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urnera\Downloads\"/>
    </mc:Choice>
  </mc:AlternateContent>
  <bookViews>
    <workbookView xWindow="0" yWindow="0" windowWidth="28800" windowHeight="11400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N110" i="9"/>
  <c r="Z8" i="5" l="1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AA8" i="9"/>
  <c r="AB8" i="9"/>
  <c r="AC8" i="9"/>
  <c r="Z9" i="9"/>
  <c r="AA9" i="9"/>
  <c r="AB9" i="9"/>
  <c r="AC9" i="9"/>
  <c r="Z10" i="9"/>
  <c r="AA10" i="9"/>
  <c r="AB10" i="9"/>
  <c r="AC10" i="9"/>
  <c r="Z11" i="9"/>
  <c r="AA11" i="9"/>
  <c r="AB11" i="9"/>
  <c r="AC11" i="9"/>
  <c r="Z12" i="9"/>
  <c r="AA12" i="9"/>
  <c r="AB12" i="9"/>
  <c r="AC12" i="9"/>
  <c r="Z13" i="9"/>
  <c r="AA13" i="9"/>
  <c r="AB13" i="9"/>
  <c r="AC13" i="9"/>
  <c r="Z14" i="9"/>
  <c r="AA14" i="9"/>
  <c r="AB14" i="9"/>
  <c r="AC14" i="9"/>
  <c r="Z15" i="9"/>
  <c r="AA15" i="9"/>
  <c r="AB15" i="9"/>
  <c r="AC15" i="9"/>
  <c r="Z16" i="9"/>
  <c r="AA16" i="9"/>
  <c r="AB16" i="9"/>
  <c r="AC16" i="9"/>
  <c r="Z17" i="9"/>
  <c r="AA17" i="9"/>
  <c r="AB17" i="9"/>
  <c r="AC17" i="9"/>
  <c r="Z18" i="9"/>
  <c r="AA18" i="9"/>
  <c r="AB18" i="9"/>
  <c r="AC18" i="9"/>
  <c r="Z19" i="9"/>
  <c r="AA19" i="9"/>
  <c r="AB19" i="9"/>
  <c r="AC19" i="9"/>
  <c r="Z20" i="9"/>
  <c r="AA20" i="9"/>
  <c r="AB20" i="9"/>
  <c r="AC20" i="9"/>
  <c r="Z21" i="9"/>
  <c r="AA21" i="9"/>
  <c r="AB21" i="9"/>
  <c r="AC21" i="9"/>
  <c r="Z22" i="9"/>
  <c r="AA22" i="9"/>
  <c r="AB22" i="9"/>
  <c r="AC22" i="9"/>
  <c r="Z23" i="9"/>
  <c r="AA23" i="9"/>
  <c r="AB23" i="9"/>
  <c r="AC23" i="9"/>
  <c r="Z24" i="9"/>
  <c r="AA24" i="9"/>
  <c r="AB24" i="9"/>
  <c r="AC24" i="9"/>
  <c r="Z25" i="9"/>
  <c r="AA25" i="9"/>
  <c r="AB25" i="9"/>
  <c r="AC25" i="9"/>
  <c r="Z26" i="9"/>
  <c r="AA26" i="9"/>
  <c r="AB26" i="9"/>
  <c r="AC26" i="9"/>
  <c r="Z27" i="9"/>
  <c r="AA27" i="9"/>
  <c r="AB27" i="9"/>
  <c r="AC27" i="9"/>
  <c r="Z28" i="9"/>
  <c r="AA28" i="9"/>
  <c r="AB28" i="9"/>
  <c r="AC28" i="9"/>
  <c r="Z29" i="9"/>
  <c r="AA29" i="9"/>
  <c r="AB29" i="9"/>
  <c r="AC29" i="9"/>
  <c r="Z30" i="9"/>
  <c r="AA30" i="9"/>
  <c r="AB30" i="9"/>
  <c r="AC30" i="9"/>
  <c r="Z31" i="9"/>
  <c r="AA31" i="9"/>
  <c r="AB31" i="9"/>
  <c r="AC31" i="9"/>
  <c r="Z32" i="9"/>
  <c r="AA32" i="9"/>
  <c r="AB32" i="9"/>
  <c r="AC32" i="9"/>
  <c r="Z33" i="9"/>
  <c r="AA33" i="9"/>
  <c r="AB33" i="9"/>
  <c r="AC33" i="9"/>
  <c r="Z34" i="9"/>
  <c r="AA34" i="9"/>
  <c r="AB34" i="9"/>
  <c r="AC34" i="9"/>
  <c r="Z35" i="9"/>
  <c r="AA35" i="9"/>
  <c r="AB35" i="9"/>
  <c r="AC35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0" i="9"/>
  <c r="AA40" i="9"/>
  <c r="AB40" i="9"/>
  <c r="AC40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5" i="9"/>
  <c r="AA45" i="9"/>
  <c r="AB45" i="9"/>
  <c r="AC45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5" i="9"/>
  <c r="AA55" i="9"/>
  <c r="AB55" i="9"/>
  <c r="AC55" i="9"/>
  <c r="Z56" i="9"/>
  <c r="AA56" i="9"/>
  <c r="AB56" i="9"/>
  <c r="AC56" i="9"/>
  <c r="Z57" i="9"/>
  <c r="AA57" i="9"/>
  <c r="AB57" i="9"/>
  <c r="AC57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AA7" i="9"/>
  <c r="AB7" i="9"/>
  <c r="AC7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O8" i="10" l="1"/>
  <c r="G93" i="7"/>
  <c r="K18" i="3" s="1"/>
  <c r="K37" i="3"/>
  <c r="H74" i="7"/>
  <c r="H67" i="7"/>
  <c r="K44" i="3" s="1"/>
  <c r="N44" i="3" s="1"/>
  <c r="H63" i="7"/>
  <c r="H61" i="7"/>
  <c r="H62" i="7"/>
  <c r="K40" i="3" s="1"/>
  <c r="N40" i="3" s="1"/>
  <c r="H64" i="7"/>
  <c r="H65" i="7"/>
  <c r="H66" i="7"/>
  <c r="H68" i="7"/>
  <c r="H69" i="7"/>
  <c r="H70" i="7"/>
  <c r="H71" i="7"/>
  <c r="H72" i="7"/>
  <c r="K60" i="3" s="1"/>
  <c r="H73" i="7"/>
  <c r="H75" i="7"/>
  <c r="H76" i="7"/>
  <c r="H77" i="7"/>
  <c r="H78" i="7"/>
  <c r="H79" i="7"/>
  <c r="H80" i="7"/>
  <c r="H81" i="7"/>
  <c r="K64" i="3" s="1"/>
  <c r="H82" i="7"/>
  <c r="H83" i="7"/>
  <c r="H84" i="7"/>
  <c r="H85" i="7"/>
  <c r="H86" i="7"/>
  <c r="H87" i="7"/>
  <c r="K38" i="3"/>
  <c r="K39" i="3"/>
  <c r="N39" i="3" s="1"/>
  <c r="K41" i="3"/>
  <c r="K42" i="3"/>
  <c r="K43" i="3"/>
  <c r="N43" i="3" s="1"/>
  <c r="K45" i="3"/>
  <c r="K46" i="3"/>
  <c r="K47" i="3"/>
  <c r="N47" i="3" s="1"/>
  <c r="K48" i="3"/>
  <c r="N48" i="3" s="1"/>
  <c r="K49" i="3"/>
  <c r="N49" i="3" s="1"/>
  <c r="K50" i="3"/>
  <c r="K51" i="3"/>
  <c r="N51" i="3" s="1"/>
  <c r="K53" i="3"/>
  <c r="N53" i="3" s="1"/>
  <c r="K54" i="3"/>
  <c r="K55" i="3"/>
  <c r="N55" i="3" s="1"/>
  <c r="K56" i="3"/>
  <c r="N56" i="3" s="1"/>
  <c r="K57" i="3"/>
  <c r="K58" i="3"/>
  <c r="K59" i="3"/>
  <c r="F11" i="3"/>
  <c r="G95" i="7"/>
  <c r="H95" i="7" s="1"/>
  <c r="K66" i="7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1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09" i="9"/>
  <c r="L108" i="9"/>
  <c r="K36" i="8"/>
  <c r="K35" i="8"/>
  <c r="K34" i="8"/>
  <c r="K33" i="8"/>
  <c r="K32" i="8"/>
  <c r="K31" i="8"/>
  <c r="K30" i="8"/>
  <c r="K29" i="8"/>
  <c r="K28" i="8"/>
  <c r="K27" i="8"/>
  <c r="K26" i="8"/>
  <c r="B1" i="10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O5" i="10" s="1"/>
  <c r="C100" i="7"/>
  <c r="G92" i="7"/>
  <c r="H92" i="7" s="1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K81" i="7"/>
  <c r="I80" i="7"/>
  <c r="L80" i="7"/>
  <c r="K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K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N46" i="3"/>
  <c r="N38" i="3"/>
  <c r="N50" i="3"/>
  <c r="N42" i="3"/>
  <c r="N54" i="3"/>
  <c r="K74" i="7"/>
  <c r="T5" i="5"/>
  <c r="U5" i="10" s="1"/>
  <c r="H93" i="7"/>
  <c r="L70" i="7"/>
  <c r="H96" i="7"/>
  <c r="T5" i="9"/>
  <c r="H94" i="7"/>
  <c r="K71" i="3" l="1"/>
  <c r="K63" i="3"/>
  <c r="K52" i="3"/>
  <c r="N52" i="3" s="1"/>
  <c r="N5" i="9"/>
  <c r="S5" i="8"/>
  <c r="M5" i="8"/>
  <c r="B1" i="3"/>
  <c r="B1" i="12"/>
  <c r="K70" i="3"/>
  <c r="K62" i="3"/>
  <c r="K77" i="3"/>
  <c r="K69" i="3"/>
  <c r="K61" i="3"/>
  <c r="K76" i="3"/>
  <c r="K68" i="3"/>
  <c r="K75" i="3"/>
  <c r="K67" i="3"/>
  <c r="K74" i="3"/>
  <c r="K66" i="3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K20" i="3" s="1"/>
  <c r="G61" i="3"/>
  <c r="N20" i="3" l="1"/>
  <c r="M20" i="3"/>
  <c r="J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53" i="5"/>
  <c r="U55" i="5"/>
  <c r="U57" i="5"/>
  <c r="U59" i="5"/>
  <c r="U61" i="5"/>
  <c r="U63" i="5"/>
  <c r="U65" i="5"/>
  <c r="U67" i="5"/>
  <c r="U69" i="5"/>
  <c r="U71" i="5"/>
  <c r="U73" i="5"/>
  <c r="U75" i="5"/>
  <c r="U77" i="5"/>
  <c r="U79" i="5"/>
  <c r="U81" i="5"/>
  <c r="U83" i="5"/>
  <c r="U85" i="5"/>
  <c r="U87" i="5"/>
  <c r="U89" i="5"/>
  <c r="U91" i="5"/>
  <c r="U93" i="5"/>
  <c r="U95" i="5"/>
  <c r="U97" i="5"/>
  <c r="U99" i="5"/>
  <c r="U101" i="5"/>
  <c r="U103" i="5"/>
  <c r="U105" i="5"/>
  <c r="U107" i="5"/>
  <c r="U109" i="5"/>
  <c r="U111" i="5"/>
  <c r="U113" i="5"/>
  <c r="U115" i="5"/>
  <c r="U117" i="5"/>
  <c r="U119" i="5"/>
  <c r="U121" i="5"/>
  <c r="U123" i="5"/>
  <c r="U125" i="5"/>
  <c r="U127" i="5"/>
  <c r="U129" i="5"/>
  <c r="U131" i="5"/>
  <c r="U133" i="5"/>
  <c r="U135" i="5"/>
  <c r="U137" i="5"/>
  <c r="U139" i="5"/>
  <c r="U141" i="5"/>
  <c r="U143" i="5"/>
  <c r="U145" i="5"/>
  <c r="U147" i="5"/>
  <c r="U149" i="5"/>
  <c r="U151" i="5"/>
  <c r="U153" i="5"/>
  <c r="U155" i="5"/>
  <c r="U157" i="5"/>
  <c r="U159" i="5"/>
  <c r="U161" i="5"/>
  <c r="U163" i="5"/>
  <c r="U165" i="5"/>
  <c r="U167" i="5"/>
  <c r="U169" i="5"/>
  <c r="U171" i="5"/>
  <c r="U173" i="5"/>
  <c r="U175" i="5"/>
  <c r="U177" i="5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U50" i="5"/>
  <c r="U52" i="5"/>
  <c r="U54" i="5"/>
  <c r="U56" i="5"/>
  <c r="U58" i="5"/>
  <c r="U60" i="5"/>
  <c r="U62" i="5"/>
  <c r="U64" i="5"/>
  <c r="U66" i="5"/>
  <c r="U68" i="5"/>
  <c r="U70" i="5"/>
  <c r="U72" i="5"/>
  <c r="U74" i="5"/>
  <c r="U76" i="5"/>
  <c r="U78" i="5"/>
  <c r="U80" i="5"/>
  <c r="U82" i="5"/>
  <c r="U84" i="5"/>
  <c r="U86" i="5"/>
  <c r="U88" i="5"/>
  <c r="U90" i="5"/>
  <c r="U92" i="5"/>
  <c r="U94" i="5"/>
  <c r="U96" i="5"/>
  <c r="U98" i="5"/>
  <c r="U100" i="5"/>
  <c r="U102" i="5"/>
  <c r="U104" i="5"/>
  <c r="U106" i="5"/>
  <c r="U108" i="5"/>
  <c r="U110" i="5"/>
  <c r="U112" i="5"/>
  <c r="U114" i="5"/>
  <c r="U116" i="5"/>
  <c r="U118" i="5"/>
  <c r="U120" i="5"/>
  <c r="U122" i="5"/>
  <c r="U124" i="5"/>
  <c r="U126" i="5"/>
  <c r="U128" i="5"/>
  <c r="U130" i="5"/>
  <c r="U132" i="5"/>
  <c r="U134" i="5"/>
  <c r="U136" i="5"/>
  <c r="U138" i="5"/>
  <c r="U140" i="5"/>
  <c r="U142" i="5"/>
  <c r="U144" i="5"/>
  <c r="U146" i="5"/>
  <c r="U148" i="5"/>
  <c r="U150" i="5"/>
  <c r="U152" i="5"/>
  <c r="U154" i="5"/>
  <c r="U156" i="5"/>
  <c r="U158" i="5"/>
  <c r="U160" i="5"/>
  <c r="U162" i="5"/>
  <c r="U164" i="5"/>
  <c r="U166" i="5"/>
  <c r="U168" i="5"/>
  <c r="U170" i="5"/>
  <c r="U172" i="5"/>
  <c r="U174" i="5"/>
  <c r="U176" i="5"/>
  <c r="U179" i="5"/>
  <c r="U181" i="5"/>
  <c r="U183" i="5"/>
  <c r="U185" i="5"/>
  <c r="U187" i="5"/>
  <c r="U189" i="5"/>
  <c r="U191" i="5"/>
  <c r="U193" i="5"/>
  <c r="U195" i="5"/>
  <c r="U197" i="5"/>
  <c r="U199" i="5"/>
  <c r="U201" i="5"/>
  <c r="U203" i="5"/>
  <c r="U205" i="5"/>
  <c r="U207" i="5"/>
  <c r="U209" i="5"/>
  <c r="U211" i="5"/>
  <c r="U213" i="5"/>
  <c r="U215" i="5"/>
  <c r="U217" i="5"/>
  <c r="U219" i="5"/>
  <c r="U221" i="5"/>
  <c r="U223" i="5"/>
  <c r="U225" i="5"/>
  <c r="U227" i="5"/>
  <c r="U229" i="5"/>
  <c r="U231" i="5"/>
  <c r="U233" i="5"/>
  <c r="U235" i="5"/>
  <c r="U237" i="5"/>
  <c r="U239" i="5"/>
  <c r="U241" i="5"/>
  <c r="U243" i="5"/>
  <c r="U245" i="5"/>
  <c r="U247" i="5"/>
  <c r="U249" i="5"/>
  <c r="U251" i="5"/>
  <c r="U253" i="5"/>
  <c r="U255" i="5"/>
  <c r="U257" i="5"/>
  <c r="U259" i="5"/>
  <c r="U261" i="5"/>
  <c r="U263" i="5"/>
  <c r="U265" i="5"/>
  <c r="U267" i="5"/>
  <c r="U269" i="5"/>
  <c r="U271" i="5"/>
  <c r="U273" i="5"/>
  <c r="U275" i="5"/>
  <c r="U277" i="5"/>
  <c r="U279" i="5"/>
  <c r="U281" i="5"/>
  <c r="U283" i="5"/>
  <c r="U285" i="5"/>
  <c r="U287" i="5"/>
  <c r="U289" i="5"/>
  <c r="U291" i="5"/>
  <c r="U293" i="5"/>
  <c r="U295" i="5"/>
  <c r="U297" i="5"/>
  <c r="U299" i="5"/>
  <c r="U301" i="5"/>
  <c r="U303" i="5"/>
  <c r="U305" i="5"/>
  <c r="U307" i="5"/>
  <c r="U309" i="5"/>
  <c r="U311" i="5"/>
  <c r="U313" i="5"/>
  <c r="U315" i="5"/>
  <c r="U317" i="5"/>
  <c r="U319" i="5"/>
  <c r="U321" i="5"/>
  <c r="U323" i="5"/>
  <c r="U8" i="9"/>
  <c r="U10" i="9"/>
  <c r="U12" i="9"/>
  <c r="U14" i="9"/>
  <c r="U16" i="9"/>
  <c r="U18" i="9"/>
  <c r="U20" i="9"/>
  <c r="U178" i="5"/>
  <c r="U180" i="5"/>
  <c r="U182" i="5"/>
  <c r="U184" i="5"/>
  <c r="U186" i="5"/>
  <c r="U188" i="5"/>
  <c r="U190" i="5"/>
  <c r="U192" i="5"/>
  <c r="U194" i="5"/>
  <c r="U196" i="5"/>
  <c r="U198" i="5"/>
  <c r="U200" i="5"/>
  <c r="U202" i="5"/>
  <c r="U204" i="5"/>
  <c r="U206" i="5"/>
  <c r="U208" i="5"/>
  <c r="U210" i="5"/>
  <c r="U212" i="5"/>
  <c r="U214" i="5"/>
  <c r="U216" i="5"/>
  <c r="U218" i="5"/>
  <c r="U220" i="5"/>
  <c r="U222" i="5"/>
  <c r="U224" i="5"/>
  <c r="U226" i="5"/>
  <c r="U228" i="5"/>
  <c r="U230" i="5"/>
  <c r="U232" i="5"/>
  <c r="U234" i="5"/>
  <c r="U236" i="5"/>
  <c r="U238" i="5"/>
  <c r="U240" i="5"/>
  <c r="U242" i="5"/>
  <c r="U244" i="5"/>
  <c r="U246" i="5"/>
  <c r="U248" i="5"/>
  <c r="U250" i="5"/>
  <c r="U252" i="5"/>
  <c r="U254" i="5"/>
  <c r="U256" i="5"/>
  <c r="U258" i="5"/>
  <c r="U260" i="5"/>
  <c r="U262" i="5"/>
  <c r="U264" i="5"/>
  <c r="U266" i="5"/>
  <c r="U268" i="5"/>
  <c r="U270" i="5"/>
  <c r="U272" i="5"/>
  <c r="U274" i="5"/>
  <c r="U276" i="5"/>
  <c r="U278" i="5"/>
  <c r="U280" i="5"/>
  <c r="U282" i="5"/>
  <c r="U284" i="5"/>
  <c r="U286" i="5"/>
  <c r="U288" i="5"/>
  <c r="U290" i="5"/>
  <c r="U292" i="5"/>
  <c r="U294" i="5"/>
  <c r="U296" i="5"/>
  <c r="U298" i="5"/>
  <c r="U300" i="5"/>
  <c r="U302" i="5"/>
  <c r="U304" i="5"/>
  <c r="U306" i="5"/>
  <c r="U308" i="5"/>
  <c r="U310" i="5"/>
  <c r="U312" i="5"/>
  <c r="U314" i="5"/>
  <c r="U316" i="5"/>
  <c r="U318" i="5"/>
  <c r="U320" i="5"/>
  <c r="U322" i="5"/>
  <c r="U9" i="9"/>
  <c r="U11" i="9"/>
  <c r="U13" i="9"/>
  <c r="U15" i="9"/>
  <c r="U17" i="9"/>
  <c r="U19" i="9"/>
  <c r="U7" i="5"/>
  <c r="U28" i="9"/>
  <c r="U22" i="9"/>
  <c r="U25" i="9"/>
  <c r="U31" i="9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6" i="9"/>
  <c r="U29" i="9"/>
  <c r="U23" i="9"/>
  <c r="U24" i="9"/>
  <c r="U27" i="9"/>
  <c r="U30" i="9"/>
  <c r="U32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21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U160" i="9"/>
  <c r="U176" i="9"/>
  <c r="U192" i="9"/>
  <c r="U146" i="9"/>
  <c r="U162" i="9"/>
  <c r="U178" i="9"/>
  <c r="U148" i="9"/>
  <c r="U164" i="9"/>
  <c r="U180" i="9"/>
  <c r="V7" i="10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U168" i="9"/>
  <c r="U184" i="9"/>
  <c r="U154" i="9"/>
  <c r="U170" i="9"/>
  <c r="U186" i="9"/>
  <c r="U140" i="9"/>
  <c r="U156" i="9"/>
  <c r="U172" i="9"/>
  <c r="U188" i="9"/>
  <c r="U7" i="9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L36" i="5" l="1"/>
  <c r="L25" i="5"/>
  <c r="L30" i="5"/>
  <c r="L18" i="5"/>
  <c r="Z5" i="9"/>
  <c r="AA5" i="10"/>
  <c r="W5" i="8"/>
  <c r="X5" i="9"/>
  <c r="Y5" i="10"/>
  <c r="V5" i="10"/>
  <c r="T5" i="8"/>
  <c r="U5" i="9"/>
  <c r="V5" i="8"/>
  <c r="X5" i="10"/>
  <c r="W5" i="9"/>
  <c r="W36" i="10"/>
  <c r="P36" i="10"/>
  <c r="V254" i="9"/>
  <c r="O254" i="9"/>
  <c r="U14" i="8"/>
  <c r="N14" i="8"/>
  <c r="N31" i="8"/>
  <c r="U31" i="8"/>
  <c r="N10" i="8"/>
  <c r="U10" i="8"/>
  <c r="N21" i="8"/>
  <c r="U21" i="8"/>
  <c r="V170" i="9"/>
  <c r="O170" i="9"/>
  <c r="W30" i="10"/>
  <c r="P30" i="10"/>
  <c r="W14" i="10"/>
  <c r="P14" i="10"/>
  <c r="V296" i="9"/>
  <c r="O296" i="9"/>
  <c r="V280" i="9"/>
  <c r="O280" i="9"/>
  <c r="V264" i="9"/>
  <c r="O264" i="9"/>
  <c r="V248" i="9"/>
  <c r="O248" i="9"/>
  <c r="V232" i="9"/>
  <c r="O232" i="9"/>
  <c r="V216" i="9"/>
  <c r="O216" i="9"/>
  <c r="V200" i="9"/>
  <c r="O200" i="9"/>
  <c r="V180" i="9"/>
  <c r="O180" i="9"/>
  <c r="V160" i="9"/>
  <c r="O160" i="9"/>
  <c r="W23" i="10"/>
  <c r="P23" i="10"/>
  <c r="V305" i="9"/>
  <c r="O305" i="9"/>
  <c r="V289" i="9"/>
  <c r="O289" i="9"/>
  <c r="V273" i="9"/>
  <c r="O273" i="9"/>
  <c r="V257" i="9"/>
  <c r="O257" i="9"/>
  <c r="V241" i="9"/>
  <c r="O241" i="9"/>
  <c r="V225" i="9"/>
  <c r="O225" i="9"/>
  <c r="V209" i="9"/>
  <c r="O209" i="9"/>
  <c r="V190" i="9"/>
  <c r="O190" i="9"/>
  <c r="V132" i="9"/>
  <c r="O132" i="9"/>
  <c r="V116" i="9"/>
  <c r="O116" i="9"/>
  <c r="V100" i="9"/>
  <c r="O100" i="9"/>
  <c r="V84" i="9"/>
  <c r="O84" i="9"/>
  <c r="V68" i="9"/>
  <c r="O68" i="9"/>
  <c r="V52" i="9"/>
  <c r="O52" i="9"/>
  <c r="V36" i="9"/>
  <c r="O36" i="9"/>
  <c r="V26" i="9"/>
  <c r="O26" i="9"/>
  <c r="V179" i="9"/>
  <c r="O179" i="9"/>
  <c r="V163" i="9"/>
  <c r="O163" i="9"/>
  <c r="V147" i="9"/>
  <c r="O147" i="9"/>
  <c r="V131" i="9"/>
  <c r="O131" i="9"/>
  <c r="V115" i="9"/>
  <c r="O115" i="9"/>
  <c r="V99" i="9"/>
  <c r="O99" i="9"/>
  <c r="V83" i="9"/>
  <c r="O83" i="9"/>
  <c r="V67" i="9"/>
  <c r="O67" i="9"/>
  <c r="V51" i="9"/>
  <c r="O51" i="9"/>
  <c r="V35" i="9"/>
  <c r="O35" i="9"/>
  <c r="V17" i="9"/>
  <c r="O17" i="9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204" i="5"/>
  <c r="V188" i="5"/>
  <c r="O188" i="5"/>
  <c r="V16" i="9"/>
  <c r="O16" i="9"/>
  <c r="V317" i="5"/>
  <c r="O317" i="5"/>
  <c r="V301" i="5"/>
  <c r="O301" i="5"/>
  <c r="V285" i="5"/>
  <c r="O285" i="5"/>
  <c r="V269" i="5"/>
  <c r="O269" i="5"/>
  <c r="V253" i="5"/>
  <c r="O253" i="5"/>
  <c r="V237" i="5"/>
  <c r="O237" i="5"/>
  <c r="V221" i="5"/>
  <c r="O221" i="5"/>
  <c r="V205" i="5"/>
  <c r="O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44" i="5"/>
  <c r="O44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N16" i="8"/>
  <c r="U16" i="8"/>
  <c r="V206" i="9"/>
  <c r="O206" i="9"/>
  <c r="N7" i="8"/>
  <c r="U7" i="8"/>
  <c r="N28" i="8"/>
  <c r="U28" i="8"/>
  <c r="N25" i="8"/>
  <c r="U25" i="8"/>
  <c r="N13" i="8"/>
  <c r="U13" i="8"/>
  <c r="V154" i="9"/>
  <c r="O154" i="9"/>
  <c r="W28" i="10"/>
  <c r="P28" i="10"/>
  <c r="W12" i="10"/>
  <c r="P12" i="10"/>
  <c r="V294" i="9"/>
  <c r="O294" i="9"/>
  <c r="V278" i="9"/>
  <c r="O278" i="9"/>
  <c r="V262" i="9"/>
  <c r="O262" i="9"/>
  <c r="V246" i="9"/>
  <c r="O246" i="9"/>
  <c r="V230" i="9"/>
  <c r="O230" i="9"/>
  <c r="V214" i="9"/>
  <c r="O214" i="9"/>
  <c r="V198" i="9"/>
  <c r="O198" i="9"/>
  <c r="V164" i="9"/>
  <c r="O164" i="9"/>
  <c r="V144" i="9"/>
  <c r="O144" i="9"/>
  <c r="W21" i="10"/>
  <c r="P21" i="10"/>
  <c r="V303" i="9"/>
  <c r="O303" i="9"/>
  <c r="V287" i="9"/>
  <c r="O287" i="9"/>
  <c r="V271" i="9"/>
  <c r="O271" i="9"/>
  <c r="V255" i="9"/>
  <c r="O255" i="9"/>
  <c r="V239" i="9"/>
  <c r="O239" i="9"/>
  <c r="V223" i="9"/>
  <c r="O223" i="9"/>
  <c r="V207" i="9"/>
  <c r="O207" i="9"/>
  <c r="V174" i="9"/>
  <c r="O174" i="9"/>
  <c r="V130" i="9"/>
  <c r="O130" i="9"/>
  <c r="V114" i="9"/>
  <c r="O114" i="9"/>
  <c r="V98" i="9"/>
  <c r="O98" i="9"/>
  <c r="V82" i="9"/>
  <c r="O82" i="9"/>
  <c r="V66" i="9"/>
  <c r="O66" i="9"/>
  <c r="V50" i="9"/>
  <c r="O50" i="9"/>
  <c r="V34" i="9"/>
  <c r="O34" i="9"/>
  <c r="V193" i="9"/>
  <c r="O193" i="9"/>
  <c r="V177" i="9"/>
  <c r="O177" i="9"/>
  <c r="V161" i="9"/>
  <c r="O161" i="9"/>
  <c r="V145" i="9"/>
  <c r="O145" i="9"/>
  <c r="V129" i="9"/>
  <c r="O129" i="9"/>
  <c r="V113" i="9"/>
  <c r="O113" i="9"/>
  <c r="V97" i="9"/>
  <c r="O97" i="9"/>
  <c r="V81" i="9"/>
  <c r="O81" i="9"/>
  <c r="V65" i="9"/>
  <c r="O65" i="9"/>
  <c r="V49" i="9"/>
  <c r="O49" i="9"/>
  <c r="V33" i="9"/>
  <c r="O33" i="9"/>
  <c r="V15" i="9"/>
  <c r="O15" i="9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202" i="5"/>
  <c r="O202" i="5"/>
  <c r="V186" i="5"/>
  <c r="O186" i="5"/>
  <c r="V14" i="9"/>
  <c r="O14" i="9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V138" i="5"/>
  <c r="O138" i="5"/>
  <c r="V122" i="5"/>
  <c r="O122" i="5"/>
  <c r="V106" i="5"/>
  <c r="O106" i="5"/>
  <c r="V90" i="5"/>
  <c r="O90" i="5"/>
  <c r="V74" i="5"/>
  <c r="O74" i="5"/>
  <c r="V58" i="5"/>
  <c r="O58" i="5"/>
  <c r="V42" i="5"/>
  <c r="O42" i="5"/>
  <c r="V26" i="5"/>
  <c r="O26" i="5"/>
  <c r="V10" i="5"/>
  <c r="O10" i="5"/>
  <c r="V165" i="5"/>
  <c r="O165" i="5"/>
  <c r="V149" i="5"/>
  <c r="O149" i="5"/>
  <c r="V133" i="5"/>
  <c r="O133" i="5"/>
  <c r="V117" i="5"/>
  <c r="O117" i="5"/>
  <c r="V101" i="5"/>
  <c r="O101" i="5"/>
  <c r="V85" i="5"/>
  <c r="O85" i="5"/>
  <c r="V69" i="5"/>
  <c r="O69" i="5"/>
  <c r="V53" i="5"/>
  <c r="O53" i="5"/>
  <c r="V37" i="5"/>
  <c r="O37" i="5"/>
  <c r="V21" i="5"/>
  <c r="O21" i="5"/>
  <c r="N33" i="8"/>
  <c r="U33" i="8"/>
  <c r="V302" i="9"/>
  <c r="O302" i="9"/>
  <c r="N36" i="8"/>
  <c r="U36" i="8"/>
  <c r="N20" i="8"/>
  <c r="U20" i="8"/>
  <c r="N17" i="8"/>
  <c r="U17" i="8"/>
  <c r="V7" i="9"/>
  <c r="O7" i="9"/>
  <c r="V184" i="9"/>
  <c r="O184" i="9"/>
  <c r="W26" i="10"/>
  <c r="P26" i="10"/>
  <c r="W10" i="10"/>
  <c r="P10" i="10"/>
  <c r="V292" i="9"/>
  <c r="O292" i="9"/>
  <c r="V276" i="9"/>
  <c r="O276" i="9"/>
  <c r="V260" i="9"/>
  <c r="O260" i="9"/>
  <c r="V244" i="9"/>
  <c r="O244" i="9"/>
  <c r="V228" i="9"/>
  <c r="O228" i="9"/>
  <c r="V212" i="9"/>
  <c r="O212" i="9"/>
  <c r="V196" i="9"/>
  <c r="O196" i="9"/>
  <c r="V148" i="9"/>
  <c r="O148" i="9"/>
  <c r="W35" i="10"/>
  <c r="P35" i="10"/>
  <c r="W19" i="10"/>
  <c r="P19" i="10"/>
  <c r="V301" i="9"/>
  <c r="O301" i="9"/>
  <c r="V285" i="9"/>
  <c r="O285" i="9"/>
  <c r="V269" i="9"/>
  <c r="O269" i="9"/>
  <c r="V253" i="9"/>
  <c r="O253" i="9"/>
  <c r="V237" i="9"/>
  <c r="O237" i="9"/>
  <c r="V221" i="9"/>
  <c r="O221" i="9"/>
  <c r="V205" i="9"/>
  <c r="O205" i="9"/>
  <c r="V158" i="9"/>
  <c r="O158" i="9"/>
  <c r="V128" i="9"/>
  <c r="O128" i="9"/>
  <c r="V112" i="9"/>
  <c r="O112" i="9"/>
  <c r="V96" i="9"/>
  <c r="O96" i="9"/>
  <c r="V80" i="9"/>
  <c r="O80" i="9"/>
  <c r="V64" i="9"/>
  <c r="O64" i="9"/>
  <c r="V48" i="9"/>
  <c r="O48" i="9"/>
  <c r="V32" i="9"/>
  <c r="O32" i="9"/>
  <c r="V191" i="9"/>
  <c r="O191" i="9"/>
  <c r="V175" i="9"/>
  <c r="O175" i="9"/>
  <c r="V159" i="9"/>
  <c r="O159" i="9"/>
  <c r="V143" i="9"/>
  <c r="O143" i="9"/>
  <c r="V127" i="9"/>
  <c r="O127" i="9"/>
  <c r="V111" i="9"/>
  <c r="O111" i="9"/>
  <c r="V95" i="9"/>
  <c r="O95" i="9"/>
  <c r="V79" i="9"/>
  <c r="O79" i="9"/>
  <c r="V63" i="9"/>
  <c r="O63" i="9"/>
  <c r="V47" i="9"/>
  <c r="O47" i="9"/>
  <c r="V31" i="9"/>
  <c r="O31" i="9"/>
  <c r="V13" i="9"/>
  <c r="O13" i="9"/>
  <c r="V312" i="5"/>
  <c r="O312" i="5"/>
  <c r="V296" i="5"/>
  <c r="O296" i="5"/>
  <c r="V280" i="5"/>
  <c r="O280" i="5"/>
  <c r="V264" i="5"/>
  <c r="O264" i="5"/>
  <c r="V248" i="5"/>
  <c r="O248" i="5"/>
  <c r="V232" i="5"/>
  <c r="O232" i="5"/>
  <c r="V216" i="5"/>
  <c r="O216" i="5"/>
  <c r="V200" i="5"/>
  <c r="O200" i="5"/>
  <c r="V184" i="5"/>
  <c r="O184" i="5"/>
  <c r="V12" i="9"/>
  <c r="O12" i="9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O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40" i="5"/>
  <c r="O40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O156" i="9"/>
  <c r="V238" i="9"/>
  <c r="O238" i="9"/>
  <c r="N30" i="8"/>
  <c r="U30" i="8"/>
  <c r="N12" i="8"/>
  <c r="U12" i="8"/>
  <c r="N9" i="8"/>
  <c r="U9" i="8"/>
  <c r="V188" i="9"/>
  <c r="O188" i="9"/>
  <c r="V168" i="9"/>
  <c r="O168" i="9"/>
  <c r="W24" i="10"/>
  <c r="P24" i="10"/>
  <c r="W8" i="10"/>
  <c r="P8" i="10"/>
  <c r="V290" i="9"/>
  <c r="O290" i="9"/>
  <c r="V274" i="9"/>
  <c r="O274" i="9"/>
  <c r="V258" i="9"/>
  <c r="O258" i="9"/>
  <c r="V242" i="9"/>
  <c r="O242" i="9"/>
  <c r="V226" i="9"/>
  <c r="O226" i="9"/>
  <c r="V210" i="9"/>
  <c r="O210" i="9"/>
  <c r="V194" i="9"/>
  <c r="O194" i="9"/>
  <c r="V178" i="9"/>
  <c r="O178" i="9"/>
  <c r="W33" i="10"/>
  <c r="P33" i="10"/>
  <c r="W17" i="10"/>
  <c r="P17" i="10"/>
  <c r="V299" i="9"/>
  <c r="O299" i="9"/>
  <c r="V283" i="9"/>
  <c r="O283" i="9"/>
  <c r="V267" i="9"/>
  <c r="O267" i="9"/>
  <c r="V251" i="9"/>
  <c r="O251" i="9"/>
  <c r="V235" i="9"/>
  <c r="O235" i="9"/>
  <c r="V219" i="9"/>
  <c r="O219" i="9"/>
  <c r="V203" i="9"/>
  <c r="O203" i="9"/>
  <c r="V142" i="9"/>
  <c r="O142" i="9"/>
  <c r="V126" i="9"/>
  <c r="O126" i="9"/>
  <c r="V110" i="9"/>
  <c r="O110" i="9"/>
  <c r="V94" i="9"/>
  <c r="O94" i="9"/>
  <c r="V78" i="9"/>
  <c r="O78" i="9"/>
  <c r="V62" i="9"/>
  <c r="O62" i="9"/>
  <c r="V46" i="9"/>
  <c r="O46" i="9"/>
  <c r="V30" i="9"/>
  <c r="O30" i="9"/>
  <c r="V189" i="9"/>
  <c r="O189" i="9"/>
  <c r="V173" i="9"/>
  <c r="O173" i="9"/>
  <c r="V157" i="9"/>
  <c r="O157" i="9"/>
  <c r="V141" i="9"/>
  <c r="O141" i="9"/>
  <c r="V125" i="9"/>
  <c r="O125" i="9"/>
  <c r="V109" i="9"/>
  <c r="O109" i="9"/>
  <c r="V93" i="9"/>
  <c r="O93" i="9"/>
  <c r="V77" i="9"/>
  <c r="O77" i="9"/>
  <c r="V61" i="9"/>
  <c r="O61" i="9"/>
  <c r="V45" i="9"/>
  <c r="O45" i="9"/>
  <c r="V25" i="9"/>
  <c r="O25" i="9"/>
  <c r="V11" i="9"/>
  <c r="O11" i="9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O214" i="5"/>
  <c r="V198" i="5"/>
  <c r="O198" i="5"/>
  <c r="V182" i="5"/>
  <c r="O182" i="5"/>
  <c r="V10" i="9"/>
  <c r="O10" i="9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V134" i="5"/>
  <c r="O134" i="5"/>
  <c r="V118" i="5"/>
  <c r="O118" i="5"/>
  <c r="V102" i="5"/>
  <c r="O102" i="5"/>
  <c r="V86" i="5"/>
  <c r="O86" i="5"/>
  <c r="V70" i="5"/>
  <c r="O70" i="5"/>
  <c r="V54" i="5"/>
  <c r="O54" i="5"/>
  <c r="V38" i="5"/>
  <c r="O38" i="5"/>
  <c r="V22" i="5"/>
  <c r="O22" i="5"/>
  <c r="V177" i="5"/>
  <c r="O177" i="5"/>
  <c r="V161" i="5"/>
  <c r="O161" i="5"/>
  <c r="V145" i="5"/>
  <c r="O145" i="5"/>
  <c r="V129" i="5"/>
  <c r="O129" i="5"/>
  <c r="V113" i="5"/>
  <c r="O113" i="5"/>
  <c r="V97" i="5"/>
  <c r="O97" i="5"/>
  <c r="V81" i="5"/>
  <c r="O81" i="5"/>
  <c r="V65" i="5"/>
  <c r="O65" i="5"/>
  <c r="V49" i="5"/>
  <c r="O49" i="5"/>
  <c r="V33" i="5"/>
  <c r="O33" i="5"/>
  <c r="V17" i="5"/>
  <c r="O17" i="5"/>
  <c r="N23" i="8"/>
  <c r="U23" i="8"/>
  <c r="V286" i="9"/>
  <c r="O286" i="9"/>
  <c r="N34" i="8"/>
  <c r="U34" i="8"/>
  <c r="U27" i="8"/>
  <c r="N27" i="8"/>
  <c r="U19" i="8"/>
  <c r="N19" i="8"/>
  <c r="N24" i="8"/>
  <c r="U24" i="8"/>
  <c r="V172" i="9"/>
  <c r="O172" i="9"/>
  <c r="V152" i="9"/>
  <c r="O152" i="9"/>
  <c r="W22" i="10"/>
  <c r="P22" i="10"/>
  <c r="V304" i="9"/>
  <c r="O304" i="9"/>
  <c r="V288" i="9"/>
  <c r="O288" i="9"/>
  <c r="V272" i="9"/>
  <c r="O272" i="9"/>
  <c r="V256" i="9"/>
  <c r="O256" i="9"/>
  <c r="V240" i="9"/>
  <c r="O240" i="9"/>
  <c r="V224" i="9"/>
  <c r="O224" i="9"/>
  <c r="V208" i="9"/>
  <c r="O208" i="9"/>
  <c r="V182" i="9"/>
  <c r="O182" i="9"/>
  <c r="V162" i="9"/>
  <c r="O162" i="9"/>
  <c r="W31" i="10"/>
  <c r="P31" i="10"/>
  <c r="W15" i="10"/>
  <c r="P15" i="10"/>
  <c r="V297" i="9"/>
  <c r="O297" i="9"/>
  <c r="V281" i="9"/>
  <c r="O281" i="9"/>
  <c r="V265" i="9"/>
  <c r="O265" i="9"/>
  <c r="V249" i="9"/>
  <c r="O249" i="9"/>
  <c r="V233" i="9"/>
  <c r="O233" i="9"/>
  <c r="V217" i="9"/>
  <c r="O217" i="9"/>
  <c r="V201" i="9"/>
  <c r="O201" i="9"/>
  <c r="V21" i="9"/>
  <c r="O21" i="9"/>
  <c r="V124" i="9"/>
  <c r="O124" i="9"/>
  <c r="V108" i="9"/>
  <c r="O108" i="9"/>
  <c r="V92" i="9"/>
  <c r="O92" i="9"/>
  <c r="V76" i="9"/>
  <c r="O76" i="9"/>
  <c r="V60" i="9"/>
  <c r="O60" i="9"/>
  <c r="V44" i="9"/>
  <c r="O44" i="9"/>
  <c r="V27" i="9"/>
  <c r="O27" i="9"/>
  <c r="V187" i="9"/>
  <c r="O187" i="9"/>
  <c r="V171" i="9"/>
  <c r="O171" i="9"/>
  <c r="V155" i="9"/>
  <c r="O155" i="9"/>
  <c r="V139" i="9"/>
  <c r="O139" i="9"/>
  <c r="V123" i="9"/>
  <c r="O123" i="9"/>
  <c r="V107" i="9"/>
  <c r="O107" i="9"/>
  <c r="V91" i="9"/>
  <c r="O91" i="9"/>
  <c r="V75" i="9"/>
  <c r="O75" i="9"/>
  <c r="V59" i="9"/>
  <c r="O59" i="9"/>
  <c r="V43" i="9"/>
  <c r="O43" i="9"/>
  <c r="V22" i="9"/>
  <c r="O22" i="9"/>
  <c r="V9" i="9"/>
  <c r="O9" i="9"/>
  <c r="V308" i="5"/>
  <c r="O308" i="5"/>
  <c r="V292" i="5"/>
  <c r="O292" i="5"/>
  <c r="V276" i="5"/>
  <c r="O276" i="5"/>
  <c r="V260" i="5"/>
  <c r="O260" i="5"/>
  <c r="V244" i="5"/>
  <c r="O244" i="5"/>
  <c r="V228" i="5"/>
  <c r="O228" i="5"/>
  <c r="V212" i="5"/>
  <c r="O212" i="5"/>
  <c r="V196" i="5"/>
  <c r="O196" i="5"/>
  <c r="V180" i="5"/>
  <c r="O180" i="5"/>
  <c r="V8" i="9"/>
  <c r="O8" i="9"/>
  <c r="V309" i="5"/>
  <c r="O309" i="5"/>
  <c r="V293" i="5"/>
  <c r="O293" i="5"/>
  <c r="V277" i="5"/>
  <c r="O277" i="5"/>
  <c r="V261" i="5"/>
  <c r="O261" i="5"/>
  <c r="V245" i="5"/>
  <c r="O245" i="5"/>
  <c r="V229" i="5"/>
  <c r="O229" i="5"/>
  <c r="V213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36" i="5"/>
  <c r="O36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O270" i="9"/>
  <c r="V146" i="9"/>
  <c r="O146" i="9"/>
  <c r="W29" i="10"/>
  <c r="P29" i="10"/>
  <c r="W13" i="10"/>
  <c r="P13" i="10"/>
  <c r="V295" i="9"/>
  <c r="O295" i="9"/>
  <c r="V279" i="9"/>
  <c r="O279" i="9"/>
  <c r="V263" i="9"/>
  <c r="O263" i="9"/>
  <c r="V247" i="9"/>
  <c r="O247" i="9"/>
  <c r="V231" i="9"/>
  <c r="O231" i="9"/>
  <c r="V215" i="9"/>
  <c r="O215" i="9"/>
  <c r="V199" i="9"/>
  <c r="O199" i="9"/>
  <c r="V138" i="9"/>
  <c r="O138" i="9"/>
  <c r="V122" i="9"/>
  <c r="O122" i="9"/>
  <c r="V106" i="9"/>
  <c r="O106" i="9"/>
  <c r="V90" i="9"/>
  <c r="O90" i="9"/>
  <c r="V74" i="9"/>
  <c r="O74" i="9"/>
  <c r="V58" i="9"/>
  <c r="O58" i="9"/>
  <c r="V42" i="9"/>
  <c r="O42" i="9"/>
  <c r="V24" i="9"/>
  <c r="O24" i="9"/>
  <c r="V185" i="9"/>
  <c r="O185" i="9"/>
  <c r="V169" i="9"/>
  <c r="O169" i="9"/>
  <c r="V153" i="9"/>
  <c r="O153" i="9"/>
  <c r="V137" i="9"/>
  <c r="O137" i="9"/>
  <c r="V121" i="9"/>
  <c r="O121" i="9"/>
  <c r="V105" i="9"/>
  <c r="O105" i="9"/>
  <c r="V89" i="9"/>
  <c r="O89" i="9"/>
  <c r="V73" i="9"/>
  <c r="O73" i="9"/>
  <c r="V57" i="9"/>
  <c r="O57" i="9"/>
  <c r="V41" i="9"/>
  <c r="O41" i="9"/>
  <c r="V28" i="9"/>
  <c r="O28" i="9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34" i="5"/>
  <c r="O34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45" i="5"/>
  <c r="O45" i="5"/>
  <c r="V29" i="5"/>
  <c r="O29" i="5"/>
  <c r="V13" i="5"/>
  <c r="O13" i="5"/>
  <c r="W20" i="10"/>
  <c r="P20" i="10"/>
  <c r="V222" i="9"/>
  <c r="O222" i="9"/>
  <c r="N32" i="8"/>
  <c r="U32" i="8"/>
  <c r="U26" i="8"/>
  <c r="N26" i="8"/>
  <c r="V140" i="9"/>
  <c r="O140" i="9"/>
  <c r="W34" i="10"/>
  <c r="P34" i="10"/>
  <c r="W18" i="10"/>
  <c r="P18" i="10"/>
  <c r="V300" i="9"/>
  <c r="O300" i="9"/>
  <c r="V284" i="9"/>
  <c r="O284" i="9"/>
  <c r="V268" i="9"/>
  <c r="O268" i="9"/>
  <c r="V252" i="9"/>
  <c r="O252" i="9"/>
  <c r="V236" i="9"/>
  <c r="O236" i="9"/>
  <c r="V220" i="9"/>
  <c r="O220" i="9"/>
  <c r="V204" i="9"/>
  <c r="O204" i="9"/>
  <c r="V150" i="9"/>
  <c r="O150" i="9"/>
  <c r="V192" i="9"/>
  <c r="O192" i="9"/>
  <c r="W27" i="10"/>
  <c r="P27" i="10"/>
  <c r="W11" i="10"/>
  <c r="P11" i="10"/>
  <c r="V293" i="9"/>
  <c r="O293" i="9"/>
  <c r="V277" i="9"/>
  <c r="O277" i="9"/>
  <c r="V261" i="9"/>
  <c r="O261" i="9"/>
  <c r="V245" i="9"/>
  <c r="O245" i="9"/>
  <c r="V229" i="9"/>
  <c r="O229" i="9"/>
  <c r="V213" i="9"/>
  <c r="O213" i="9"/>
  <c r="V197" i="9"/>
  <c r="O197" i="9"/>
  <c r="V136" i="9"/>
  <c r="O136" i="9"/>
  <c r="V120" i="9"/>
  <c r="O120" i="9"/>
  <c r="V104" i="9"/>
  <c r="O104" i="9"/>
  <c r="V88" i="9"/>
  <c r="O88" i="9"/>
  <c r="V72" i="9"/>
  <c r="O72" i="9"/>
  <c r="V56" i="9"/>
  <c r="O56" i="9"/>
  <c r="V40" i="9"/>
  <c r="O40" i="9"/>
  <c r="V23" i="9"/>
  <c r="O23" i="9"/>
  <c r="V183" i="9"/>
  <c r="O183" i="9"/>
  <c r="V167" i="9"/>
  <c r="O167" i="9"/>
  <c r="V151" i="9"/>
  <c r="O151" i="9"/>
  <c r="V135" i="9"/>
  <c r="O135" i="9"/>
  <c r="V119" i="9"/>
  <c r="O119" i="9"/>
  <c r="V103" i="9"/>
  <c r="O103" i="9"/>
  <c r="V87" i="9"/>
  <c r="O87" i="9"/>
  <c r="V71" i="9"/>
  <c r="O71" i="9"/>
  <c r="V55" i="9"/>
  <c r="O55" i="9"/>
  <c r="V39" i="9"/>
  <c r="O39" i="9"/>
  <c r="V7" i="5"/>
  <c r="O7" i="5"/>
  <c r="V320" i="5"/>
  <c r="O320" i="5"/>
  <c r="V304" i="5"/>
  <c r="O304" i="5"/>
  <c r="V288" i="5"/>
  <c r="O288" i="5"/>
  <c r="V272" i="5"/>
  <c r="O272" i="5"/>
  <c r="V256" i="5"/>
  <c r="O256" i="5"/>
  <c r="V240" i="5"/>
  <c r="O240" i="5"/>
  <c r="V224" i="5"/>
  <c r="O224" i="5"/>
  <c r="V208" i="5"/>
  <c r="O208" i="5"/>
  <c r="V192" i="5"/>
  <c r="O192" i="5"/>
  <c r="V20" i="9"/>
  <c r="O20" i="9"/>
  <c r="V321" i="5"/>
  <c r="O321" i="5"/>
  <c r="V305" i="5"/>
  <c r="O305" i="5"/>
  <c r="V289" i="5"/>
  <c r="O289" i="5"/>
  <c r="V273" i="5"/>
  <c r="O273" i="5"/>
  <c r="V257" i="5"/>
  <c r="O257" i="5"/>
  <c r="V241" i="5"/>
  <c r="O241" i="5"/>
  <c r="V225" i="5"/>
  <c r="O225" i="5"/>
  <c r="V209" i="5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32" i="5"/>
  <c r="O32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43" i="5"/>
  <c r="O43" i="5"/>
  <c r="V27" i="5"/>
  <c r="O27" i="5"/>
  <c r="V11" i="5"/>
  <c r="O11" i="5"/>
  <c r="U11" i="8"/>
  <c r="N11" i="8"/>
  <c r="V166" i="9"/>
  <c r="O166" i="9"/>
  <c r="N15" i="8"/>
  <c r="U15" i="8"/>
  <c r="N8" i="8"/>
  <c r="U8" i="8"/>
  <c r="U22" i="8"/>
  <c r="N22" i="8"/>
  <c r="N35" i="8"/>
  <c r="U35" i="8"/>
  <c r="N18" i="8"/>
  <c r="U18" i="8"/>
  <c r="N29" i="8"/>
  <c r="U29" i="8"/>
  <c r="V186" i="9"/>
  <c r="O186" i="9"/>
  <c r="W32" i="10"/>
  <c r="P32" i="10"/>
  <c r="W16" i="10"/>
  <c r="P16" i="10"/>
  <c r="V298" i="9"/>
  <c r="O298" i="9"/>
  <c r="V282" i="9"/>
  <c r="O282" i="9"/>
  <c r="V266" i="9"/>
  <c r="O266" i="9"/>
  <c r="V250" i="9"/>
  <c r="O250" i="9"/>
  <c r="V234" i="9"/>
  <c r="O234" i="9"/>
  <c r="V218" i="9"/>
  <c r="O218" i="9"/>
  <c r="V202" i="9"/>
  <c r="O202" i="9"/>
  <c r="W7" i="10"/>
  <c r="P7" i="10"/>
  <c r="V176" i="9"/>
  <c r="O176" i="9"/>
  <c r="W25" i="10"/>
  <c r="P25" i="10"/>
  <c r="W9" i="10"/>
  <c r="P9" i="10"/>
  <c r="V291" i="9"/>
  <c r="O291" i="9"/>
  <c r="V275" i="9"/>
  <c r="O275" i="9"/>
  <c r="V259" i="9"/>
  <c r="O259" i="9"/>
  <c r="V243" i="9"/>
  <c r="O243" i="9"/>
  <c r="V227" i="9"/>
  <c r="O227" i="9"/>
  <c r="V211" i="9"/>
  <c r="O211" i="9"/>
  <c r="V195" i="9"/>
  <c r="O195" i="9"/>
  <c r="V134" i="9"/>
  <c r="O134" i="9"/>
  <c r="V118" i="9"/>
  <c r="O118" i="9"/>
  <c r="V102" i="9"/>
  <c r="O102" i="9"/>
  <c r="V86" i="9"/>
  <c r="O86" i="9"/>
  <c r="V70" i="9"/>
  <c r="O70" i="9"/>
  <c r="V54" i="9"/>
  <c r="O54" i="9"/>
  <c r="V38" i="9"/>
  <c r="O38" i="9"/>
  <c r="V29" i="9"/>
  <c r="O29" i="9"/>
  <c r="V181" i="9"/>
  <c r="O181" i="9"/>
  <c r="V165" i="9"/>
  <c r="O165" i="9"/>
  <c r="V149" i="9"/>
  <c r="O149" i="9"/>
  <c r="V133" i="9"/>
  <c r="O133" i="9"/>
  <c r="V117" i="9"/>
  <c r="O117" i="9"/>
  <c r="V101" i="9"/>
  <c r="O101" i="9"/>
  <c r="V85" i="9"/>
  <c r="O85" i="9"/>
  <c r="V69" i="9"/>
  <c r="O69" i="9"/>
  <c r="V53" i="9"/>
  <c r="O53" i="9"/>
  <c r="V37" i="9"/>
  <c r="O37" i="9"/>
  <c r="V19" i="9"/>
  <c r="O19" i="9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O18" i="9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91" i="5"/>
  <c r="O191" i="5"/>
  <c r="V174" i="5"/>
  <c r="O174" i="5"/>
  <c r="V158" i="5"/>
  <c r="O158" i="5"/>
  <c r="V142" i="5"/>
  <c r="O142" i="5"/>
  <c r="V126" i="5"/>
  <c r="O126" i="5"/>
  <c r="V110" i="5"/>
  <c r="O110" i="5"/>
  <c r="V94" i="5"/>
  <c r="O94" i="5"/>
  <c r="V78" i="5"/>
  <c r="O78" i="5"/>
  <c r="V62" i="5"/>
  <c r="O62" i="5"/>
  <c r="V46" i="5"/>
  <c r="O46" i="5"/>
  <c r="V30" i="5"/>
  <c r="O30" i="5"/>
  <c r="V14" i="5"/>
  <c r="O14" i="5"/>
  <c r="V169" i="5"/>
  <c r="O169" i="5"/>
  <c r="V153" i="5"/>
  <c r="O153" i="5"/>
  <c r="V137" i="5"/>
  <c r="O137" i="5"/>
  <c r="V121" i="5"/>
  <c r="O121" i="5"/>
  <c r="V105" i="5"/>
  <c r="O105" i="5"/>
  <c r="V89" i="5"/>
  <c r="O89" i="5"/>
  <c r="V73" i="5"/>
  <c r="O73" i="5"/>
  <c r="V57" i="5"/>
  <c r="O57" i="5"/>
  <c r="V41" i="5"/>
  <c r="O41" i="5"/>
  <c r="V25" i="5"/>
  <c r="O25" i="5"/>
  <c r="V9" i="5"/>
  <c r="O9" i="5"/>
  <c r="L57" i="9" l="1"/>
  <c r="L110" i="9"/>
  <c r="W223" i="5"/>
  <c r="P223" i="5"/>
  <c r="W89" i="5"/>
  <c r="P89" i="5"/>
  <c r="W105" i="5"/>
  <c r="P105" i="5"/>
  <c r="W121" i="5"/>
  <c r="P121" i="5"/>
  <c r="W78" i="5"/>
  <c r="P78" i="5"/>
  <c r="W207" i="5"/>
  <c r="P207" i="5"/>
  <c r="W18" i="9"/>
  <c r="P18" i="9"/>
  <c r="W302" i="5"/>
  <c r="P302" i="5"/>
  <c r="W117" i="9"/>
  <c r="P117" i="9"/>
  <c r="W70" i="9"/>
  <c r="P70" i="9"/>
  <c r="X9" i="10"/>
  <c r="Q9" i="10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56" i="9"/>
  <c r="P56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P153" i="9"/>
  <c r="W106" i="9"/>
  <c r="P106" i="9"/>
  <c r="W279" i="9"/>
  <c r="P279" i="9"/>
  <c r="W111" i="5"/>
  <c r="P111" i="5"/>
  <c r="W68" i="5"/>
  <c r="P68" i="5"/>
  <c r="W197" i="5"/>
  <c r="P197" i="5"/>
  <c r="W8" i="9"/>
  <c r="P8" i="9"/>
  <c r="W292" i="5"/>
  <c r="P292" i="5"/>
  <c r="W171" i="9"/>
  <c r="P171" i="9"/>
  <c r="O19" i="8"/>
  <c r="V19" i="8"/>
  <c r="V20" i="8"/>
  <c r="O20" i="8"/>
  <c r="O13" i="8"/>
  <c r="V13" i="8"/>
  <c r="O31" i="8"/>
  <c r="V31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P55" i="9"/>
  <c r="W183" i="9"/>
  <c r="P183" i="9"/>
  <c r="W136" i="9"/>
  <c r="P136" i="9"/>
  <c r="W245" i="9"/>
  <c r="P245" i="9"/>
  <c r="W204" i="9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P41" i="9"/>
  <c r="W169" i="9"/>
  <c r="P169" i="9"/>
  <c r="W122" i="9"/>
  <c r="P122" i="9"/>
  <c r="W295" i="9"/>
  <c r="P295" i="9"/>
  <c r="W63" i="5"/>
  <c r="P63" i="5"/>
  <c r="W20" i="5"/>
  <c r="P20" i="5"/>
  <c r="W148" i="5"/>
  <c r="P148" i="5"/>
  <c r="W277" i="5"/>
  <c r="P277" i="5"/>
  <c r="W244" i="5"/>
  <c r="P244" i="5"/>
  <c r="W59" i="9"/>
  <c r="P59" i="9"/>
  <c r="W187" i="9"/>
  <c r="P187" i="9"/>
  <c r="W21" i="9"/>
  <c r="P21" i="9"/>
  <c r="X15" i="10"/>
  <c r="Q15" i="10"/>
  <c r="W272" i="9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P11" i="9"/>
  <c r="W77" i="9"/>
  <c r="P77" i="9"/>
  <c r="W30" i="9"/>
  <c r="P30" i="9"/>
  <c r="W94" i="9"/>
  <c r="P94" i="9"/>
  <c r="W203" i="9"/>
  <c r="P203" i="9"/>
  <c r="W267" i="9"/>
  <c r="P267" i="9"/>
  <c r="X33" i="10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P12" i="9"/>
  <c r="W232" i="5"/>
  <c r="P232" i="5"/>
  <c r="W296" i="5"/>
  <c r="P296" i="5"/>
  <c r="W47" i="9"/>
  <c r="P47" i="9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P15" i="9"/>
  <c r="W81" i="9"/>
  <c r="P81" i="9"/>
  <c r="W145" i="9"/>
  <c r="P145" i="9"/>
  <c r="W34" i="9"/>
  <c r="P34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P16" i="9"/>
  <c r="W236" i="5"/>
  <c r="P236" i="5"/>
  <c r="W300" i="5"/>
  <c r="P300" i="5"/>
  <c r="W51" i="9"/>
  <c r="P51" i="9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Q30" i="10"/>
  <c r="W30" i="5"/>
  <c r="P30" i="5"/>
  <c r="W69" i="9"/>
  <c r="P69" i="9"/>
  <c r="W29" i="9"/>
  <c r="P29" i="9"/>
  <c r="W195" i="9"/>
  <c r="P195" i="9"/>
  <c r="X25" i="10"/>
  <c r="Q25" i="10"/>
  <c r="W282" i="9"/>
  <c r="P282" i="9"/>
  <c r="O11" i="8"/>
  <c r="V11" i="8"/>
  <c r="W123" i="5"/>
  <c r="P123" i="5"/>
  <c r="W80" i="5"/>
  <c r="P80" i="5"/>
  <c r="W209" i="5"/>
  <c r="P209" i="5"/>
  <c r="W20" i="9"/>
  <c r="P20" i="9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W38" i="5"/>
  <c r="P38" i="5"/>
  <c r="W141" i="9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P85" i="9"/>
  <c r="W38" i="9"/>
  <c r="P38" i="9"/>
  <c r="W275" i="9"/>
  <c r="P275" i="9"/>
  <c r="W234" i="9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W146" i="5"/>
  <c r="P146" i="5"/>
  <c r="W275" i="5"/>
  <c r="P275" i="5"/>
  <c r="W242" i="5"/>
  <c r="P242" i="5"/>
  <c r="W57" i="9"/>
  <c r="P57" i="9"/>
  <c r="W185" i="9"/>
  <c r="P185" i="9"/>
  <c r="W138" i="9"/>
  <c r="P138" i="9"/>
  <c r="X13" i="10"/>
  <c r="Q13" i="10"/>
  <c r="W79" i="5"/>
  <c r="P79" i="5"/>
  <c r="W36" i="5"/>
  <c r="P36" i="5"/>
  <c r="W164" i="5"/>
  <c r="P164" i="5"/>
  <c r="W293" i="5"/>
  <c r="P293" i="5"/>
  <c r="W260" i="5"/>
  <c r="P260" i="5"/>
  <c r="W75" i="9"/>
  <c r="P75" i="9"/>
  <c r="W27" i="9"/>
  <c r="P27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P25" i="9"/>
  <c r="W93" i="9"/>
  <c r="P93" i="9"/>
  <c r="W157" i="9"/>
  <c r="P157" i="9"/>
  <c r="W46" i="9"/>
  <c r="P46" i="9"/>
  <c r="W110" i="9"/>
  <c r="P110" i="9"/>
  <c r="W219" i="9"/>
  <c r="P219" i="9"/>
  <c r="W283" i="9"/>
  <c r="P283" i="9"/>
  <c r="W178" i="9"/>
  <c r="P178" i="9"/>
  <c r="W242" i="9"/>
  <c r="P242" i="9"/>
  <c r="X8" i="10"/>
  <c r="Q8" i="10"/>
  <c r="W156" i="9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P33" i="9"/>
  <c r="W97" i="9"/>
  <c r="P97" i="9"/>
  <c r="W161" i="9"/>
  <c r="P161" i="9"/>
  <c r="W50" i="9"/>
  <c r="P50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26" i="9"/>
  <c r="P26" i="9"/>
  <c r="W84" i="9"/>
  <c r="P84" i="9"/>
  <c r="W190" i="9"/>
  <c r="P190" i="9"/>
  <c r="W257" i="9"/>
  <c r="P257" i="9"/>
  <c r="X23" i="10"/>
  <c r="Q23" i="10"/>
  <c r="W216" i="9"/>
  <c r="P216" i="9"/>
  <c r="W280" i="9"/>
  <c r="P280" i="9"/>
  <c r="W170" i="9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P19" i="9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W160" i="5"/>
  <c r="P160" i="5"/>
  <c r="W289" i="5"/>
  <c r="P289" i="5"/>
  <c r="W256" i="5"/>
  <c r="P256" i="5"/>
  <c r="W71" i="9"/>
  <c r="P71" i="9"/>
  <c r="W23" i="9"/>
  <c r="P23" i="9"/>
  <c r="W197" i="9"/>
  <c r="P197" i="9"/>
  <c r="X27" i="10"/>
  <c r="Q27" i="10"/>
  <c r="W284" i="9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W143" i="5"/>
  <c r="P143" i="5"/>
  <c r="W100" i="5"/>
  <c r="P100" i="5"/>
  <c r="W229" i="5"/>
  <c r="P229" i="5"/>
  <c r="W196" i="5"/>
  <c r="P196" i="5"/>
  <c r="W9" i="9"/>
  <c r="P9" i="9"/>
  <c r="W139" i="9"/>
  <c r="P139" i="9"/>
  <c r="W92" i="9"/>
  <c r="P92" i="9"/>
  <c r="X31" i="10"/>
  <c r="Q31" i="10"/>
  <c r="W288" i="9"/>
  <c r="P288" i="9"/>
  <c r="W247" i="5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P101" i="9"/>
  <c r="W54" i="9"/>
  <c r="P54" i="9"/>
  <c r="W227" i="9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40" i="9"/>
  <c r="P40" i="9"/>
  <c r="W213" i="9"/>
  <c r="P213" i="9"/>
  <c r="W236" i="9"/>
  <c r="P236" i="9"/>
  <c r="O26" i="8"/>
  <c r="V26" i="8"/>
  <c r="W77" i="5"/>
  <c r="P77" i="5"/>
  <c r="W34" i="5"/>
  <c r="P34" i="5"/>
  <c r="W162" i="5"/>
  <c r="P162" i="5"/>
  <c r="W291" i="5"/>
  <c r="P291" i="5"/>
  <c r="W258" i="5"/>
  <c r="P258" i="5"/>
  <c r="W73" i="9"/>
  <c r="P73" i="9"/>
  <c r="W24" i="9"/>
  <c r="P24" i="9"/>
  <c r="W199" i="9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P10" i="9"/>
  <c r="W230" i="5"/>
  <c r="P230" i="5"/>
  <c r="W294" i="5"/>
  <c r="P294" i="5"/>
  <c r="W45" i="9"/>
  <c r="P45" i="9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P13" i="9"/>
  <c r="W79" i="9"/>
  <c r="P79" i="9"/>
  <c r="W143" i="9"/>
  <c r="P143" i="9"/>
  <c r="W32" i="9"/>
  <c r="P32" i="9"/>
  <c r="W96" i="9"/>
  <c r="P96" i="9"/>
  <c r="W205" i="9"/>
  <c r="P205" i="9"/>
  <c r="W269" i="9"/>
  <c r="P269" i="9"/>
  <c r="X35" i="10"/>
  <c r="Q35" i="10"/>
  <c r="W228" i="9"/>
  <c r="P228" i="9"/>
  <c r="W292" i="9"/>
  <c r="P292" i="9"/>
  <c r="W7" i="9"/>
  <c r="P7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P14" i="9"/>
  <c r="W234" i="5"/>
  <c r="P234" i="5"/>
  <c r="W298" i="5"/>
  <c r="P298" i="5"/>
  <c r="W49" i="9"/>
  <c r="P49" i="9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P17" i="9"/>
  <c r="W83" i="9"/>
  <c r="P83" i="9"/>
  <c r="W147" i="9"/>
  <c r="P147" i="9"/>
  <c r="W36" i="9"/>
  <c r="P36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37" i="9"/>
  <c r="P37" i="9"/>
  <c r="W165" i="9"/>
  <c r="P165" i="9"/>
  <c r="W118" i="9"/>
  <c r="P118" i="9"/>
  <c r="W291" i="9"/>
  <c r="P291" i="9"/>
  <c r="W250" i="9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22" i="9"/>
  <c r="P22" i="9"/>
  <c r="W44" i="9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P53" i="9"/>
  <c r="W181" i="9"/>
  <c r="P181" i="9"/>
  <c r="W134" i="9"/>
  <c r="P134" i="9"/>
  <c r="W243" i="9"/>
  <c r="P243" i="9"/>
  <c r="W202" i="9"/>
  <c r="P202" i="9"/>
  <c r="X32" i="10"/>
  <c r="Q32" i="10"/>
  <c r="W43" i="5"/>
  <c r="P43" i="5"/>
  <c r="W171" i="5"/>
  <c r="P171" i="5"/>
  <c r="W128" i="5"/>
  <c r="P128" i="5"/>
  <c r="W257" i="5"/>
  <c r="P257" i="5"/>
  <c r="W224" i="5"/>
  <c r="P224" i="5"/>
  <c r="W39" i="9"/>
  <c r="P39" i="9"/>
  <c r="W167" i="9"/>
  <c r="P167" i="9"/>
  <c r="W120" i="9"/>
  <c r="P120" i="9"/>
  <c r="W293" i="9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42" i="9"/>
  <c r="P42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43" i="9"/>
  <c r="P43" i="9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Q17" i="10"/>
  <c r="W210" i="9"/>
  <c r="P210" i="9"/>
  <c r="W274" i="9"/>
  <c r="P274" i="9"/>
  <c r="W168" i="9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P31" i="9"/>
  <c r="W95" i="9"/>
  <c r="P95" i="9"/>
  <c r="W159" i="9"/>
  <c r="P159" i="9"/>
  <c r="W48" i="9"/>
  <c r="P48" i="9"/>
  <c r="W112" i="9"/>
  <c r="P112" i="9"/>
  <c r="W221" i="9"/>
  <c r="P221" i="9"/>
  <c r="W285" i="9"/>
  <c r="P285" i="9"/>
  <c r="W148" i="9"/>
  <c r="P148" i="9"/>
  <c r="W244" i="9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Q21" i="10"/>
  <c r="W214" i="9"/>
  <c r="P214" i="9"/>
  <c r="W278" i="9"/>
  <c r="P278" i="9"/>
  <c r="W154" i="9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P35" i="9"/>
  <c r="W99" i="9"/>
  <c r="P99" i="9"/>
  <c r="W163" i="9"/>
  <c r="P163" i="9"/>
  <c r="W52" i="9"/>
  <c r="P52" i="9"/>
  <c r="W116" i="9"/>
  <c r="P116" i="9"/>
  <c r="W225" i="9"/>
  <c r="P225" i="9"/>
  <c r="W289" i="9"/>
  <c r="P289" i="9"/>
  <c r="W180" i="9"/>
  <c r="P180" i="9"/>
  <c r="W248" i="9"/>
  <c r="P248" i="9"/>
  <c r="X14" i="10"/>
  <c r="Q14" i="10"/>
  <c r="X36" i="10"/>
  <c r="Q36" i="10"/>
  <c r="K10" i="8" l="1"/>
  <c r="Y14" i="10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L39" i="5" s="1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L69" i="5" s="1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L35" i="5" s="1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L65" i="5" s="1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L57" i="5" s="1"/>
  <c r="X49" i="5"/>
  <c r="R49" i="5" s="1"/>
  <c r="Q49" i="5"/>
  <c r="L49" i="5" s="1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L13" i="5" s="1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L10" i="5" s="1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L52" i="5" s="1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K24" i="8" s="1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L82" i="5" s="1"/>
  <c r="Y27" i="10"/>
  <c r="S27" i="10" s="1"/>
  <c r="R27" i="10"/>
  <c r="X256" i="5"/>
  <c r="R256" i="5" s="1"/>
  <c r="Q256" i="5"/>
  <c r="X75" i="5"/>
  <c r="R75" i="5" s="1"/>
  <c r="Q75" i="5"/>
  <c r="L75" i="5" s="1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L79" i="5" s="1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L11" i="5" s="1"/>
  <c r="X85" i="9"/>
  <c r="R85" i="9" s="1"/>
  <c r="Q85" i="9"/>
  <c r="X46" i="5"/>
  <c r="R46" i="5" s="1"/>
  <c r="Q46" i="5"/>
  <c r="L46" i="5" s="1"/>
  <c r="X152" i="9"/>
  <c r="R152" i="9" s="1"/>
  <c r="Q152" i="9"/>
  <c r="X123" i="9"/>
  <c r="R123" i="9" s="1"/>
  <c r="Q123" i="9"/>
  <c r="X84" i="5"/>
  <c r="R84" i="5" s="1"/>
  <c r="Q84" i="5"/>
  <c r="L84" i="5" s="1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L16" i="9" s="1"/>
  <c r="X76" i="5"/>
  <c r="R76" i="5" s="1"/>
  <c r="Q76" i="5"/>
  <c r="L76" i="5" s="1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L21" i="5" s="1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L51" i="5" s="1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K20" i="8" s="1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K7" i="8" s="1"/>
  <c r="W7" i="8"/>
  <c r="Q7" i="8" s="1"/>
  <c r="W23" i="8"/>
  <c r="Q23" i="8" s="1"/>
  <c r="P23" i="8"/>
  <c r="K23" i="8" s="1"/>
  <c r="P21" i="8"/>
  <c r="K21" i="8" s="1"/>
  <c r="W21" i="8"/>
  <c r="Q21" i="8" s="1"/>
  <c r="W15" i="8"/>
  <c r="Q15" i="8" s="1"/>
  <c r="P15" i="8"/>
  <c r="K15" i="8" s="1"/>
  <c r="P14" i="8"/>
  <c r="K14" i="8" s="1"/>
  <c r="W14" i="8"/>
  <c r="Q14" i="8" s="1"/>
  <c r="P11" i="8"/>
  <c r="K11" i="8" s="1"/>
  <c r="W11" i="8"/>
  <c r="Q11" i="8" s="1"/>
  <c r="P19" i="8"/>
  <c r="K19" i="8" s="1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L86" i="5" s="1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L43" i="5" s="1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L36" i="9" s="1"/>
  <c r="X268" i="5"/>
  <c r="R268" i="5" s="1"/>
  <c r="Q268" i="5"/>
  <c r="X172" i="5"/>
  <c r="R172" i="5" s="1"/>
  <c r="Q172" i="5"/>
  <c r="X87" i="5"/>
  <c r="R87" i="5" s="1"/>
  <c r="Q87" i="5"/>
  <c r="L87" i="5" s="1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L40" i="5" s="1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L70" i="5" s="1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L34" i="5" s="1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L62" i="5" s="1"/>
  <c r="Y31" i="10"/>
  <c r="S31" i="10" s="1"/>
  <c r="R31" i="10"/>
  <c r="X196" i="5"/>
  <c r="R196" i="5" s="1"/>
  <c r="Q196" i="5"/>
  <c r="X15" i="5"/>
  <c r="R15" i="5" s="1"/>
  <c r="Q15" i="5"/>
  <c r="L15" i="5" s="1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L71" i="5" s="1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L67" i="5" s="1"/>
  <c r="X178" i="9"/>
  <c r="R178" i="9" s="1"/>
  <c r="Q178" i="9"/>
  <c r="X46" i="9"/>
  <c r="R46" i="9" s="1"/>
  <c r="Q46" i="9"/>
  <c r="L46" i="9" s="1"/>
  <c r="X278" i="5"/>
  <c r="R278" i="5" s="1"/>
  <c r="Q278" i="5"/>
  <c r="X118" i="5"/>
  <c r="R118" i="5" s="1"/>
  <c r="Q118" i="5"/>
  <c r="X33" i="5"/>
  <c r="R33" i="5" s="1"/>
  <c r="Q33" i="5"/>
  <c r="L33" i="5" s="1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L61" i="5" s="1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K9" i="8" s="1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L12" i="5" s="1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L42" i="5" s="1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L72" i="5" s="1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L20" i="5" s="1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L16" i="5" s="1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L64" i="5" s="1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K18" i="8" s="1"/>
  <c r="Y20" i="10"/>
  <c r="S20" i="10" s="1"/>
  <c r="R20" i="10"/>
  <c r="Y12" i="10"/>
  <c r="S12" i="10" s="1"/>
  <c r="R12" i="10"/>
  <c r="P16" i="8"/>
  <c r="K16" i="8" s="1"/>
  <c r="W16" i="8"/>
  <c r="Q16" i="8" s="1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L22" i="5" s="1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L47" i="5" s="1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L23" i="5" s="1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L53" i="5" s="1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L77" i="5" s="1"/>
  <c r="X40" i="9"/>
  <c r="R40" i="9" s="1"/>
  <c r="Q40" i="9"/>
  <c r="X176" i="5"/>
  <c r="R176" i="5" s="1"/>
  <c r="Q176" i="5"/>
  <c r="Y7" i="10"/>
  <c r="S7" i="10" s="1"/>
  <c r="R7" i="10"/>
  <c r="X286" i="5"/>
  <c r="R286" i="5" s="1"/>
  <c r="Q286" i="5"/>
  <c r="X41" i="5"/>
  <c r="R41" i="5" s="1"/>
  <c r="Q41" i="5"/>
  <c r="L41" i="5" s="1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L97" i="9" s="1"/>
  <c r="X315" i="5"/>
  <c r="R315" i="5" s="1"/>
  <c r="Q315" i="5"/>
  <c r="X58" i="5"/>
  <c r="R58" i="5" s="1"/>
  <c r="Q58" i="5"/>
  <c r="L58" i="5" s="1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L54" i="5" s="1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L38" i="5" s="1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L98" i="9" s="1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L47" i="9" s="1"/>
  <c r="X265" i="5"/>
  <c r="R265" i="5" s="1"/>
  <c r="Q265" i="5"/>
  <c r="X8" i="5"/>
  <c r="R8" i="5" s="1"/>
  <c r="Q8" i="5"/>
  <c r="L8" i="5" s="1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L63" i="5" s="1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L59" i="5" s="1"/>
  <c r="X259" i="9"/>
  <c r="R259" i="9" s="1"/>
  <c r="Q259" i="9"/>
  <c r="X171" i="9"/>
  <c r="R171" i="9" s="1"/>
  <c r="Q171" i="9"/>
  <c r="X68" i="5"/>
  <c r="R68" i="5" s="1"/>
  <c r="Q68" i="5"/>
  <c r="L68" i="5" s="1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L60" i="5" s="1"/>
  <c r="X168" i="9"/>
  <c r="R168" i="9" s="1"/>
  <c r="Q168" i="9"/>
  <c r="P35" i="8"/>
  <c r="W35" i="8"/>
  <c r="Q35" i="8" s="1"/>
  <c r="P26" i="8"/>
  <c r="W26" i="8"/>
  <c r="Q26" i="8" s="1"/>
  <c r="P8" i="8"/>
  <c r="K8" i="8" s="1"/>
  <c r="W8" i="8"/>
  <c r="Q8" i="8" s="1"/>
  <c r="P22" i="8"/>
  <c r="K22" i="8" s="1"/>
  <c r="W22" i="8"/>
  <c r="Q22" i="8" s="1"/>
  <c r="P13" i="8"/>
  <c r="K13" i="8" s="1"/>
  <c r="W13" i="8"/>
  <c r="Q13" i="8" s="1"/>
  <c r="X154" i="9"/>
  <c r="R154" i="9" s="1"/>
  <c r="Q154" i="9"/>
  <c r="X56" i="5"/>
  <c r="R56" i="5" s="1"/>
  <c r="Q56" i="5"/>
  <c r="L56" i="5" s="1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L29" i="5" s="1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L14" i="5" s="1"/>
  <c r="X9" i="5"/>
  <c r="R9" i="5" s="1"/>
  <c r="Q9" i="5"/>
  <c r="L9" i="5" s="1"/>
  <c r="W17" i="8"/>
  <c r="Q17" i="8" s="1"/>
  <c r="P17" i="8"/>
  <c r="K17" i="8" s="1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L27" i="5" s="1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L83" i="9" s="1"/>
  <c r="X301" i="5"/>
  <c r="R301" i="5" s="1"/>
  <c r="Q301" i="5"/>
  <c r="X44" i="5"/>
  <c r="R44" i="5" s="1"/>
  <c r="Q44" i="5"/>
  <c r="L44" i="5" s="1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L74" i="5" s="1"/>
  <c r="X302" i="9"/>
  <c r="R302" i="9" s="1"/>
  <c r="Q302" i="9"/>
  <c r="Y35" i="10"/>
  <c r="S35" i="10" s="1"/>
  <c r="R35" i="10"/>
  <c r="X32" i="9"/>
  <c r="R32" i="9" s="1"/>
  <c r="Q32" i="9"/>
  <c r="L32" i="9" s="1"/>
  <c r="X264" i="5"/>
  <c r="R264" i="5" s="1"/>
  <c r="Q264" i="5"/>
  <c r="X168" i="5"/>
  <c r="R168" i="5" s="1"/>
  <c r="Q168" i="5"/>
  <c r="X83" i="5"/>
  <c r="R83" i="5" s="1"/>
  <c r="Q83" i="5"/>
  <c r="L83" i="5" s="1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L87" i="9" s="1"/>
  <c r="X48" i="5"/>
  <c r="R48" i="5" s="1"/>
  <c r="Q48" i="5"/>
  <c r="L48" i="5" s="1"/>
  <c r="X227" i="9"/>
  <c r="R227" i="9" s="1"/>
  <c r="Q227" i="9"/>
  <c r="X319" i="5"/>
  <c r="R319" i="5" s="1"/>
  <c r="Q319" i="5"/>
  <c r="X254" i="5"/>
  <c r="R254" i="5" s="1"/>
  <c r="Q254" i="5"/>
  <c r="P12" i="8"/>
  <c r="K12" i="8" s="1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L32" i="5" s="1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L67" i="9" s="1"/>
  <c r="X285" i="5"/>
  <c r="R285" i="5" s="1"/>
  <c r="Q285" i="5"/>
  <c r="X28" i="5"/>
  <c r="R28" i="5" s="1"/>
  <c r="Q28" i="5"/>
  <c r="L28" i="5" s="1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L24" i="5" s="1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K25" i="8" s="1"/>
  <c r="W25" i="8"/>
  <c r="Q25" i="8" s="1"/>
  <c r="X17" i="5"/>
  <c r="R17" i="5" s="1"/>
  <c r="Q17" i="5"/>
  <c r="L17" i="5" s="1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L80" i="5" s="1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L85" i="5" s="1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L81" i="5" s="1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L50" i="5" s="1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L78" i="5" s="1"/>
  <c r="X223" i="5"/>
  <c r="R223" i="5" s="1"/>
  <c r="Q223" i="5"/>
  <c r="M8" i="10" l="1"/>
  <c r="M7" i="10"/>
  <c r="M11" i="10"/>
  <c r="M12" i="10"/>
  <c r="M15" i="10"/>
  <c r="M16" i="10"/>
  <c r="M14" i="10"/>
  <c r="M13" i="10"/>
  <c r="M20" i="10"/>
  <c r="M19" i="10"/>
  <c r="M10" i="10"/>
  <c r="M9" i="10"/>
  <c r="M18" i="10"/>
  <c r="M17" i="10"/>
  <c r="L15" i="9"/>
  <c r="L66" i="9"/>
  <c r="L50" i="9"/>
  <c r="L101" i="9"/>
  <c r="L88" i="9"/>
  <c r="L37" i="9"/>
  <c r="L70" i="9"/>
  <c r="L19" i="9"/>
  <c r="L72" i="9"/>
  <c r="L21" i="9"/>
  <c r="L65" i="9"/>
  <c r="L14" i="9"/>
  <c r="L91" i="9"/>
  <c r="L40" i="9"/>
  <c r="L73" i="9"/>
  <c r="L22" i="9"/>
  <c r="L29" i="9"/>
  <c r="L80" i="9"/>
  <c r="L43" i="9"/>
  <c r="L94" i="9"/>
  <c r="L107" i="9"/>
  <c r="L56" i="9"/>
  <c r="L59" i="9"/>
  <c r="L8" i="9"/>
  <c r="L25" i="9"/>
  <c r="L76" i="9"/>
  <c r="L54" i="9"/>
  <c r="L105" i="9"/>
  <c r="L90" i="9"/>
  <c r="L39" i="9"/>
  <c r="L11" i="9"/>
  <c r="L62" i="9"/>
  <c r="L48" i="9"/>
  <c r="L99" i="9"/>
  <c r="L41" i="9"/>
  <c r="L92" i="9"/>
  <c r="L86" i="9"/>
  <c r="L35" i="9"/>
  <c r="L9" i="9"/>
  <c r="L60" i="9"/>
  <c r="L68" i="9"/>
  <c r="L17" i="9"/>
  <c r="L89" i="9"/>
  <c r="L38" i="9"/>
  <c r="L53" i="9"/>
  <c r="L104" i="9"/>
  <c r="L103" i="9"/>
  <c r="L52" i="9"/>
  <c r="L27" i="9"/>
  <c r="L78" i="9"/>
  <c r="L45" i="9"/>
  <c r="L96" i="9"/>
  <c r="L82" i="9"/>
  <c r="L31" i="9"/>
  <c r="L55" i="9"/>
  <c r="L106" i="9"/>
  <c r="L102" i="9"/>
  <c r="L51" i="9"/>
  <c r="L71" i="9"/>
  <c r="L20" i="9"/>
  <c r="L24" i="9"/>
  <c r="L75" i="9"/>
  <c r="L28" i="9"/>
  <c r="L79" i="9"/>
  <c r="L85" i="9"/>
  <c r="L34" i="9"/>
  <c r="L33" i="9"/>
  <c r="L84" i="9"/>
  <c r="L74" i="9"/>
  <c r="L23" i="9"/>
  <c r="L13" i="9"/>
  <c r="L64" i="9"/>
  <c r="L18" i="9"/>
  <c r="L69" i="9"/>
  <c r="L30" i="9"/>
  <c r="L81" i="9"/>
  <c r="L12" i="9"/>
  <c r="L63" i="9"/>
  <c r="L77" i="9"/>
  <c r="L26" i="9"/>
  <c r="L61" i="9"/>
  <c r="L10" i="9"/>
  <c r="L95" i="9"/>
  <c r="L44" i="9"/>
  <c r="L42" i="9"/>
  <c r="L93" i="9"/>
  <c r="L100" i="9"/>
  <c r="L49" i="9"/>
  <c r="L45" i="5"/>
</calcChain>
</file>

<file path=xl/sharedStrings.xml><?xml version="1.0" encoding="utf-8"?>
<sst xmlns="http://schemas.openxmlformats.org/spreadsheetml/2006/main" count="1112" uniqueCount="452">
  <si>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</si>
  <si>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</si>
  <si>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</si>
  <si>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</si>
  <si>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</si>
  <si>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</si>
  <si>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</si>
  <si>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</si>
  <si>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</si>
  <si>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</si>
  <si>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</si>
  <si>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</si>
  <si>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</si>
  <si>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</si>
  <si>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</si>
  <si>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</si>
  <si>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</si>
  <si>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</si>
  <si>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</si>
  <si>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</si>
  <si>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</si>
  <si>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</si>
  <si>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</si>
  <si>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</si>
  <si>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</si>
  <si>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</si>
  <si>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</si>
  <si>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</si>
  <si>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</si>
  <si>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</si>
  <si>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</si>
  <si>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</si>
  <si>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</si>
  <si>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</si>
  <si>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</si>
  <si>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</si>
  <si>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</si>
  <si>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</si>
  <si>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</si>
  <si>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</si>
  <si>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</si>
  <si>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</si>
  <si>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</si>
  <si>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</si>
  <si>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</si>
  <si>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</si>
  <si>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</si>
  <si>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</si>
  <si>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</si>
  <si>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</si>
  <si>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</si>
  <si>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</si>
  <si>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</si>
  <si>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</si>
  <si>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</si>
  <si>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</si>
  <si>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</si>
  <si>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</si>
  <si>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</si>
  <si>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</si>
  <si>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</si>
  <si>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</si>
  <si>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</si>
  <si>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</si>
  <si>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</si>
  <si>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</si>
  <si>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</si>
  <si>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</si>
  <si>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</si>
  <si>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</si>
  <si>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</si>
  <si>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</si>
  <si>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</si>
  <si>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</si>
  <si>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</si>
  <si>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</si>
  <si>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</si>
  <si>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</si>
  <si>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</si>
  <si>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</si>
  <si>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</si>
  <si>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</si>
  <si>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</si>
  <si>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</si>
  <si>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</si>
  <si>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</si>
  <si>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</si>
  <si>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</si>
  <si>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</si>
  <si>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</si>
  <si>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</si>
  <si>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</si>
  <si>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</si>
  <si>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</si>
  <si>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</si>
  <si>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</si>
  <si>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</si>
  <si>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</si>
  <si>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</si>
  <si>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</si>
  <si>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</si>
  <si>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</si>
  <si>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</si>
  <si>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</si>
  <si>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</si>
  <si>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</si>
  <si>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</si>
  <si>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</si>
  <si>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</si>
  <si>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</si>
  <si>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</si>
  <si>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</si>
  <si>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</si>
  <si>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</si>
  <si>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</si>
  <si>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</si>
  <si>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</si>
  <si>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</si>
  <si>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</si>
  <si>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</si>
  <si>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</si>
  <si>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</si>
  <si>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</si>
  <si>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</si>
  <si>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</si>
  <si>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</si>
  <si>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</si>
  <si>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</si>
  <si>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</si>
  <si>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</si>
  <si>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</si>
  <si>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</si>
  <si>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</si>
  <si>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</si>
  <si>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</si>
  <si>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</si>
  <si>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</si>
  <si>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</si>
  <si>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</si>
  <si>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</si>
  <si>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</si>
  <si>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</si>
  <si>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</si>
  <si>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</si>
  <si>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</si>
  <si>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</si>
  <si>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</si>
  <si>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</si>
  <si>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</si>
  <si>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</si>
  <si>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</si>
  <si>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</si>
  <si>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</si>
  <si>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</si>
  <si>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</si>
  <si>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</si>
  <si>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</si>
  <si>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</si>
  <si>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</si>
  <si>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</si>
  <si>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</si>
  <si>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</si>
  <si>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</si>
  <si>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</si>
  <si>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</si>
  <si>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</si>
  <si>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</si>
  <si>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</si>
  <si>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</si>
  <si>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</si>
  <si>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</si>
  <si>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</si>
  <si>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</si>
  <si>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</si>
  <si>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</si>
  <si>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</si>
  <si>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</si>
  <si>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</si>
  <si>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</si>
  <si>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</si>
  <si>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</si>
  <si>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</si>
  <si>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</si>
  <si>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</si>
  <si>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</si>
  <si>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</si>
  <si>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</si>
  <si>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</si>
  <si>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</si>
  <si>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</si>
  <si>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</si>
  <si>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</si>
  <si>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</si>
  <si>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</si>
  <si>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</si>
  <si>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</si>
  <si>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</si>
  <si>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</si>
  <si>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</si>
  <si>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</si>
  <si>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</si>
  <si>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</si>
  <si>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</si>
  <si>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</si>
  <si>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</si>
  <si>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</si>
  <si>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</si>
  <si>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</si>
  <si>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</si>
  <si>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</si>
  <si>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</si>
  <si>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</si>
  <si>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</si>
  <si>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</si>
  <si>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</si>
  <si>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</si>
  <si>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</si>
  <si>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</si>
  <si>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</si>
  <si>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</si>
  <si>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</si>
  <si>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</si>
  <si>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</si>
  <si>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</si>
  <si>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</si>
  <si>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</si>
  <si>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</si>
  <si>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</si>
  <si>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</si>
  <si>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</si>
  <si>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</si>
  <si>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</si>
  <si>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</si>
  <si>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</si>
  <si>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</si>
  <si>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</si>
  <si>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</si>
  <si>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</si>
  <si>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2019–20</t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</si>
  <si>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</si>
  <si>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</si>
  <si>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</si>
  <si>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</si>
  <si>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</si>
  <si>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</si>
  <si>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</si>
  <si>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</si>
  <si>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</si>
  <si>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De-energisation, re-energisation, special reads and retail contract terminations</t>
  </si>
  <si>
    <t>Site visit - no appointment - De-energisation, Re-energisation</t>
  </si>
  <si>
    <t>Site visit - no appointment - special reads</t>
  </si>
  <si>
    <t>Site visit - non scheduled visit</t>
  </si>
  <si>
    <t>Site visit - same day premium service</t>
  </si>
  <si>
    <t>Site visit - after hours</t>
  </si>
  <si>
    <t>Site visit - current transformer (CT) metering</t>
  </si>
  <si>
    <t>Site visit - pillar box/pole top</t>
  </si>
  <si>
    <t>Meter test</t>
  </si>
  <si>
    <t>Meter test - Single phase</t>
  </si>
  <si>
    <t>Meter test - Multi phase</t>
  </si>
  <si>
    <t>Meter test -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</si>
  <si>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</si>
  <si>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</si>
  <si>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</si>
  <si>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</si>
  <si>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</si>
  <si>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</si>
  <si>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</si>
  <si>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</si>
  <si>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</si>
  <si>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</si>
  <si>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</si>
  <si>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</si>
  <si>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</si>
  <si>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</si>
  <si>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- after hours</t>
  </si>
  <si>
    <t>Miscellaneous service - wasted hour</t>
  </si>
  <si>
    <t>Administration</t>
  </si>
  <si>
    <t>Statutory right - access prevented</t>
  </si>
  <si>
    <t>Emergency maintenance contestable meters</t>
  </si>
  <si>
    <t>Emergency maintenance contestable meters - after hours</t>
  </si>
  <si>
    <t>Meter recovery and disposal</t>
  </si>
  <si>
    <t>Overhead service, single span - single phase</t>
  </si>
  <si>
    <t>Underground service in turret/cabinet - single phase</t>
  </si>
  <si>
    <t>Underground service in turret/cabinet - multi phase</t>
  </si>
  <si>
    <t>Underground service with pole mounted fuse - single phase</t>
  </si>
  <si>
    <t>Underground service with pole mounted fuse - multi phase</t>
  </si>
  <si>
    <t>Basic connection - after hours</t>
  </si>
  <si>
    <t>Connection establishment - wasted visit</t>
  </si>
  <si>
    <t>Basic connection alteration</t>
  </si>
  <si>
    <t>Connection alteration - overhead single phase</t>
  </si>
  <si>
    <t>Connection alteration - overhead multi phase</t>
  </si>
  <si>
    <t>Connection of new consumer mains to an existing installation - underground single phase to turret</t>
  </si>
  <si>
    <t>Connection of new consumer mains to an existing installation - underground multi phase to turret</t>
  </si>
  <si>
    <t>Augment single phase overhead service to multi-phase supply</t>
  </si>
  <si>
    <t>Augment multi phase overhead service to single phase supply</t>
  </si>
  <si>
    <t>Augment single phase overhead service to underground supply (turret)</t>
  </si>
  <si>
    <t>Augment multi phase overhead service to underground supply (turret)</t>
  </si>
  <si>
    <t>Basic connection alteration - after hours</t>
  </si>
  <si>
    <t>Site visit - credit actions or site issues</t>
  </si>
  <si>
    <t>Site visit - credit actions pillar box/pole top</t>
  </si>
  <si>
    <t>Tee-up</t>
  </si>
  <si>
    <t>Tee-up/Appointment</t>
  </si>
  <si>
    <t>Tee-up/Appointment - after hours</t>
  </si>
  <si>
    <t>Tee-up/Appointment - no truck - after hours</t>
  </si>
  <si>
    <t>Tee-up/Appointment - wasted visit</t>
  </si>
  <si>
    <t>Connection establishment charges</t>
  </si>
  <si>
    <t>Temporary Disconnection/Reconnection</t>
  </si>
  <si>
    <t>Temporary Disconnection/Reconnection - after hours</t>
  </si>
  <si>
    <t>Overhead service, single span - multi phase</t>
  </si>
  <si>
    <t>Creation of a NMI</t>
  </si>
  <si>
    <t xml:space="preserve">Miscellaneous service </t>
  </si>
  <si>
    <t>Basic connection - wasted visit</t>
  </si>
  <si>
    <t>Cable joiner</t>
  </si>
  <si>
    <t>Customer connections - commercial metering</t>
  </si>
  <si>
    <t>Customer connections - service crew</t>
  </si>
  <si>
    <t>Designer</t>
  </si>
  <si>
    <t>Distribution electrical technician</t>
  </si>
  <si>
    <t>Distribution electrical technician - including vehicle</t>
  </si>
  <si>
    <t>Distribution linesman</t>
  </si>
  <si>
    <t>Distribution linesman - live line</t>
  </si>
  <si>
    <t>Distribution operator</t>
  </si>
  <si>
    <t>Distribution operator - including vehicle</t>
  </si>
  <si>
    <t>Asset inspector</t>
  </si>
  <si>
    <t>Asset inspector - including vehicle</t>
  </si>
  <si>
    <t>Field service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</si>
  <si>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</si>
  <si>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</si>
  <si>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</si>
  <si>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</si>
  <si>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</si>
  <si>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</si>
  <si>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</si>
  <si>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</si>
  <si>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</si>
  <si>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</si>
  <si>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</si>
  <si>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</si>
  <si>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</si>
  <si>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</si>
  <si>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2x24W</t>
  </si>
  <si>
    <t>20 Fluorescent 1X20FL</t>
  </si>
  <si>
    <t>2x40W Fluorescent</t>
  </si>
  <si>
    <t>3x40W Fluorescent</t>
  </si>
  <si>
    <t>4x20W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</si>
  <si>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</si>
  <si>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</si>
  <si>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</si>
  <si>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</si>
  <si>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</si>
  <si>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</si>
  <si>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</si>
  <si>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</si>
  <si>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Incadescent</t>
  </si>
  <si>
    <t>60W Incadescent</t>
  </si>
  <si>
    <t>18W LED</t>
  </si>
  <si>
    <t>18W LED decorative - bottmo pole entry</t>
  </si>
  <si>
    <t>18W LED decorative - side entry</t>
  </si>
  <si>
    <t>18W LED decorative - top entry</t>
  </si>
  <si>
    <t>25W LED</t>
  </si>
  <si>
    <t>25W LED decorative - bottmo pole entry</t>
  </si>
  <si>
    <t>25W LED decorative - side entry</t>
  </si>
  <si>
    <t>25W LED decorative - top entry</t>
  </si>
  <si>
    <t>30W LED</t>
  </si>
  <si>
    <t>88 LED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</si>
  <si>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</si>
  <si>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</si>
  <si>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</si>
  <si>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</si>
  <si>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</si>
  <si>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</si>
  <si>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</si>
  <si>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</si>
  <si>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</si>
  <si>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t>Public road lights</t>
  </si>
  <si>
    <t>Private Contract lights</t>
  </si>
  <si>
    <t>32W Compact fluorescent - PRL</t>
  </si>
  <si>
    <t>42W Compact fluorescent - PRL</t>
  </si>
  <si>
    <t>42W Compact fluorescent - bottom pole entry - PRL</t>
  </si>
  <si>
    <t>2x24W Compact fluorescent - PRL</t>
  </si>
  <si>
    <t>1x20W Fluorescent - PRL</t>
  </si>
  <si>
    <t>1x40W Fluorescent - PRL</t>
  </si>
  <si>
    <t>2x20W Fluorescent - PRL</t>
  </si>
  <si>
    <t>2x24W Fluorescent - PRL</t>
  </si>
  <si>
    <t>T5 Flourescent 2 x 24W - PRL</t>
  </si>
  <si>
    <t>20 Fluorescent 1X20FL - PRL</t>
  </si>
  <si>
    <t>2x40W Fluorescent - PRL</t>
  </si>
  <si>
    <t>3x40W Fluorescent - PRL</t>
  </si>
  <si>
    <t>4x20W Fluorescent - PRL</t>
  </si>
  <si>
    <t>4x40W Fluorescent - PRL</t>
  </si>
  <si>
    <t>100W Sodium vapour - PRL</t>
  </si>
  <si>
    <t>150W Sodium vapour - PRL</t>
  </si>
  <si>
    <t>250W Sodium vapour - PRL</t>
  </si>
  <si>
    <t>250W Sodium vapour - flood light - PRL</t>
  </si>
  <si>
    <t>400W Sodium vapour - PRL</t>
  </si>
  <si>
    <t>400W Sodium vapour - flood light - PRL</t>
  </si>
  <si>
    <t>70W Sodium vapour - PRL</t>
  </si>
  <si>
    <t>100W Incadescent - PRL</t>
  </si>
  <si>
    <t>60W Incadescent - PRL</t>
  </si>
  <si>
    <t>18W LED - PRL</t>
  </si>
  <si>
    <t>18W LED Decorative - bottom pole entry - PRL</t>
  </si>
  <si>
    <t>18W LED Decorative - side entry - PRL</t>
  </si>
  <si>
    <t>18W LED Decorative - top entry - PRL</t>
  </si>
  <si>
    <t>25W LED - PRL</t>
  </si>
  <si>
    <t>25W LED Decorative - bottom pole entry - PRL</t>
  </si>
  <si>
    <t>25W LED Decorative - side entry - PRL</t>
  </si>
  <si>
    <t>25W LED Decorative - top entry - PRL</t>
  </si>
  <si>
    <t>30W LED - PRL</t>
  </si>
  <si>
    <t>88 LED Light - PRL</t>
  </si>
  <si>
    <t>250W Metal halide - Flood light - PRL</t>
  </si>
  <si>
    <t>400W Metal halide - Flood light - PRL</t>
  </si>
  <si>
    <t>125W Mercury vapour - PRL</t>
  </si>
  <si>
    <t>250W Mercury vapour - PRL</t>
  </si>
  <si>
    <t>400W Mercury vapour - PRL</t>
  </si>
  <si>
    <t>50W Mercury vapour - PRL</t>
  </si>
  <si>
    <t>80W Mercury vapour art decorative - PRL</t>
  </si>
  <si>
    <t>80W Mercury vapour - PRL</t>
  </si>
  <si>
    <t>14W LED - PRL</t>
  </si>
  <si>
    <t>New technology - Minor - PRL</t>
  </si>
  <si>
    <t>New technology - Major - PRL</t>
  </si>
  <si>
    <t>Business LV - Single phase</t>
  </si>
  <si>
    <t>Capital</t>
  </si>
  <si>
    <t>Non-capital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</si>
  <si>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</si>
  <si>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</si>
  <si>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</si>
  <si>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</si>
  <si>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</si>
  <si>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</si>
  <si>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Adjusted formula for proposed price and price cap outputs to reference row only rather than index/match for service name</t>
  </si>
  <si>
    <t>Network tariff change</t>
  </si>
  <si>
    <t>100W Metal halide - PRL</t>
  </si>
  <si>
    <t>150W Metal halide - PRL</t>
  </si>
  <si>
    <t>250W Metal halide - PRL</t>
  </si>
  <si>
    <t>400W Metal halide - PRL</t>
  </si>
  <si>
    <t>70W Metal halide - PRL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</si>
  <si>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</si>
  <si>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</si>
  <si>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</si>
  <si>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</si>
  <si>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</si>
  <si>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</si>
  <si>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</si>
  <si>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Disconnect/reconnect overhead service  - single phase</t>
  </si>
  <si>
    <t>Disconnect/reconnect overhead service  - multi phase</t>
  </si>
  <si>
    <t>Amended description to correct typos in pre-fill - PL C41-C47, C92-C96</t>
  </si>
  <si>
    <t>Temporary Disconnection/Reconnection - wasted visit</t>
  </si>
  <si>
    <t>Augment multi phase overhead service to underground supply (TasNetworks' pole)</t>
  </si>
  <si>
    <t>Augment single phase overhead service to underground supply (TasNetworks' pole)</t>
  </si>
  <si>
    <t>Connection of new consumer mains to an existing installation - underground multi phase to TasNetworks' pole</t>
  </si>
  <si>
    <t>Connection of new consumer mains to an existing installation - underground single phase to TasNetworks' pole</t>
  </si>
  <si>
    <t>Site visit - pillar box/pole top - wasted visit</t>
  </si>
  <si>
    <t>Amended description for clarity and typos - ANS C17, C50, C67-C69, C71, C77, C79, C84, C85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</si>
</sst>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13" fillId="0" borderId="0" xfId="2" applyNumberFormat="1" applyFont="1" applyAlignment="1">
      <alignment wrapText="1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14" fontId="17" fillId="0" borderId="0" xfId="3" applyNumberFormat="1" applyFont="1" applyAlignment="1" applyProtection="1"/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/>
    <cellStyle name="Hyperlink" xfId="3" builtinId="8"/>
    <cellStyle name="Normal" xfId="0" builtinId="0"/>
    <cellStyle name="Normal 2" xfId="2"/>
    <cellStyle name="Percent" xfId="1" builtinId="5"/>
    <cellStyle name="Percent 2" xfId="5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Work%20Folders/Pricing%20template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|Tables"/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Charts example (to be remov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BA82"/>
  <sheetViews>
    <sheetView showGridLines="0" tabSelected="1" zoomScaleNormal="100" workbookViewId="0">
      <selection activeCell="C2" sqref="C2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TasNetworks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x14ac:dyDescent="0.2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15" t="s">
        <v>147</v>
      </c>
      <c r="J10" s="215"/>
    </row>
    <row r="11" spans="1:53" x14ac:dyDescent="0.2">
      <c r="C11" s="108"/>
      <c r="D11" s="89"/>
      <c r="E11" s="88" t="s">
        <v>133</v>
      </c>
      <c r="F11" s="89"/>
      <c r="G11" s="109"/>
      <c r="H11" s="110"/>
      <c r="I11" s="214"/>
      <c r="J11" s="214"/>
    </row>
    <row r="12" spans="1:53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13" t="s">
        <v>135</v>
      </c>
      <c r="J12" s="213"/>
    </row>
    <row r="13" spans="1:53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13" t="s">
        <v>137</v>
      </c>
      <c r="J13" s="213"/>
    </row>
    <row r="14" spans="1:53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14" t="s">
        <v>139</v>
      </c>
      <c r="J14" s="214"/>
    </row>
    <row r="15" spans="1:53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14" t="s">
        <v>141</v>
      </c>
      <c r="J15" s="214"/>
    </row>
    <row r="16" spans="1:53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14" t="s">
        <v>143</v>
      </c>
      <c r="J16" s="214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4" t="s">
        <v>144</v>
      </c>
      <c r="J17" s="214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4" t="s">
        <v>145</v>
      </c>
      <c r="J18" s="214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4"/>
      <c r="J28" s="194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x14ac:dyDescent="0.2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x14ac:dyDescent="0.2">
      <c r="C42" s="134" t="s">
        <v>220</v>
      </c>
      <c r="D42" s="89"/>
      <c r="E42" s="89" t="s">
        <v>174</v>
      </c>
      <c r="F42" s="89"/>
      <c r="J42" s="89"/>
    </row>
    <row r="43" spans="3:10" x14ac:dyDescent="0.2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x14ac:dyDescent="0.2">
      <c r="C44" s="134" t="s">
        <v>221</v>
      </c>
      <c r="D44" s="89"/>
      <c r="E44" s="89" t="s">
        <v>175</v>
      </c>
      <c r="F44" s="89"/>
      <c r="J44" s="89"/>
    </row>
    <row r="45" spans="3:10" x14ac:dyDescent="0.2">
      <c r="C45" s="134" t="s">
        <v>222</v>
      </c>
      <c r="D45" s="89"/>
      <c r="E45" s="89" t="s">
        <v>173</v>
      </c>
      <c r="F45" s="89"/>
      <c r="J45" s="89"/>
    </row>
    <row r="46" spans="3: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x14ac:dyDescent="0.2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212">
        <v>44608</v>
      </c>
      <c r="D55" s="89"/>
      <c r="E55" s="89" t="s">
        <v>451</v>
      </c>
      <c r="F55" s="89"/>
      <c r="G55" s="109"/>
      <c r="H55" s="118"/>
      <c r="I55" s="111"/>
      <c r="J55" s="111"/>
    </row>
    <row r="56" spans="1:53" x14ac:dyDescent="0.2">
      <c r="C56" s="212"/>
      <c r="D56" s="89"/>
      <c r="E56" s="89" t="s">
        <v>444</v>
      </c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/>
    <hyperlink ref="C23" location="'Ancillary Network Services'!A1" display="Ancillary Network Services"/>
    <hyperlink ref="C24" location="'Labour Rates'!A1" display="Labour Rates"/>
    <hyperlink ref="C25" location="'Public Lighting'!A1" display="Public Lighting"/>
    <hyperlink ref="C26" location="Metering!A1" display="Metering"/>
    <hyperlink ref="C27" location="'Lookup Tables'!A1" display="Lookup Tables"/>
    <hyperlink ref="C33" location="'General Inputs'!F8" display="'General Inputs'!F8"/>
    <hyperlink ref="C34" location="'General Inputs'!F9" display="'General Inputs'!F9"/>
    <hyperlink ref="C35" location="'General Inputs'!F12" display="'General Inputs'!F12"/>
    <hyperlink ref="C36" location="'General Inputs'!F14:F15" display="'General Inputs'!F14:F15"/>
    <hyperlink ref="C37" location="'General Inputs'!F16" display="'General Inputs'!F16"/>
    <hyperlink ref="C38" location="'General Inputs'!K22:N25" display="''General Inputs'!K22:N25"/>
    <hyperlink ref="C39" location="'Ancillary Network Services'!C7:F323" display="''Ancillary Network Services'!C7:F323"/>
    <hyperlink ref="C40" location="'Ancillary Network Services'!T7:T323" display="''Ancillary Network Services'!T7:T323"/>
    <hyperlink ref="C42" location="'Labour Rates'!C7:E36" display="''Labour Rates'!C7:E36"/>
    <hyperlink ref="C43" location="'Labour Rates'!S7:S36" display="''Labour Rates'!S7:S36"/>
    <hyperlink ref="C44" location="'Public Lighting'!C7:F305" display="''Public Lighting'!C7:F305"/>
    <hyperlink ref="C45" location="'Public Lighting'!T7:T305" display="''Public Lighting'!T7:T305"/>
    <hyperlink ref="C47" location="Metering!C7:G36" display="''Metering'!C7:G36"/>
    <hyperlink ref="C48" location="Metering!U7:U36" display="''Metering'!U7:U36"/>
    <hyperlink ref="G33" location="'General Inputs'!F10" display="'General Inputs'!F10"/>
    <hyperlink ref="G34" location="'General Inputs'!K27:N30" display="''General Inputs'!K27:N30"/>
    <hyperlink ref="G35" location="'General Inputs'!F37:F77" display="''General Inputs'!F37:F77"/>
    <hyperlink ref="G38" location="'Ancillary Network Services'!N7:R323" display="''Ancillary Network Services'!N7:R323"/>
    <hyperlink ref="G39" location="'Labour Rates'!M7:Q36" display="''Labour Rates'!M7:Q36"/>
    <hyperlink ref="G40" location="'Public Lighting'!N7:R305" display="''Public Lighting'!N7:R305"/>
    <hyperlink ref="G41" location="Metering!O7:S36" display="''Metering'!O7:S36"/>
    <hyperlink ref="C41" location="'Ancillary Network Services'!Z7:AC323" display="''Ancillary Network Services'!Z7:AC323"/>
    <hyperlink ref="C46" location="'Public Lighting'!Z7:AC305" display="''Public Lighting'!Z7:AC305"/>
    <hyperlink ref="C49" location="Metering!AA7:AD36" display="''Metering'!AA7:AD36"/>
    <hyperlink ref="C28" location="'Model update log'!A1" display="Model update log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AU95"/>
  <sheetViews>
    <sheetView showGridLines="0" zoomScaleNormal="100" workbookViewId="0">
      <selection activeCell="C60" sqref="C60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117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247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238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-3.3825680531583335E-3</v>
      </c>
      <c r="L22" s="148">
        <v>-4.1216743474995965E-3</v>
      </c>
      <c r="M22" s="148">
        <v>-4.2581367240325718E-3</v>
      </c>
      <c r="N22" s="148">
        <v>-4.7333201474277142E-3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>
        <v>-1.7000000000000001E-2</v>
      </c>
      <c r="L23" s="148">
        <v>-1.7000000000000001E-2</v>
      </c>
      <c r="M23" s="148">
        <v>-1.7000000000000001E-2</v>
      </c>
      <c r="N23" s="148">
        <v>-1.7000000000000001E-2</v>
      </c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-1.0740822780314286E-2</v>
      </c>
      <c r="L24" s="148">
        <v>-1.0740822780314286E-2</v>
      </c>
      <c r="M24" s="148">
        <v>-1.0740822780314286E-2</v>
      </c>
      <c r="N24" s="148">
        <v>-1.0740822780314286E-2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-1.0740822780314286E-2</v>
      </c>
      <c r="L25" s="148">
        <v>-1.0740822780314286E-2</v>
      </c>
      <c r="M25" s="148">
        <v>-1.0740822780314286E-2</v>
      </c>
      <c r="N25" s="148">
        <v>-1.0740822780314286E-2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>
      <formula1>"Real 2010,Real 2011,Real 2012,Real 2013,Real 2014,Real 2015,Nominal"</formula1>
    </dataValidation>
    <dataValidation type="list" allowBlank="1" showInputMessage="1" showErrorMessage="1" sqref="I33:I36 I58:I78 I12:I17 F26 E31">
      <formula1>#REF!</formula1>
    </dataValidation>
  </dataValidations>
  <hyperlinks>
    <hyperlink ref="K1" location="'Pricing model - ACS'!A1" display="Back to Index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Tables'!$G$45:$G$56</xm:f>
          </x14:formula1>
          <xm:sqref>F14:F15 F9</xm:sqref>
        </x14:dataValidation>
        <x14:dataValidation type="list" allowBlank="1" showInputMessage="1" showErrorMessage="1">
          <x14:formula1>
            <xm:f>'Lookup Tables'!$I$61:$I$87</xm:f>
          </x14:formula1>
          <xm:sqref>F12 F10</xm:sqref>
        </x14:dataValidation>
        <x14:dataValidation type="list" allowBlank="1" showInputMessage="1" showErrorMessage="1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AJ346"/>
  <sheetViews>
    <sheetView showGridLines="0" topLeftCell="A31" zoomScaleNormal="100" workbookViewId="0">
      <selection activeCell="C18" sqref="C18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64" style="1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204</v>
      </c>
      <c r="O4" s="216"/>
      <c r="P4" s="216"/>
      <c r="Q4" s="216"/>
      <c r="R4" s="216"/>
      <c r="S4" s="23"/>
      <c r="T4" s="216" t="s">
        <v>205</v>
      </c>
      <c r="U4" s="216"/>
      <c r="V4" s="216"/>
      <c r="W4" s="216"/>
      <c r="X4" s="216"/>
      <c r="Y4" s="24"/>
      <c r="Z4" s="216" t="s">
        <v>206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248</v>
      </c>
      <c r="D7" s="161"/>
      <c r="E7" s="71" t="s">
        <v>33</v>
      </c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3">
        <f>IF($T7="",0,'General Inputs'!K$22)</f>
        <v>0</v>
      </c>
      <c r="AA7" s="193">
        <f>IF($T7="",0,'General Inputs'!L$22)</f>
        <v>0</v>
      </c>
      <c r="AB7" s="193">
        <f>IF($T7="",0,'General Inputs'!M$22)</f>
        <v>0</v>
      </c>
      <c r="AC7" s="193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249</v>
      </c>
      <c r="D8" s="161"/>
      <c r="E8" s="71" t="s">
        <v>33</v>
      </c>
      <c r="F8" s="71"/>
      <c r="G8" s="92"/>
      <c r="H8" s="93">
        <f t="shared" si="1"/>
        <v>84.72</v>
      </c>
      <c r="I8" s="162"/>
      <c r="J8" s="93">
        <f t="shared" si="2"/>
        <v>84.72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78.760000000000005</v>
      </c>
      <c r="O8" s="163">
        <f t="shared" ref="O8:O71" si="6">U8</f>
        <v>80.48</v>
      </c>
      <c r="P8" s="163">
        <f t="shared" ref="P8:P71" si="7">V8</f>
        <v>81.510000000000005</v>
      </c>
      <c r="Q8" s="163">
        <f t="shared" ref="Q8:Q71" si="8">W8</f>
        <v>84.72</v>
      </c>
      <c r="R8" s="163">
        <f t="shared" ref="R8:R71" si="9">X8</f>
        <v>87.19</v>
      </c>
      <c r="S8" s="39"/>
      <c r="T8" s="164">
        <v>78.760000000000005</v>
      </c>
      <c r="U8" s="165">
        <f>ROUND(ROUND(T8,2)*(1+'General Inputs'!K$20)*(1-Z8)+'General Inputs'!K$27,2)</f>
        <v>80.48</v>
      </c>
      <c r="V8" s="165">
        <f>ROUND(ROUND(U8,2)*(1+'General Inputs'!L$20)*(1-AA8)+'General Inputs'!L$27,2)</f>
        <v>81.510000000000005</v>
      </c>
      <c r="W8" s="165">
        <f>ROUND(ROUND(V8,2)*(1+'General Inputs'!M$20)*(1-AB8)+'General Inputs'!M$27,2)</f>
        <v>84.72</v>
      </c>
      <c r="X8" s="165">
        <f>ROUND(ROUND(W8,2)*(1+'General Inputs'!N$20)*(1-AC8)+'General Inputs'!N$27,2)</f>
        <v>87.19</v>
      </c>
      <c r="Y8" s="166"/>
      <c r="Z8" s="193">
        <f>IF($T8="",0,'General Inputs'!K$22)</f>
        <v>-3.3825680531583335E-3</v>
      </c>
      <c r="AA8" s="193">
        <f>IF($T8="",0,'General Inputs'!L$22)</f>
        <v>-4.1216743474995965E-3</v>
      </c>
      <c r="AB8" s="193">
        <f>IF($T8="",0,'General Inputs'!M$22)</f>
        <v>-4.2581367240325718E-3</v>
      </c>
      <c r="AC8" s="193">
        <f>IF($T8="",0,'General Inputs'!N$22)</f>
        <v>-4.7333201474277142E-3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250</v>
      </c>
      <c r="D9" s="161"/>
      <c r="E9" s="71" t="s">
        <v>33</v>
      </c>
      <c r="F9" s="71"/>
      <c r="G9" s="92"/>
      <c r="H9" s="93">
        <f t="shared" si="1"/>
        <v>53.77</v>
      </c>
      <c r="I9" s="162"/>
      <c r="J9" s="93">
        <f t="shared" si="2"/>
        <v>53.77</v>
      </c>
      <c r="K9" s="162"/>
      <c r="L9" s="162" t="str">
        <f t="shared" si="4"/>
        <v>COMPLIANT</v>
      </c>
      <c r="M9" s="39"/>
      <c r="N9" s="163">
        <f t="shared" si="5"/>
        <v>49.99</v>
      </c>
      <c r="O9" s="163">
        <f t="shared" si="6"/>
        <v>51.08</v>
      </c>
      <c r="P9" s="163">
        <f t="shared" si="7"/>
        <v>51.73</v>
      </c>
      <c r="Q9" s="163">
        <f t="shared" si="8"/>
        <v>53.77</v>
      </c>
      <c r="R9" s="163">
        <f t="shared" si="9"/>
        <v>55.33</v>
      </c>
      <c r="S9" s="39"/>
      <c r="T9" s="164">
        <v>49.99</v>
      </c>
      <c r="U9" s="165">
        <f>ROUND(ROUND(T9,2)*(1+'General Inputs'!K$20)*(1-Z9)+'General Inputs'!K$27,2)</f>
        <v>51.08</v>
      </c>
      <c r="V9" s="165">
        <f>ROUND(ROUND(U9,2)*(1+'General Inputs'!L$20)*(1-AA9)+'General Inputs'!L$27,2)</f>
        <v>51.73</v>
      </c>
      <c r="W9" s="165">
        <f>ROUND(ROUND(V9,2)*(1+'General Inputs'!M$20)*(1-AB9)+'General Inputs'!M$27,2)</f>
        <v>53.77</v>
      </c>
      <c r="X9" s="165">
        <f>ROUND(ROUND(W9,2)*(1+'General Inputs'!N$20)*(1-AC9)+'General Inputs'!N$27,2)</f>
        <v>55.33</v>
      </c>
      <c r="Y9" s="166"/>
      <c r="Z9" s="193">
        <f>IF($T9="",0,'General Inputs'!K$22)</f>
        <v>-3.3825680531583335E-3</v>
      </c>
      <c r="AA9" s="193">
        <f>IF($T9="",0,'General Inputs'!L$22)</f>
        <v>-4.1216743474995965E-3</v>
      </c>
      <c r="AB9" s="193">
        <f>IF($T9="",0,'General Inputs'!M$22)</f>
        <v>-4.2581367240325718E-3</v>
      </c>
      <c r="AC9" s="193">
        <f>IF($T9="",0,'General Inputs'!N$22)</f>
        <v>-4.7333201474277142E-3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251</v>
      </c>
      <c r="D10" s="161"/>
      <c r="E10" s="71" t="s">
        <v>33</v>
      </c>
      <c r="F10" s="71"/>
      <c r="G10" s="92"/>
      <c r="H10" s="93">
        <f t="shared" si="1"/>
        <v>141.75</v>
      </c>
      <c r="I10" s="162"/>
      <c r="J10" s="93">
        <f t="shared" si="2"/>
        <v>141.75</v>
      </c>
      <c r="K10" s="162"/>
      <c r="L10" s="162" t="str">
        <f t="shared" si="4"/>
        <v>COMPLIANT</v>
      </c>
      <c r="M10" s="39"/>
      <c r="N10" s="163">
        <f t="shared" si="5"/>
        <v>131.78</v>
      </c>
      <c r="O10" s="163">
        <f t="shared" si="6"/>
        <v>134.66</v>
      </c>
      <c r="P10" s="163">
        <f t="shared" si="7"/>
        <v>136.38</v>
      </c>
      <c r="Q10" s="163">
        <f t="shared" si="8"/>
        <v>141.75</v>
      </c>
      <c r="R10" s="163">
        <f t="shared" si="9"/>
        <v>145.87</v>
      </c>
      <c r="S10" s="39"/>
      <c r="T10" s="164">
        <v>131.78</v>
      </c>
      <c r="U10" s="165">
        <f>ROUND(ROUND(T10,2)*(1+'General Inputs'!K$20)*(1-Z10)+'General Inputs'!K$27,2)</f>
        <v>134.66</v>
      </c>
      <c r="V10" s="165">
        <f>ROUND(ROUND(U10,2)*(1+'General Inputs'!L$20)*(1-AA10)+'General Inputs'!L$27,2)</f>
        <v>136.38</v>
      </c>
      <c r="W10" s="165">
        <f>ROUND(ROUND(V10,2)*(1+'General Inputs'!M$20)*(1-AB10)+'General Inputs'!M$27,2)</f>
        <v>141.75</v>
      </c>
      <c r="X10" s="165">
        <f>ROUND(ROUND(W10,2)*(1+'General Inputs'!N$20)*(1-AC10)+'General Inputs'!N$27,2)</f>
        <v>145.87</v>
      </c>
      <c r="Y10" s="166"/>
      <c r="Z10" s="193">
        <f>IF($T10="",0,'General Inputs'!K$22)</f>
        <v>-3.3825680531583335E-3</v>
      </c>
      <c r="AA10" s="193">
        <f>IF($T10="",0,'General Inputs'!L$22)</f>
        <v>-4.1216743474995965E-3</v>
      </c>
      <c r="AB10" s="193">
        <f>IF($T10="",0,'General Inputs'!M$22)</f>
        <v>-4.2581367240325718E-3</v>
      </c>
      <c r="AC10" s="193">
        <f>IF($T10="",0,'General Inputs'!N$22)</f>
        <v>-4.7333201474277142E-3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252</v>
      </c>
      <c r="D11" s="161"/>
      <c r="E11" s="71" t="s">
        <v>33</v>
      </c>
      <c r="F11" s="71"/>
      <c r="G11" s="92"/>
      <c r="H11" s="93">
        <f t="shared" si="1"/>
        <v>213.92</v>
      </c>
      <c r="I11" s="162"/>
      <c r="J11" s="93">
        <f t="shared" si="2"/>
        <v>213.92</v>
      </c>
      <c r="K11" s="162"/>
      <c r="L11" s="162" t="str">
        <f t="shared" si="4"/>
        <v>COMPLIANT</v>
      </c>
      <c r="M11" s="39"/>
      <c r="N11" s="163">
        <f t="shared" si="5"/>
        <v>198.87</v>
      </c>
      <c r="O11" s="163">
        <f t="shared" si="6"/>
        <v>203.22</v>
      </c>
      <c r="P11" s="163">
        <f t="shared" si="7"/>
        <v>205.81</v>
      </c>
      <c r="Q11" s="163">
        <f t="shared" si="8"/>
        <v>213.92</v>
      </c>
      <c r="R11" s="163">
        <f t="shared" si="9"/>
        <v>220.14</v>
      </c>
      <c r="S11" s="39"/>
      <c r="T11" s="164">
        <v>198.87</v>
      </c>
      <c r="U11" s="165">
        <f>ROUND(ROUND(T11,2)*(1+'General Inputs'!K$20)*(1-Z11)+'General Inputs'!K$27,2)</f>
        <v>203.22</v>
      </c>
      <c r="V11" s="165">
        <f>ROUND(ROUND(U11,2)*(1+'General Inputs'!L$20)*(1-AA11)+'General Inputs'!L$27,2)</f>
        <v>205.81</v>
      </c>
      <c r="W11" s="165">
        <f>ROUND(ROUND(V11,2)*(1+'General Inputs'!M$20)*(1-AB11)+'General Inputs'!M$27,2)</f>
        <v>213.92</v>
      </c>
      <c r="X11" s="165">
        <f>ROUND(ROUND(W11,2)*(1+'General Inputs'!N$20)*(1-AC11)+'General Inputs'!N$27,2)</f>
        <v>220.14</v>
      </c>
      <c r="Y11" s="166"/>
      <c r="Z11" s="193">
        <f>IF($T11="",0,'General Inputs'!K$22)</f>
        <v>-3.3825680531583335E-3</v>
      </c>
      <c r="AA11" s="193">
        <f>IF($T11="",0,'General Inputs'!L$22)</f>
        <v>-4.1216743474995965E-3</v>
      </c>
      <c r="AB11" s="193">
        <f>IF($T11="",0,'General Inputs'!M$22)</f>
        <v>-4.2581367240325718E-3</v>
      </c>
      <c r="AC11" s="193">
        <f>IF($T11="",0,'General Inputs'!N$22)</f>
        <v>-4.7333201474277142E-3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253</v>
      </c>
      <c r="D12" s="161"/>
      <c r="E12" s="71" t="s">
        <v>33</v>
      </c>
      <c r="F12" s="71"/>
      <c r="G12" s="92"/>
      <c r="H12" s="93">
        <f t="shared" si="1"/>
        <v>339.86</v>
      </c>
      <c r="I12" s="162"/>
      <c r="J12" s="93">
        <f t="shared" si="2"/>
        <v>339.86</v>
      </c>
      <c r="K12" s="162"/>
      <c r="L12" s="162" t="str">
        <f t="shared" si="4"/>
        <v>COMPLIANT</v>
      </c>
      <c r="M12" s="39"/>
      <c r="N12" s="163">
        <f t="shared" si="5"/>
        <v>315.95999999999998</v>
      </c>
      <c r="O12" s="163">
        <f t="shared" si="6"/>
        <v>322.86</v>
      </c>
      <c r="P12" s="163">
        <f t="shared" si="7"/>
        <v>326.98</v>
      </c>
      <c r="Q12" s="163">
        <f t="shared" si="8"/>
        <v>339.86</v>
      </c>
      <c r="R12" s="163">
        <f t="shared" si="9"/>
        <v>349.75</v>
      </c>
      <c r="S12" s="39"/>
      <c r="T12" s="164">
        <v>315.95999999999998</v>
      </c>
      <c r="U12" s="165">
        <f>ROUND(ROUND(T12,2)*(1+'General Inputs'!K$20)*(1-Z12)+'General Inputs'!K$27,2)</f>
        <v>322.86</v>
      </c>
      <c r="V12" s="165">
        <f>ROUND(ROUND(U12,2)*(1+'General Inputs'!L$20)*(1-AA12)+'General Inputs'!L$27,2)</f>
        <v>326.98</v>
      </c>
      <c r="W12" s="165">
        <f>ROUND(ROUND(V12,2)*(1+'General Inputs'!M$20)*(1-AB12)+'General Inputs'!M$27,2)</f>
        <v>339.86</v>
      </c>
      <c r="X12" s="165">
        <f>ROUND(ROUND(W12,2)*(1+'General Inputs'!N$20)*(1-AC12)+'General Inputs'!N$27,2)</f>
        <v>349.75</v>
      </c>
      <c r="Y12" s="166"/>
      <c r="Z12" s="193">
        <f>IF($T12="",0,'General Inputs'!K$22)</f>
        <v>-3.3825680531583335E-3</v>
      </c>
      <c r="AA12" s="193">
        <f>IF($T12="",0,'General Inputs'!L$22)</f>
        <v>-4.1216743474995965E-3</v>
      </c>
      <c r="AB12" s="193">
        <f>IF($T12="",0,'General Inputs'!M$22)</f>
        <v>-4.2581367240325718E-3</v>
      </c>
      <c r="AC12" s="193">
        <f>IF($T12="",0,'General Inputs'!N$22)</f>
        <v>-4.7333201474277142E-3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298</v>
      </c>
      <c r="D13" s="161"/>
      <c r="E13" s="71" t="s">
        <v>33</v>
      </c>
      <c r="F13" s="71"/>
      <c r="G13" s="92"/>
      <c r="H13" s="93">
        <f t="shared" si="1"/>
        <v>151.76</v>
      </c>
      <c r="I13" s="162"/>
      <c r="J13" s="93">
        <f t="shared" si="2"/>
        <v>151.76</v>
      </c>
      <c r="K13" s="162"/>
      <c r="L13" s="162" t="str">
        <f t="shared" si="4"/>
        <v>COMPLIANT</v>
      </c>
      <c r="M13" s="39"/>
      <c r="N13" s="163">
        <f t="shared" si="5"/>
        <v>141.09</v>
      </c>
      <c r="O13" s="163">
        <f t="shared" si="6"/>
        <v>144.16999999999999</v>
      </c>
      <c r="P13" s="163">
        <f t="shared" si="7"/>
        <v>146.01</v>
      </c>
      <c r="Q13" s="163">
        <f t="shared" si="8"/>
        <v>151.76</v>
      </c>
      <c r="R13" s="163">
        <f t="shared" si="9"/>
        <v>156.18</v>
      </c>
      <c r="S13" s="39"/>
      <c r="T13" s="164">
        <v>141.09</v>
      </c>
      <c r="U13" s="165">
        <f>ROUND(ROUND(T13,2)*(1+'General Inputs'!K$20)*(1-Z13)+'General Inputs'!K$27,2)</f>
        <v>144.16999999999999</v>
      </c>
      <c r="V13" s="165">
        <f>ROUND(ROUND(U13,2)*(1+'General Inputs'!L$20)*(1-AA13)+'General Inputs'!L$27,2)</f>
        <v>146.01</v>
      </c>
      <c r="W13" s="165">
        <f>ROUND(ROUND(V13,2)*(1+'General Inputs'!M$20)*(1-AB13)+'General Inputs'!M$27,2)</f>
        <v>151.76</v>
      </c>
      <c r="X13" s="165">
        <f>ROUND(ROUND(W13,2)*(1+'General Inputs'!N$20)*(1-AC13)+'General Inputs'!N$27,2)</f>
        <v>156.18</v>
      </c>
      <c r="Y13" s="166"/>
      <c r="Z13" s="193">
        <f>IF($T13="",0,'General Inputs'!K$22)</f>
        <v>-3.3825680531583335E-3</v>
      </c>
      <c r="AA13" s="193">
        <f>IF($T13="",0,'General Inputs'!L$22)</f>
        <v>-4.1216743474995965E-3</v>
      </c>
      <c r="AB13" s="193">
        <f>IF($T13="",0,'General Inputs'!M$22)</f>
        <v>-4.2581367240325718E-3</v>
      </c>
      <c r="AC13" s="193">
        <f>IF($T13="",0,'General Inputs'!N$22)</f>
        <v>-4.7333201474277142E-3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299</v>
      </c>
      <c r="D14" s="161"/>
      <c r="E14" s="71" t="s">
        <v>33</v>
      </c>
      <c r="F14" s="71"/>
      <c r="G14" s="92"/>
      <c r="H14" s="93">
        <f t="shared" si="1"/>
        <v>265.24</v>
      </c>
      <c r="I14" s="162"/>
      <c r="J14" s="93">
        <f t="shared" si="2"/>
        <v>265.24</v>
      </c>
      <c r="K14" s="162"/>
      <c r="L14" s="162" t="str">
        <f t="shared" si="4"/>
        <v>COMPLIANT</v>
      </c>
      <c r="M14" s="39"/>
      <c r="N14" s="163">
        <f t="shared" si="5"/>
        <v>246.58</v>
      </c>
      <c r="O14" s="163">
        <f t="shared" si="6"/>
        <v>251.97</v>
      </c>
      <c r="P14" s="163">
        <f t="shared" si="7"/>
        <v>255.19</v>
      </c>
      <c r="Q14" s="163">
        <f t="shared" si="8"/>
        <v>265.24</v>
      </c>
      <c r="R14" s="163">
        <f t="shared" si="9"/>
        <v>272.95999999999998</v>
      </c>
      <c r="S14" s="39"/>
      <c r="T14" s="164">
        <v>246.58</v>
      </c>
      <c r="U14" s="165">
        <f>ROUND(ROUND(T14,2)*(1+'General Inputs'!K$20)*(1-Z14)+'General Inputs'!K$27,2)</f>
        <v>251.97</v>
      </c>
      <c r="V14" s="165">
        <f>ROUND(ROUND(U14,2)*(1+'General Inputs'!L$20)*(1-AA14)+'General Inputs'!L$27,2)</f>
        <v>255.19</v>
      </c>
      <c r="W14" s="165">
        <f>ROUND(ROUND(V14,2)*(1+'General Inputs'!M$20)*(1-AB14)+'General Inputs'!M$27,2)</f>
        <v>265.24</v>
      </c>
      <c r="X14" s="165">
        <f>ROUND(ROUND(W14,2)*(1+'General Inputs'!N$20)*(1-AC14)+'General Inputs'!N$27,2)</f>
        <v>272.95999999999998</v>
      </c>
      <c r="Y14" s="166"/>
      <c r="Z14" s="193">
        <f>IF($T14="",0,'General Inputs'!K$22)</f>
        <v>-3.3825680531583335E-3</v>
      </c>
      <c r="AA14" s="193">
        <f>IF($T14="",0,'General Inputs'!L$22)</f>
        <v>-4.1216743474995965E-3</v>
      </c>
      <c r="AB14" s="193">
        <f>IF($T14="",0,'General Inputs'!M$22)</f>
        <v>-4.2581367240325718E-3</v>
      </c>
      <c r="AC14" s="193">
        <f>IF($T14="",0,'General Inputs'!N$22)</f>
        <v>-4.7333201474277142E-3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254</v>
      </c>
      <c r="D15" s="161"/>
      <c r="E15" s="71" t="s">
        <v>33</v>
      </c>
      <c r="F15" s="71"/>
      <c r="G15" s="92"/>
      <c r="H15" s="93">
        <f t="shared" si="1"/>
        <v>136.30000000000001</v>
      </c>
      <c r="I15" s="162"/>
      <c r="J15" s="93">
        <f t="shared" si="2"/>
        <v>136.30000000000001</v>
      </c>
      <c r="K15" s="162"/>
      <c r="L15" s="162" t="str">
        <f t="shared" si="4"/>
        <v>COMPLIANT</v>
      </c>
      <c r="M15" s="39"/>
      <c r="N15" s="163">
        <f t="shared" si="5"/>
        <v>126.71</v>
      </c>
      <c r="O15" s="163">
        <f t="shared" si="6"/>
        <v>129.47999999999999</v>
      </c>
      <c r="P15" s="163">
        <f t="shared" si="7"/>
        <v>131.13</v>
      </c>
      <c r="Q15" s="163">
        <f t="shared" si="8"/>
        <v>136.30000000000001</v>
      </c>
      <c r="R15" s="163">
        <f t="shared" si="9"/>
        <v>140.27000000000001</v>
      </c>
      <c r="S15" s="39"/>
      <c r="T15" s="164">
        <v>126.71</v>
      </c>
      <c r="U15" s="165">
        <f>ROUND(ROUND(T15,2)*(1+'General Inputs'!K$20)*(1-Z15)+'General Inputs'!K$27,2)</f>
        <v>129.47999999999999</v>
      </c>
      <c r="V15" s="165">
        <f>ROUND(ROUND(U15,2)*(1+'General Inputs'!L$20)*(1-AA15)+'General Inputs'!L$27,2)</f>
        <v>131.13</v>
      </c>
      <c r="W15" s="165">
        <f>ROUND(ROUND(V15,2)*(1+'General Inputs'!M$20)*(1-AB15)+'General Inputs'!M$27,2)</f>
        <v>136.30000000000001</v>
      </c>
      <c r="X15" s="165">
        <f>ROUND(ROUND(W15,2)*(1+'General Inputs'!N$20)*(1-AC15)+'General Inputs'!N$27,2)</f>
        <v>140.27000000000001</v>
      </c>
      <c r="Y15" s="166"/>
      <c r="Z15" s="193">
        <f>IF($T15="",0,'General Inputs'!K$22)</f>
        <v>-3.3825680531583335E-3</v>
      </c>
      <c r="AA15" s="193">
        <f>IF($T15="",0,'General Inputs'!L$22)</f>
        <v>-4.1216743474995965E-3</v>
      </c>
      <c r="AB15" s="193">
        <f>IF($T15="",0,'General Inputs'!M$22)</f>
        <v>-4.2581367240325718E-3</v>
      </c>
      <c r="AC15" s="193">
        <f>IF($T15="",0,'General Inputs'!N$22)</f>
        <v>-4.7333201474277142E-3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255</v>
      </c>
      <c r="D16" s="161"/>
      <c r="E16" s="71" t="s">
        <v>33</v>
      </c>
      <c r="F16" s="71"/>
      <c r="G16" s="92"/>
      <c r="H16" s="93">
        <f t="shared" si="1"/>
        <v>265.24</v>
      </c>
      <c r="I16" s="162"/>
      <c r="J16" s="93">
        <f t="shared" si="2"/>
        <v>265.24</v>
      </c>
      <c r="K16" s="162"/>
      <c r="L16" s="162" t="str">
        <f t="shared" si="4"/>
        <v>COMPLIANT</v>
      </c>
      <c r="M16" s="39"/>
      <c r="N16" s="163">
        <f t="shared" si="5"/>
        <v>246.58</v>
      </c>
      <c r="O16" s="163">
        <f t="shared" si="6"/>
        <v>251.97</v>
      </c>
      <c r="P16" s="163">
        <f t="shared" si="7"/>
        <v>255.19</v>
      </c>
      <c r="Q16" s="163">
        <f t="shared" si="8"/>
        <v>265.24</v>
      </c>
      <c r="R16" s="163">
        <f t="shared" si="9"/>
        <v>272.95999999999998</v>
      </c>
      <c r="S16" s="39"/>
      <c r="T16" s="164">
        <v>246.58</v>
      </c>
      <c r="U16" s="165">
        <f>ROUND(ROUND(T16,2)*(1+'General Inputs'!K$20)*(1-Z16)+'General Inputs'!K$27,2)</f>
        <v>251.97</v>
      </c>
      <c r="V16" s="165">
        <f>ROUND(ROUND(U16,2)*(1+'General Inputs'!L$20)*(1-AA16)+'General Inputs'!L$27,2)</f>
        <v>255.19</v>
      </c>
      <c r="W16" s="165">
        <f>ROUND(ROUND(V16,2)*(1+'General Inputs'!M$20)*(1-AB16)+'General Inputs'!M$27,2)</f>
        <v>265.24</v>
      </c>
      <c r="X16" s="165">
        <f>ROUND(ROUND(W16,2)*(1+'General Inputs'!N$20)*(1-AC16)+'General Inputs'!N$27,2)</f>
        <v>272.95999999999998</v>
      </c>
      <c r="Y16" s="166"/>
      <c r="Z16" s="193">
        <f>IF($T16="",0,'General Inputs'!K$22)</f>
        <v>-3.3825680531583335E-3</v>
      </c>
      <c r="AA16" s="193">
        <f>IF($T16="",0,'General Inputs'!L$22)</f>
        <v>-4.1216743474995965E-3</v>
      </c>
      <c r="AB16" s="193">
        <f>IF($T16="",0,'General Inputs'!M$22)</f>
        <v>-4.2581367240325718E-3</v>
      </c>
      <c r="AC16" s="193">
        <f>IF($T16="",0,'General Inputs'!N$22)</f>
        <v>-4.7333201474277142E-3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450</v>
      </c>
      <c r="D17" s="161"/>
      <c r="E17" s="71" t="s">
        <v>33</v>
      </c>
      <c r="F17" s="71"/>
      <c r="G17" s="92"/>
      <c r="H17" s="93">
        <f t="shared" si="1"/>
        <v>151.76</v>
      </c>
      <c r="I17" s="162"/>
      <c r="J17" s="93">
        <f t="shared" si="2"/>
        <v>151.76</v>
      </c>
      <c r="K17" s="162"/>
      <c r="L17" s="162" t="str">
        <f t="shared" si="4"/>
        <v>COMPLIANT</v>
      </c>
      <c r="M17" s="39"/>
      <c r="N17" s="163">
        <f t="shared" si="5"/>
        <v>141.09</v>
      </c>
      <c r="O17" s="163">
        <f t="shared" si="6"/>
        <v>144.16999999999999</v>
      </c>
      <c r="P17" s="163">
        <f t="shared" si="7"/>
        <v>146.01</v>
      </c>
      <c r="Q17" s="163">
        <f t="shared" si="8"/>
        <v>151.76</v>
      </c>
      <c r="R17" s="163">
        <f t="shared" si="9"/>
        <v>156.18</v>
      </c>
      <c r="S17" s="39"/>
      <c r="T17" s="164">
        <v>141.09</v>
      </c>
      <c r="U17" s="165">
        <f>ROUND(ROUND(T17,2)*(1+'General Inputs'!K$20)*(1-Z17)+'General Inputs'!K$27,2)</f>
        <v>144.16999999999999</v>
      </c>
      <c r="V17" s="165">
        <f>ROUND(ROUND(U17,2)*(1+'General Inputs'!L$20)*(1-AA17)+'General Inputs'!L$27,2)</f>
        <v>146.01</v>
      </c>
      <c r="W17" s="165">
        <f>ROUND(ROUND(V17,2)*(1+'General Inputs'!M$20)*(1-AB17)+'General Inputs'!M$27,2)</f>
        <v>151.76</v>
      </c>
      <c r="X17" s="165">
        <f>ROUND(ROUND(W17,2)*(1+'General Inputs'!N$20)*(1-AC17)+'General Inputs'!N$27,2)</f>
        <v>156.18</v>
      </c>
      <c r="Y17" s="166"/>
      <c r="Z17" s="193">
        <f>IF($T17="",0,'General Inputs'!K$22)</f>
        <v>-3.3825680531583335E-3</v>
      </c>
      <c r="AA17" s="193">
        <f>IF($T17="",0,'General Inputs'!L$22)</f>
        <v>-4.1216743474995965E-3</v>
      </c>
      <c r="AB17" s="193">
        <f>IF($T17="",0,'General Inputs'!M$22)</f>
        <v>-4.2581367240325718E-3</v>
      </c>
      <c r="AC17" s="193">
        <f>IF($T17="",0,'General Inputs'!N$22)</f>
        <v>-4.7333201474277142E-3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33</v>
      </c>
      <c r="F18" s="71"/>
      <c r="G18" s="92"/>
      <c r="H18" s="93">
        <f t="shared" si="1"/>
        <v>0</v>
      </c>
      <c r="I18" s="162"/>
      <c r="J18" s="93">
        <f t="shared" si="2"/>
        <v>0</v>
      </c>
      <c r="K18" s="162"/>
      <c r="L18" s="162" t="str">
        <f t="shared" si="4"/>
        <v/>
      </c>
      <c r="M18" s="39"/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163">
        <f t="shared" si="9"/>
        <v>0</v>
      </c>
      <c r="S18" s="39"/>
      <c r="T18" s="164"/>
      <c r="U18" s="165">
        <f>ROUND(ROUND(T18,2)*(1+'General Inputs'!K$20)*(1-Z18)+'General Inputs'!K$27,2)</f>
        <v>0</v>
      </c>
      <c r="V18" s="165">
        <f>ROUND(ROUND(U18,2)*(1+'General Inputs'!L$20)*(1-AA18)+'General Inputs'!L$27,2)</f>
        <v>0</v>
      </c>
      <c r="W18" s="165">
        <f>ROUND(ROUND(V18,2)*(1+'General Inputs'!M$20)*(1-AB18)+'General Inputs'!M$27,2)</f>
        <v>0</v>
      </c>
      <c r="X18" s="165">
        <f>ROUND(ROUND(W18,2)*(1+'General Inputs'!N$20)*(1-AC18)+'General Inputs'!N$27,2)</f>
        <v>0</v>
      </c>
      <c r="Y18" s="166"/>
      <c r="Z18" s="193">
        <f>IF($T18="",0,'General Inputs'!K$22)</f>
        <v>0</v>
      </c>
      <c r="AA18" s="193">
        <f>IF($T18="",0,'General Inputs'!L$22)</f>
        <v>0</v>
      </c>
      <c r="AB18" s="193">
        <f>IF($T18="",0,'General Inputs'!M$22)</f>
        <v>0</v>
      </c>
      <c r="AC18" s="193">
        <f>IF($T18="",0,'General Inputs'!N$22)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211" t="s">
        <v>256</v>
      </c>
      <c r="D19" s="161"/>
      <c r="E19" s="71" t="s">
        <v>33</v>
      </c>
      <c r="F19" s="71"/>
      <c r="G19" s="92"/>
      <c r="H19" s="93">
        <f t="shared" si="1"/>
        <v>0</v>
      </c>
      <c r="I19" s="162"/>
      <c r="J19" s="93">
        <f t="shared" si="2"/>
        <v>0</v>
      </c>
      <c r="K19" s="162"/>
      <c r="L19" s="162"/>
      <c r="M19" s="39"/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163">
        <f t="shared" si="9"/>
        <v>0</v>
      </c>
      <c r="S19" s="39"/>
      <c r="T19" s="164"/>
      <c r="U19" s="165">
        <f>ROUND(ROUND(T19,2)*(1+'General Inputs'!K$20)*(1-Z19)+'General Inputs'!K$27,2)</f>
        <v>0</v>
      </c>
      <c r="V19" s="165">
        <f>ROUND(ROUND(U19,2)*(1+'General Inputs'!L$20)*(1-AA19)+'General Inputs'!L$27,2)</f>
        <v>0</v>
      </c>
      <c r="W19" s="165">
        <f>ROUND(ROUND(V19,2)*(1+'General Inputs'!M$20)*(1-AB19)+'General Inputs'!M$27,2)</f>
        <v>0</v>
      </c>
      <c r="X19" s="165">
        <f>ROUND(ROUND(W19,2)*(1+'General Inputs'!N$20)*(1-AC19)+'General Inputs'!N$27,2)</f>
        <v>0</v>
      </c>
      <c r="Y19" s="166"/>
      <c r="Z19" s="193">
        <f>IF($T19="",0,'General Inputs'!K$22)</f>
        <v>0</v>
      </c>
      <c r="AA19" s="193">
        <f>IF($T19="",0,'General Inputs'!L$22)</f>
        <v>0</v>
      </c>
      <c r="AB19" s="193">
        <f>IF($T19="",0,'General Inputs'!M$22)</f>
        <v>0</v>
      </c>
      <c r="AC19" s="193">
        <f>IF($T19="",0,'General Inputs'!N$22)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257</v>
      </c>
      <c r="D20" s="161"/>
      <c r="E20" s="71" t="s">
        <v>33</v>
      </c>
      <c r="F20" s="71"/>
      <c r="G20" s="92"/>
      <c r="H20" s="93">
        <f t="shared" si="1"/>
        <v>246.25</v>
      </c>
      <c r="I20" s="162"/>
      <c r="J20" s="93">
        <f t="shared" si="2"/>
        <v>246.25</v>
      </c>
      <c r="K20" s="162"/>
      <c r="L20" s="162" t="str">
        <f t="shared" si="4"/>
        <v>COMPLIANT</v>
      </c>
      <c r="M20" s="39"/>
      <c r="N20" s="163">
        <f t="shared" si="5"/>
        <v>228.93</v>
      </c>
      <c r="O20" s="163">
        <f t="shared" si="6"/>
        <v>233.93</v>
      </c>
      <c r="P20" s="163">
        <f t="shared" si="7"/>
        <v>236.92</v>
      </c>
      <c r="Q20" s="163">
        <f t="shared" si="8"/>
        <v>246.25</v>
      </c>
      <c r="R20" s="163">
        <f t="shared" si="9"/>
        <v>253.42</v>
      </c>
      <c r="S20" s="39"/>
      <c r="T20" s="164">
        <v>228.93</v>
      </c>
      <c r="U20" s="165">
        <f>ROUND(ROUND(T20,2)*(1+'General Inputs'!K$20)*(1-Z20)+'General Inputs'!K$27,2)</f>
        <v>233.93</v>
      </c>
      <c r="V20" s="165">
        <f>ROUND(ROUND(U20,2)*(1+'General Inputs'!L$20)*(1-AA20)+'General Inputs'!L$27,2)</f>
        <v>236.92</v>
      </c>
      <c r="W20" s="165">
        <f>ROUND(ROUND(V20,2)*(1+'General Inputs'!M$20)*(1-AB20)+'General Inputs'!M$27,2)</f>
        <v>246.25</v>
      </c>
      <c r="X20" s="165">
        <f>ROUND(ROUND(W20,2)*(1+'General Inputs'!N$20)*(1-AC20)+'General Inputs'!N$27,2)</f>
        <v>253.42</v>
      </c>
      <c r="Y20" s="166"/>
      <c r="Z20" s="193">
        <f>IF($T20="",0,'General Inputs'!K$22)</f>
        <v>-3.3825680531583335E-3</v>
      </c>
      <c r="AA20" s="193">
        <f>IF($T20="",0,'General Inputs'!L$22)</f>
        <v>-4.1216743474995965E-3</v>
      </c>
      <c r="AB20" s="193">
        <f>IF($T20="",0,'General Inputs'!M$22)</f>
        <v>-4.2581367240325718E-3</v>
      </c>
      <c r="AC20" s="193">
        <f>IF($T20="",0,'General Inputs'!N$22)</f>
        <v>-4.7333201474277142E-3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258</v>
      </c>
      <c r="D21" s="161"/>
      <c r="E21" s="71" t="s">
        <v>33</v>
      </c>
      <c r="F21" s="71"/>
      <c r="G21" s="92"/>
      <c r="H21" s="93">
        <f t="shared" si="1"/>
        <v>485.15</v>
      </c>
      <c r="I21" s="162"/>
      <c r="J21" s="93">
        <f t="shared" si="2"/>
        <v>485.15</v>
      </c>
      <c r="K21" s="162"/>
      <c r="L21" s="162" t="str">
        <f t="shared" si="4"/>
        <v>COMPLIANT</v>
      </c>
      <c r="M21" s="39"/>
      <c r="N21" s="163">
        <f t="shared" si="5"/>
        <v>451.03</v>
      </c>
      <c r="O21" s="163">
        <f t="shared" si="6"/>
        <v>460.88</v>
      </c>
      <c r="P21" s="163">
        <f t="shared" si="7"/>
        <v>466.76</v>
      </c>
      <c r="Q21" s="163">
        <f t="shared" si="8"/>
        <v>485.15</v>
      </c>
      <c r="R21" s="163">
        <f t="shared" si="9"/>
        <v>499.27</v>
      </c>
      <c r="S21" s="39"/>
      <c r="T21" s="164">
        <v>451.03</v>
      </c>
      <c r="U21" s="165">
        <f>ROUND(ROUND(T21,2)*(1+'General Inputs'!K$20)*(1-Z21)+'General Inputs'!K$27,2)</f>
        <v>460.88</v>
      </c>
      <c r="V21" s="165">
        <f>ROUND(ROUND(U21,2)*(1+'General Inputs'!L$20)*(1-AA21)+'General Inputs'!L$27,2)</f>
        <v>466.76</v>
      </c>
      <c r="W21" s="165">
        <f>ROUND(ROUND(V21,2)*(1+'General Inputs'!M$20)*(1-AB21)+'General Inputs'!M$27,2)</f>
        <v>485.15</v>
      </c>
      <c r="X21" s="165">
        <f>ROUND(ROUND(W21,2)*(1+'General Inputs'!N$20)*(1-AC21)+'General Inputs'!N$27,2)</f>
        <v>499.27</v>
      </c>
      <c r="Y21" s="166"/>
      <c r="Z21" s="193">
        <f>IF($T21="",0,'General Inputs'!K$22)</f>
        <v>-3.3825680531583335E-3</v>
      </c>
      <c r="AA21" s="193">
        <f>IF($T21="",0,'General Inputs'!L$22)</f>
        <v>-4.1216743474995965E-3</v>
      </c>
      <c r="AB21" s="193">
        <f>IF($T21="",0,'General Inputs'!M$22)</f>
        <v>-4.2581367240325718E-3</v>
      </c>
      <c r="AC21" s="193">
        <f>IF($T21="",0,'General Inputs'!N$22)</f>
        <v>-4.7333201474277142E-3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259</v>
      </c>
      <c r="D22" s="161"/>
      <c r="E22" s="71" t="s">
        <v>33</v>
      </c>
      <c r="F22" s="71"/>
      <c r="G22" s="92"/>
      <c r="H22" s="93">
        <f t="shared" si="1"/>
        <v>538.25</v>
      </c>
      <c r="I22" s="162"/>
      <c r="J22" s="93">
        <f t="shared" si="2"/>
        <v>538.25</v>
      </c>
      <c r="K22" s="162"/>
      <c r="L22" s="162" t="str">
        <f t="shared" si="4"/>
        <v>COMPLIANT</v>
      </c>
      <c r="M22" s="39"/>
      <c r="N22" s="163">
        <f t="shared" si="5"/>
        <v>500.39</v>
      </c>
      <c r="O22" s="163">
        <f t="shared" si="6"/>
        <v>511.32</v>
      </c>
      <c r="P22" s="163">
        <f t="shared" si="7"/>
        <v>517.85</v>
      </c>
      <c r="Q22" s="163">
        <f t="shared" si="8"/>
        <v>538.25</v>
      </c>
      <c r="R22" s="163">
        <f t="shared" si="9"/>
        <v>553.91</v>
      </c>
      <c r="S22" s="39"/>
      <c r="T22" s="164">
        <v>500.39</v>
      </c>
      <c r="U22" s="165">
        <f>ROUND(ROUND(T22,2)*(1+'General Inputs'!K$20)*(1-Z22)+'General Inputs'!K$27,2)</f>
        <v>511.32</v>
      </c>
      <c r="V22" s="165">
        <f>ROUND(ROUND(U22,2)*(1+'General Inputs'!L$20)*(1-AA22)+'General Inputs'!L$27,2)</f>
        <v>517.85</v>
      </c>
      <c r="W22" s="165">
        <f>ROUND(ROUND(V22,2)*(1+'General Inputs'!M$20)*(1-AB22)+'General Inputs'!M$27,2)</f>
        <v>538.25</v>
      </c>
      <c r="X22" s="165">
        <f>ROUND(ROUND(W22,2)*(1+'General Inputs'!N$20)*(1-AC22)+'General Inputs'!N$27,2)</f>
        <v>553.91</v>
      </c>
      <c r="Y22" s="166"/>
      <c r="Z22" s="193">
        <f>IF($T22="",0,'General Inputs'!K$22)</f>
        <v>-3.3825680531583335E-3</v>
      </c>
      <c r="AA22" s="193">
        <f>IF($T22="",0,'General Inputs'!L$22)</f>
        <v>-4.1216743474995965E-3</v>
      </c>
      <c r="AB22" s="193">
        <f>IF($T22="",0,'General Inputs'!M$22)</f>
        <v>-4.2581367240325718E-3</v>
      </c>
      <c r="AC22" s="193">
        <f>IF($T22="",0,'General Inputs'!N$22)</f>
        <v>-4.7333201474277142E-3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260</v>
      </c>
      <c r="D23" s="161"/>
      <c r="E23" s="71" t="s">
        <v>33</v>
      </c>
      <c r="F23" s="71"/>
      <c r="G23" s="92"/>
      <c r="H23" s="93">
        <f t="shared" si="1"/>
        <v>949.85</v>
      </c>
      <c r="I23" s="162"/>
      <c r="J23" s="93">
        <f t="shared" si="2"/>
        <v>949.85</v>
      </c>
      <c r="K23" s="162"/>
      <c r="L23" s="162" t="str">
        <f t="shared" si="4"/>
        <v>COMPLIANT</v>
      </c>
      <c r="M23" s="39"/>
      <c r="N23" s="163">
        <f t="shared" si="5"/>
        <v>883.04</v>
      </c>
      <c r="O23" s="163">
        <f t="shared" si="6"/>
        <v>902.33</v>
      </c>
      <c r="P23" s="163">
        <f t="shared" si="7"/>
        <v>913.85</v>
      </c>
      <c r="Q23" s="163">
        <f t="shared" si="8"/>
        <v>949.85</v>
      </c>
      <c r="R23" s="163">
        <f t="shared" si="9"/>
        <v>977.49</v>
      </c>
      <c r="S23" s="39"/>
      <c r="T23" s="164">
        <v>883.04</v>
      </c>
      <c r="U23" s="165">
        <f>ROUND(ROUND(T23,2)*(1+'General Inputs'!K$20)*(1-Z23)+'General Inputs'!K$27,2)</f>
        <v>902.33</v>
      </c>
      <c r="V23" s="165">
        <f>ROUND(ROUND(U23,2)*(1+'General Inputs'!L$20)*(1-AA23)+'General Inputs'!L$27,2)</f>
        <v>913.85</v>
      </c>
      <c r="W23" s="165">
        <f>ROUND(ROUND(V23,2)*(1+'General Inputs'!M$20)*(1-AB23)+'General Inputs'!M$27,2)</f>
        <v>949.85</v>
      </c>
      <c r="X23" s="165">
        <f>ROUND(ROUND(W23,2)*(1+'General Inputs'!N$20)*(1-AC23)+'General Inputs'!N$27,2)</f>
        <v>977.49</v>
      </c>
      <c r="Y23" s="166"/>
      <c r="Z23" s="193">
        <f>IF($T23="",0,'General Inputs'!K$22)</f>
        <v>-3.3825680531583335E-3</v>
      </c>
      <c r="AA23" s="193">
        <f>IF($T23="",0,'General Inputs'!L$22)</f>
        <v>-4.1216743474995965E-3</v>
      </c>
      <c r="AB23" s="193">
        <f>IF($T23="",0,'General Inputs'!M$22)</f>
        <v>-4.2581367240325718E-3</v>
      </c>
      <c r="AC23" s="193">
        <f>IF($T23="",0,'General Inputs'!N$22)</f>
        <v>-4.7333201474277142E-3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261</v>
      </c>
      <c r="D24" s="161"/>
      <c r="E24" s="71" t="s">
        <v>33</v>
      </c>
      <c r="F24" s="71"/>
      <c r="G24" s="92"/>
      <c r="H24" s="93">
        <f t="shared" si="1"/>
        <v>86.99</v>
      </c>
      <c r="I24" s="162"/>
      <c r="J24" s="93">
        <f t="shared" si="2"/>
        <v>86.99</v>
      </c>
      <c r="K24" s="162"/>
      <c r="L24" s="162" t="str">
        <f t="shared" si="4"/>
        <v>COMPLIANT</v>
      </c>
      <c r="M24" s="39"/>
      <c r="N24" s="163">
        <f t="shared" si="5"/>
        <v>80.87</v>
      </c>
      <c r="O24" s="163">
        <f t="shared" si="6"/>
        <v>82.64</v>
      </c>
      <c r="P24" s="163">
        <f t="shared" si="7"/>
        <v>83.69</v>
      </c>
      <c r="Q24" s="163">
        <f t="shared" si="8"/>
        <v>86.99</v>
      </c>
      <c r="R24" s="163">
        <f t="shared" si="9"/>
        <v>89.52</v>
      </c>
      <c r="S24" s="39"/>
      <c r="T24" s="164">
        <v>80.87</v>
      </c>
      <c r="U24" s="165">
        <f>ROUND(ROUND(T24,2)*(1+'General Inputs'!K$20)*(1-Z24)+'General Inputs'!K$27,2)</f>
        <v>82.64</v>
      </c>
      <c r="V24" s="165">
        <f>ROUND(ROUND(U24,2)*(1+'General Inputs'!L$20)*(1-AA24)+'General Inputs'!L$27,2)</f>
        <v>83.69</v>
      </c>
      <c r="W24" s="165">
        <f>ROUND(ROUND(V24,2)*(1+'General Inputs'!M$20)*(1-AB24)+'General Inputs'!M$27,2)</f>
        <v>86.99</v>
      </c>
      <c r="X24" s="165">
        <f>ROUND(ROUND(W24,2)*(1+'General Inputs'!N$20)*(1-AC24)+'General Inputs'!N$27,2)</f>
        <v>89.52</v>
      </c>
      <c r="Y24" s="166"/>
      <c r="Z24" s="193">
        <f>IF($T24="",0,'General Inputs'!K$22)</f>
        <v>-3.3825680531583335E-3</v>
      </c>
      <c r="AA24" s="193">
        <f>IF($T24="",0,'General Inputs'!L$22)</f>
        <v>-4.1216743474995965E-3</v>
      </c>
      <c r="AB24" s="193">
        <f>IF($T24="",0,'General Inputs'!M$22)</f>
        <v>-4.2581367240325718E-3</v>
      </c>
      <c r="AC24" s="193">
        <f>IF($T24="",0,'General Inputs'!N$22)</f>
        <v>-4.7333201474277142E-3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33</v>
      </c>
      <c r="F25" s="71"/>
      <c r="G25" s="92"/>
      <c r="H25" s="93">
        <f t="shared" si="1"/>
        <v>0</v>
      </c>
      <c r="I25" s="162"/>
      <c r="J25" s="93">
        <f t="shared" si="2"/>
        <v>0</v>
      </c>
      <c r="K25" s="162"/>
      <c r="L25" s="162" t="str">
        <f t="shared" si="4"/>
        <v/>
      </c>
      <c r="M25" s="39"/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163">
        <f t="shared" si="9"/>
        <v>0</v>
      </c>
      <c r="S25" s="39"/>
      <c r="T25" s="164"/>
      <c r="U25" s="165">
        <f>ROUND(ROUND(T25,2)*(1+'General Inputs'!K$20)*(1-Z25)+'General Inputs'!K$27,2)</f>
        <v>0</v>
      </c>
      <c r="V25" s="165">
        <f>ROUND(ROUND(U25,2)*(1+'General Inputs'!L$20)*(1-AA25)+'General Inputs'!L$27,2)</f>
        <v>0</v>
      </c>
      <c r="W25" s="165">
        <f>ROUND(ROUND(V25,2)*(1+'General Inputs'!M$20)*(1-AB25)+'General Inputs'!M$27,2)</f>
        <v>0</v>
      </c>
      <c r="X25" s="165">
        <f>ROUND(ROUND(W25,2)*(1+'General Inputs'!N$20)*(1-AC25)+'General Inputs'!N$27,2)</f>
        <v>0</v>
      </c>
      <c r="Y25" s="166"/>
      <c r="Z25" s="193">
        <f>IF($T25="",0,'General Inputs'!K$22)</f>
        <v>0</v>
      </c>
      <c r="AA25" s="193">
        <f>IF($T25="",0,'General Inputs'!L$22)</f>
        <v>0</v>
      </c>
      <c r="AB25" s="193">
        <f>IF($T25="",0,'General Inputs'!M$22)</f>
        <v>0</v>
      </c>
      <c r="AC25" s="193">
        <f>IF($T25="",0,'General Inputs'!N$22)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211" t="s">
        <v>262</v>
      </c>
      <c r="D26" s="161"/>
      <c r="E26" s="71" t="s">
        <v>33</v>
      </c>
      <c r="F26" s="71"/>
      <c r="G26" s="92"/>
      <c r="H26" s="93">
        <f t="shared" si="1"/>
        <v>0</v>
      </c>
      <c r="I26" s="162"/>
      <c r="J26" s="93">
        <f t="shared" si="2"/>
        <v>0</v>
      </c>
      <c r="K26" s="162"/>
      <c r="L26" s="162"/>
      <c r="M26" s="39"/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163">
        <f t="shared" si="9"/>
        <v>0</v>
      </c>
      <c r="S26" s="39"/>
      <c r="T26" s="164"/>
      <c r="U26" s="165">
        <f>ROUND(ROUND(T26,2)*(1+'General Inputs'!K$20)*(1-Z26)+'General Inputs'!K$27,2)</f>
        <v>0</v>
      </c>
      <c r="V26" s="165">
        <f>ROUND(ROUND(U26,2)*(1+'General Inputs'!L$20)*(1-AA26)+'General Inputs'!L$27,2)</f>
        <v>0</v>
      </c>
      <c r="W26" s="165">
        <f>ROUND(ROUND(V26,2)*(1+'General Inputs'!M$20)*(1-AB26)+'General Inputs'!M$27,2)</f>
        <v>0</v>
      </c>
      <c r="X26" s="165">
        <f>ROUND(ROUND(W26,2)*(1+'General Inputs'!N$20)*(1-AC26)+'General Inputs'!N$27,2)</f>
        <v>0</v>
      </c>
      <c r="Y26" s="166"/>
      <c r="Z26" s="193">
        <f>IF($T26="",0,'General Inputs'!K$22)</f>
        <v>0</v>
      </c>
      <c r="AA26" s="193">
        <f>IF($T26="",0,'General Inputs'!L$22)</f>
        <v>0</v>
      </c>
      <c r="AB26" s="193">
        <f>IF($T26="",0,'General Inputs'!M$22)</f>
        <v>0</v>
      </c>
      <c r="AC26" s="193">
        <f>IF($T26="",0,'General Inputs'!N$22)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263</v>
      </c>
      <c r="D27" s="161"/>
      <c r="E27" s="71" t="s">
        <v>33</v>
      </c>
      <c r="F27" s="71"/>
      <c r="G27" s="92"/>
      <c r="H27" s="93">
        <f t="shared" si="1"/>
        <v>269.64999999999998</v>
      </c>
      <c r="I27" s="162"/>
      <c r="J27" s="93">
        <f t="shared" si="2"/>
        <v>269.64999999999998</v>
      </c>
      <c r="K27" s="162"/>
      <c r="L27" s="162" t="str">
        <f t="shared" si="4"/>
        <v>COMPLIANT</v>
      </c>
      <c r="M27" s="39"/>
      <c r="N27" s="163">
        <f t="shared" si="5"/>
        <v>250.68</v>
      </c>
      <c r="O27" s="163">
        <f t="shared" si="6"/>
        <v>256.16000000000003</v>
      </c>
      <c r="P27" s="163">
        <f t="shared" si="7"/>
        <v>259.43</v>
      </c>
      <c r="Q27" s="163">
        <f t="shared" si="8"/>
        <v>269.64999999999998</v>
      </c>
      <c r="R27" s="163">
        <f t="shared" si="9"/>
        <v>277.5</v>
      </c>
      <c r="S27" s="39"/>
      <c r="T27" s="164">
        <v>250.68</v>
      </c>
      <c r="U27" s="165">
        <f>ROUND(ROUND(T27,2)*(1+'General Inputs'!K$20)*(1-Z27)+'General Inputs'!K$27,2)</f>
        <v>256.16000000000003</v>
      </c>
      <c r="V27" s="165">
        <f>ROUND(ROUND(U27,2)*(1+'General Inputs'!L$20)*(1-AA27)+'General Inputs'!L$27,2)</f>
        <v>259.43</v>
      </c>
      <c r="W27" s="165">
        <f>ROUND(ROUND(V27,2)*(1+'General Inputs'!M$20)*(1-AB27)+'General Inputs'!M$27,2)</f>
        <v>269.64999999999998</v>
      </c>
      <c r="X27" s="165">
        <f>ROUND(ROUND(W27,2)*(1+'General Inputs'!N$20)*(1-AC27)+'General Inputs'!N$27,2)</f>
        <v>277.5</v>
      </c>
      <c r="Y27" s="166"/>
      <c r="Z27" s="193">
        <f>IF($T27="",0,'General Inputs'!K$22)</f>
        <v>-3.3825680531583335E-3</v>
      </c>
      <c r="AA27" s="193">
        <f>IF($T27="",0,'General Inputs'!L$22)</f>
        <v>-4.1216743474995965E-3</v>
      </c>
      <c r="AB27" s="193">
        <f>IF($T27="",0,'General Inputs'!M$22)</f>
        <v>-4.2581367240325718E-3</v>
      </c>
      <c r="AC27" s="193">
        <f>IF($T27="",0,'General Inputs'!N$22)</f>
        <v>-4.7333201474277142E-3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264</v>
      </c>
      <c r="D28" s="161"/>
      <c r="E28" s="71" t="s">
        <v>33</v>
      </c>
      <c r="F28" s="71"/>
      <c r="G28" s="92"/>
      <c r="H28" s="93">
        <f t="shared" si="1"/>
        <v>665.12</v>
      </c>
      <c r="I28" s="162"/>
      <c r="J28" s="93">
        <f t="shared" si="2"/>
        <v>665.12</v>
      </c>
      <c r="K28" s="162"/>
      <c r="L28" s="162" t="str">
        <f t="shared" si="4"/>
        <v>COMPLIANT</v>
      </c>
      <c r="M28" s="39"/>
      <c r="N28" s="163">
        <f t="shared" si="5"/>
        <v>618.34</v>
      </c>
      <c r="O28" s="163">
        <f t="shared" si="6"/>
        <v>631.85</v>
      </c>
      <c r="P28" s="163">
        <f t="shared" si="7"/>
        <v>639.91</v>
      </c>
      <c r="Q28" s="163">
        <f t="shared" si="8"/>
        <v>665.12</v>
      </c>
      <c r="R28" s="163">
        <f t="shared" si="9"/>
        <v>684.47</v>
      </c>
      <c r="S28" s="39"/>
      <c r="T28" s="164">
        <v>618.34</v>
      </c>
      <c r="U28" s="165">
        <f>ROUND(ROUND(T28,2)*(1+'General Inputs'!K$20)*(1-Z28)+'General Inputs'!K$27,2)</f>
        <v>631.85</v>
      </c>
      <c r="V28" s="165">
        <f>ROUND(ROUND(U28,2)*(1+'General Inputs'!L$20)*(1-AA28)+'General Inputs'!L$27,2)</f>
        <v>639.91</v>
      </c>
      <c r="W28" s="165">
        <f>ROUND(ROUND(V28,2)*(1+'General Inputs'!M$20)*(1-AB28)+'General Inputs'!M$27,2)</f>
        <v>665.12</v>
      </c>
      <c r="X28" s="165">
        <f>ROUND(ROUND(W28,2)*(1+'General Inputs'!N$20)*(1-AC28)+'General Inputs'!N$27,2)</f>
        <v>684.47</v>
      </c>
      <c r="Y28" s="166"/>
      <c r="Z28" s="193">
        <f>IF($T28="",0,'General Inputs'!K$22)</f>
        <v>-3.3825680531583335E-3</v>
      </c>
      <c r="AA28" s="193">
        <f>IF($T28="",0,'General Inputs'!L$22)</f>
        <v>-4.1216743474995965E-3</v>
      </c>
      <c r="AB28" s="193">
        <f>IF($T28="",0,'General Inputs'!M$22)</f>
        <v>-4.2581367240325718E-3</v>
      </c>
      <c r="AC28" s="193">
        <f>IF($T28="",0,'General Inputs'!N$22)</f>
        <v>-4.7333201474277142E-3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265</v>
      </c>
      <c r="D29" s="161"/>
      <c r="E29" s="71" t="s">
        <v>33</v>
      </c>
      <c r="F29" s="71"/>
      <c r="G29" s="92"/>
      <c r="H29" s="93">
        <f t="shared" si="1"/>
        <v>166.49</v>
      </c>
      <c r="I29" s="162"/>
      <c r="J29" s="93">
        <f t="shared" si="2"/>
        <v>166.49</v>
      </c>
      <c r="K29" s="162"/>
      <c r="L29" s="162" t="str">
        <f t="shared" si="4"/>
        <v>COMPLIANT</v>
      </c>
      <c r="M29" s="39"/>
      <c r="N29" s="163">
        <f t="shared" si="5"/>
        <v>154.78</v>
      </c>
      <c r="O29" s="163">
        <f t="shared" si="6"/>
        <v>158.16</v>
      </c>
      <c r="P29" s="163">
        <f t="shared" si="7"/>
        <v>160.18</v>
      </c>
      <c r="Q29" s="163">
        <f t="shared" si="8"/>
        <v>166.49</v>
      </c>
      <c r="R29" s="163">
        <f t="shared" si="9"/>
        <v>171.33</v>
      </c>
      <c r="S29" s="39"/>
      <c r="T29" s="164">
        <v>154.78</v>
      </c>
      <c r="U29" s="165">
        <f>ROUND(ROUND(T29,2)*(1+'General Inputs'!K$20)*(1-Z29)+'General Inputs'!K$27,2)</f>
        <v>158.16</v>
      </c>
      <c r="V29" s="165">
        <f>ROUND(ROUND(U29,2)*(1+'General Inputs'!L$20)*(1-AA29)+'General Inputs'!L$27,2)</f>
        <v>160.18</v>
      </c>
      <c r="W29" s="165">
        <f>ROUND(ROUND(V29,2)*(1+'General Inputs'!M$20)*(1-AB29)+'General Inputs'!M$27,2)</f>
        <v>166.49</v>
      </c>
      <c r="X29" s="165">
        <f>ROUND(ROUND(W29,2)*(1+'General Inputs'!N$20)*(1-AC29)+'General Inputs'!N$27,2)</f>
        <v>171.33</v>
      </c>
      <c r="Y29" s="166"/>
      <c r="Z29" s="193">
        <f>IF($T29="",0,'General Inputs'!K$22)</f>
        <v>-3.3825680531583335E-3</v>
      </c>
      <c r="AA29" s="193">
        <f>IF($T29="",0,'General Inputs'!L$22)</f>
        <v>-4.1216743474995965E-3</v>
      </c>
      <c r="AB29" s="193">
        <f>IF($T29="",0,'General Inputs'!M$22)</f>
        <v>-4.2581367240325718E-3</v>
      </c>
      <c r="AC29" s="193">
        <f>IF($T29="",0,'General Inputs'!N$22)</f>
        <v>-4.7333201474277142E-3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33</v>
      </c>
      <c r="F30" s="71"/>
      <c r="G30" s="92"/>
      <c r="H30" s="93">
        <f t="shared" si="1"/>
        <v>0</v>
      </c>
      <c r="I30" s="162"/>
      <c r="J30" s="93">
        <f t="shared" si="2"/>
        <v>0</v>
      </c>
      <c r="K30" s="162"/>
      <c r="L30" s="162" t="str">
        <f t="shared" si="4"/>
        <v/>
      </c>
      <c r="M30" s="39"/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163">
        <f t="shared" si="9"/>
        <v>0</v>
      </c>
      <c r="S30" s="39"/>
      <c r="T30" s="164"/>
      <c r="U30" s="165">
        <f>ROUND(ROUND(T30,2)*(1+'General Inputs'!K$20)*(1-Z30)+'General Inputs'!K$27,2)</f>
        <v>0</v>
      </c>
      <c r="V30" s="165">
        <f>ROUND(ROUND(U30,2)*(1+'General Inputs'!L$20)*(1-AA30)+'General Inputs'!L$27,2)</f>
        <v>0</v>
      </c>
      <c r="W30" s="165">
        <f>ROUND(ROUND(V30,2)*(1+'General Inputs'!M$20)*(1-AB30)+'General Inputs'!M$27,2)</f>
        <v>0</v>
      </c>
      <c r="X30" s="165">
        <f>ROUND(ROUND(W30,2)*(1+'General Inputs'!N$20)*(1-AC30)+'General Inputs'!N$27,2)</f>
        <v>0</v>
      </c>
      <c r="Y30" s="166"/>
      <c r="Z30" s="193">
        <f>IF($T30="",0,'General Inputs'!K$22)</f>
        <v>0</v>
      </c>
      <c r="AA30" s="193">
        <f>IF($T30="",0,'General Inputs'!L$22)</f>
        <v>0</v>
      </c>
      <c r="AB30" s="193">
        <f>IF($T30="",0,'General Inputs'!M$22)</f>
        <v>0</v>
      </c>
      <c r="AC30" s="193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1" t="s">
        <v>300</v>
      </c>
      <c r="D31" s="161"/>
      <c r="E31" s="71" t="s">
        <v>33</v>
      </c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/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3">
        <f>IF($T31="",0,'General Inputs'!K$22)</f>
        <v>0</v>
      </c>
      <c r="AA31" s="193">
        <f>IF($T31="",0,'General Inputs'!L$22)</f>
        <v>0</v>
      </c>
      <c r="AB31" s="193">
        <f>IF($T31="",0,'General Inputs'!M$22)</f>
        <v>0</v>
      </c>
      <c r="AC31" s="193">
        <f>IF($T31="",0,'General Inputs'!N$22)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301</v>
      </c>
      <c r="D32" s="161"/>
      <c r="E32" s="71" t="s">
        <v>33</v>
      </c>
      <c r="F32" s="71"/>
      <c r="G32" s="92"/>
      <c r="H32" s="93">
        <f t="shared" si="1"/>
        <v>141.55000000000001</v>
      </c>
      <c r="I32" s="162"/>
      <c r="J32" s="93">
        <f t="shared" si="2"/>
        <v>141.55000000000001</v>
      </c>
      <c r="K32" s="162"/>
      <c r="L32" s="162" t="str">
        <f t="shared" si="4"/>
        <v>COMPLIANT</v>
      </c>
      <c r="M32" s="39"/>
      <c r="N32" s="163">
        <f t="shared" si="5"/>
        <v>131.59</v>
      </c>
      <c r="O32" s="163">
        <f t="shared" si="6"/>
        <v>134.47</v>
      </c>
      <c r="P32" s="163">
        <f t="shared" si="7"/>
        <v>136.19</v>
      </c>
      <c r="Q32" s="163">
        <f t="shared" si="8"/>
        <v>141.55000000000001</v>
      </c>
      <c r="R32" s="163">
        <f t="shared" si="9"/>
        <v>145.66999999999999</v>
      </c>
      <c r="S32" s="39"/>
      <c r="T32" s="164">
        <v>131.59</v>
      </c>
      <c r="U32" s="165">
        <f>ROUND(ROUND(T32,2)*(1+'General Inputs'!K$20)*(1-Z32)+'General Inputs'!K$27,2)</f>
        <v>134.47</v>
      </c>
      <c r="V32" s="165">
        <f>ROUND(ROUND(U32,2)*(1+'General Inputs'!L$20)*(1-AA32)+'General Inputs'!L$27,2)</f>
        <v>136.19</v>
      </c>
      <c r="W32" s="165">
        <f>ROUND(ROUND(V32,2)*(1+'General Inputs'!M$20)*(1-AB32)+'General Inputs'!M$27,2)</f>
        <v>141.55000000000001</v>
      </c>
      <c r="X32" s="165">
        <f>ROUND(ROUND(W32,2)*(1+'General Inputs'!N$20)*(1-AC32)+'General Inputs'!N$27,2)</f>
        <v>145.66999999999999</v>
      </c>
      <c r="Y32" s="166"/>
      <c r="Z32" s="193">
        <f>IF($T32="",0,'General Inputs'!K$22)</f>
        <v>-3.3825680531583335E-3</v>
      </c>
      <c r="AA32" s="193">
        <f>IF($T32="",0,'General Inputs'!L$22)</f>
        <v>-4.1216743474995965E-3</v>
      </c>
      <c r="AB32" s="193">
        <f>IF($T32="",0,'General Inputs'!M$22)</f>
        <v>-4.2581367240325718E-3</v>
      </c>
      <c r="AC32" s="193">
        <f>IF($T32="",0,'General Inputs'!N$22)</f>
        <v>-4.7333201474277142E-3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302</v>
      </c>
      <c r="D33" s="161"/>
      <c r="E33" s="71" t="s">
        <v>33</v>
      </c>
      <c r="F33" s="71"/>
      <c r="G33" s="92"/>
      <c r="H33" s="93">
        <f t="shared" si="1"/>
        <v>716.03</v>
      </c>
      <c r="I33" s="162"/>
      <c r="J33" s="93">
        <f t="shared" si="2"/>
        <v>716.03</v>
      </c>
      <c r="K33" s="162"/>
      <c r="L33" s="162" t="str">
        <f t="shared" si="4"/>
        <v>COMPLIANT</v>
      </c>
      <c r="M33" s="39"/>
      <c r="N33" s="163">
        <f t="shared" si="5"/>
        <v>665.67</v>
      </c>
      <c r="O33" s="163">
        <f t="shared" si="6"/>
        <v>680.21</v>
      </c>
      <c r="P33" s="163">
        <f t="shared" si="7"/>
        <v>688.89</v>
      </c>
      <c r="Q33" s="163">
        <f t="shared" si="8"/>
        <v>716.03</v>
      </c>
      <c r="R33" s="163">
        <f t="shared" si="9"/>
        <v>736.86</v>
      </c>
      <c r="S33" s="39"/>
      <c r="T33" s="164">
        <v>665.67</v>
      </c>
      <c r="U33" s="165">
        <f>ROUND(ROUND(T33,2)*(1+'General Inputs'!K$20)*(1-Z33)+'General Inputs'!K$27,2)</f>
        <v>680.21</v>
      </c>
      <c r="V33" s="165">
        <f>ROUND(ROUND(U33,2)*(1+'General Inputs'!L$20)*(1-AA33)+'General Inputs'!L$27,2)</f>
        <v>688.89</v>
      </c>
      <c r="W33" s="165">
        <f>ROUND(ROUND(V33,2)*(1+'General Inputs'!M$20)*(1-AB33)+'General Inputs'!M$27,2)</f>
        <v>716.03</v>
      </c>
      <c r="X33" s="165">
        <f>ROUND(ROUND(W33,2)*(1+'General Inputs'!N$20)*(1-AC33)+'General Inputs'!N$27,2)</f>
        <v>736.86</v>
      </c>
      <c r="Y33" s="166"/>
      <c r="Z33" s="193">
        <f>IF($T33="",0,'General Inputs'!K$22)</f>
        <v>-3.3825680531583335E-3</v>
      </c>
      <c r="AA33" s="193">
        <f>IF($T33="",0,'General Inputs'!L$22)</f>
        <v>-4.1216743474995965E-3</v>
      </c>
      <c r="AB33" s="193">
        <f>IF($T33="",0,'General Inputs'!M$22)</f>
        <v>-4.2581367240325718E-3</v>
      </c>
      <c r="AC33" s="193">
        <f>IF($T33="",0,'General Inputs'!N$22)</f>
        <v>-4.7333201474277142E-3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303</v>
      </c>
      <c r="D34" s="161"/>
      <c r="E34" s="71" t="s">
        <v>33</v>
      </c>
      <c r="F34" s="71"/>
      <c r="G34" s="92"/>
      <c r="H34" s="93">
        <f t="shared" si="1"/>
        <v>365.32</v>
      </c>
      <c r="I34" s="162"/>
      <c r="J34" s="93">
        <f t="shared" si="2"/>
        <v>365.32</v>
      </c>
      <c r="K34" s="162"/>
      <c r="L34" s="162" t="str">
        <f t="shared" si="4"/>
        <v>COMPLIANT</v>
      </c>
      <c r="M34" s="39"/>
      <c r="N34" s="163">
        <f t="shared" si="5"/>
        <v>339.63</v>
      </c>
      <c r="O34" s="163">
        <f t="shared" si="6"/>
        <v>347.05</v>
      </c>
      <c r="P34" s="163">
        <f t="shared" si="7"/>
        <v>351.48</v>
      </c>
      <c r="Q34" s="163">
        <f t="shared" si="8"/>
        <v>365.32</v>
      </c>
      <c r="R34" s="163">
        <f t="shared" si="9"/>
        <v>375.95</v>
      </c>
      <c r="S34" s="39"/>
      <c r="T34" s="164">
        <v>339.63</v>
      </c>
      <c r="U34" s="165">
        <f>ROUND(ROUND(T34,2)*(1+'General Inputs'!K$20)*(1-Z34)+'General Inputs'!K$27,2)</f>
        <v>347.05</v>
      </c>
      <c r="V34" s="165">
        <f>ROUND(ROUND(U34,2)*(1+'General Inputs'!L$20)*(1-AA34)+'General Inputs'!L$27,2)</f>
        <v>351.48</v>
      </c>
      <c r="W34" s="165">
        <f>ROUND(ROUND(V34,2)*(1+'General Inputs'!M$20)*(1-AB34)+'General Inputs'!M$27,2)</f>
        <v>365.32</v>
      </c>
      <c r="X34" s="165">
        <f>ROUND(ROUND(W34,2)*(1+'General Inputs'!N$20)*(1-AC34)+'General Inputs'!N$27,2)</f>
        <v>375.95</v>
      </c>
      <c r="Y34" s="166"/>
      <c r="Z34" s="193">
        <f>IF($T34="",0,'General Inputs'!K$22)</f>
        <v>-3.3825680531583335E-3</v>
      </c>
      <c r="AA34" s="193">
        <f>IF($T34="",0,'General Inputs'!L$22)</f>
        <v>-4.1216743474995965E-3</v>
      </c>
      <c r="AB34" s="193">
        <f>IF($T34="",0,'General Inputs'!M$22)</f>
        <v>-4.2581367240325718E-3</v>
      </c>
      <c r="AC34" s="193">
        <f>IF($T34="",0,'General Inputs'!N$22)</f>
        <v>-4.7333201474277142E-3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304</v>
      </c>
      <c r="D35" s="161"/>
      <c r="E35" s="71" t="s">
        <v>33</v>
      </c>
      <c r="F35" s="71"/>
      <c r="G35" s="92"/>
      <c r="H35" s="93">
        <f t="shared" si="1"/>
        <v>88.45</v>
      </c>
      <c r="I35" s="162"/>
      <c r="J35" s="93">
        <f t="shared" si="2"/>
        <v>88.45</v>
      </c>
      <c r="K35" s="162"/>
      <c r="L35" s="162" t="str">
        <f t="shared" si="4"/>
        <v>COMPLIANT</v>
      </c>
      <c r="M35" s="39"/>
      <c r="N35" s="163">
        <f t="shared" si="5"/>
        <v>82.23</v>
      </c>
      <c r="O35" s="163">
        <f t="shared" si="6"/>
        <v>84.03</v>
      </c>
      <c r="P35" s="163">
        <f t="shared" si="7"/>
        <v>85.1</v>
      </c>
      <c r="Q35" s="163">
        <f t="shared" si="8"/>
        <v>88.45</v>
      </c>
      <c r="R35" s="163">
        <f t="shared" si="9"/>
        <v>91.02</v>
      </c>
      <c r="S35" s="39"/>
      <c r="T35" s="164">
        <v>82.23</v>
      </c>
      <c r="U35" s="165">
        <f>ROUND(ROUND(T35,2)*(1+'General Inputs'!K$20)*(1-Z35)+'General Inputs'!K$27,2)</f>
        <v>84.03</v>
      </c>
      <c r="V35" s="165">
        <f>ROUND(ROUND(U35,2)*(1+'General Inputs'!L$20)*(1-AA35)+'General Inputs'!L$27,2)</f>
        <v>85.1</v>
      </c>
      <c r="W35" s="165">
        <f>ROUND(ROUND(V35,2)*(1+'General Inputs'!M$20)*(1-AB35)+'General Inputs'!M$27,2)</f>
        <v>88.45</v>
      </c>
      <c r="X35" s="165">
        <f>ROUND(ROUND(W35,2)*(1+'General Inputs'!N$20)*(1-AC35)+'General Inputs'!N$27,2)</f>
        <v>91.02</v>
      </c>
      <c r="Y35" s="166"/>
      <c r="Z35" s="193">
        <f>IF($T35="",0,'General Inputs'!K$22)</f>
        <v>-3.3825680531583335E-3</v>
      </c>
      <c r="AA35" s="193">
        <f>IF($T35="",0,'General Inputs'!L$22)</f>
        <v>-4.1216743474995965E-3</v>
      </c>
      <c r="AB35" s="193">
        <f>IF($T35="",0,'General Inputs'!M$22)</f>
        <v>-4.2581367240325718E-3</v>
      </c>
      <c r="AC35" s="193">
        <f>IF($T35="",0,'General Inputs'!N$22)</f>
        <v>-4.7333201474277142E-3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33</v>
      </c>
      <c r="F36" s="71"/>
      <c r="G36" s="92"/>
      <c r="H36" s="93">
        <f t="shared" si="1"/>
        <v>0</v>
      </c>
      <c r="I36" s="162"/>
      <c r="J36" s="93">
        <f t="shared" si="2"/>
        <v>0</v>
      </c>
      <c r="K36" s="162"/>
      <c r="L36" s="162" t="str">
        <f t="shared" si="4"/>
        <v/>
      </c>
      <c r="M36" s="39"/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163">
        <f t="shared" si="9"/>
        <v>0</v>
      </c>
      <c r="S36" s="39"/>
      <c r="T36" s="164"/>
      <c r="U36" s="165">
        <f>ROUND(ROUND(T36,2)*(1+'General Inputs'!K$20)*(1-Z36)+'General Inputs'!K$27,2)</f>
        <v>0</v>
      </c>
      <c r="V36" s="165">
        <f>ROUND(ROUND(U36,2)*(1+'General Inputs'!L$20)*(1-AA36)+'General Inputs'!L$27,2)</f>
        <v>0</v>
      </c>
      <c r="W36" s="165">
        <f>ROUND(ROUND(V36,2)*(1+'General Inputs'!M$20)*(1-AB36)+'General Inputs'!M$27,2)</f>
        <v>0</v>
      </c>
      <c r="X36" s="165">
        <f>ROUND(ROUND(W36,2)*(1+'General Inputs'!N$20)*(1-AC36)+'General Inputs'!N$27,2)</f>
        <v>0</v>
      </c>
      <c r="Y36" s="166"/>
      <c r="Z36" s="193">
        <f>IF($T36="",0,'General Inputs'!K$22)</f>
        <v>0</v>
      </c>
      <c r="AA36" s="193">
        <f>IF($T36="",0,'General Inputs'!L$22)</f>
        <v>0</v>
      </c>
      <c r="AB36" s="193">
        <f>IF($T36="",0,'General Inputs'!M$22)</f>
        <v>0</v>
      </c>
      <c r="AC36" s="193">
        <f>IF($T36="",0,'General Inputs'!N$22)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211" t="s">
        <v>310</v>
      </c>
      <c r="D37" s="161"/>
      <c r="E37" s="71" t="s">
        <v>33</v>
      </c>
      <c r="F37" s="71"/>
      <c r="G37" s="92"/>
      <c r="H37" s="93">
        <f t="shared" si="1"/>
        <v>0</v>
      </c>
      <c r="I37" s="162"/>
      <c r="J37" s="93">
        <f t="shared" si="2"/>
        <v>0</v>
      </c>
      <c r="K37" s="162"/>
      <c r="L37" s="162"/>
      <c r="M37" s="39"/>
      <c r="N37" s="163">
        <f t="shared" si="5"/>
        <v>0</v>
      </c>
      <c r="O37" s="163">
        <f t="shared" si="6"/>
        <v>0</v>
      </c>
      <c r="P37" s="163">
        <f t="shared" si="7"/>
        <v>0</v>
      </c>
      <c r="Q37" s="163">
        <f t="shared" si="8"/>
        <v>0</v>
      </c>
      <c r="R37" s="163">
        <f t="shared" si="9"/>
        <v>0</v>
      </c>
      <c r="S37" s="39"/>
      <c r="T37" s="164"/>
      <c r="U37" s="165">
        <f>ROUND(ROUND(T37,2)*(1+'General Inputs'!K$20)*(1-Z37)+'General Inputs'!K$27,2)</f>
        <v>0</v>
      </c>
      <c r="V37" s="165">
        <f>ROUND(ROUND(U37,2)*(1+'General Inputs'!L$20)*(1-AA37)+'General Inputs'!L$27,2)</f>
        <v>0</v>
      </c>
      <c r="W37" s="165">
        <f>ROUND(ROUND(V37,2)*(1+'General Inputs'!M$20)*(1-AB37)+'General Inputs'!M$27,2)</f>
        <v>0</v>
      </c>
      <c r="X37" s="165">
        <f>ROUND(ROUND(W37,2)*(1+'General Inputs'!N$20)*(1-AC37)+'General Inputs'!N$27,2)</f>
        <v>0</v>
      </c>
      <c r="Y37" s="166"/>
      <c r="Z37" s="193">
        <f>IF($T37="",0,'General Inputs'!K$22)</f>
        <v>0</v>
      </c>
      <c r="AA37" s="193">
        <f>IF($T37="",0,'General Inputs'!L$22)</f>
        <v>0</v>
      </c>
      <c r="AB37" s="193">
        <f>IF($T37="",0,'General Inputs'!M$22)</f>
        <v>0</v>
      </c>
      <c r="AC37" s="193">
        <f>IF($T37="",0,'General Inputs'!N$22)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267</v>
      </c>
      <c r="D38" s="161"/>
      <c r="E38" s="71" t="s">
        <v>33</v>
      </c>
      <c r="F38" s="71"/>
      <c r="G38" s="92"/>
      <c r="H38" s="93">
        <f t="shared" si="1"/>
        <v>126.81</v>
      </c>
      <c r="I38" s="162"/>
      <c r="J38" s="93">
        <f t="shared" si="2"/>
        <v>126.81</v>
      </c>
      <c r="K38" s="162"/>
      <c r="L38" s="162" t="str">
        <f t="shared" si="4"/>
        <v>COMPLIANT</v>
      </c>
      <c r="M38" s="39"/>
      <c r="N38" s="163">
        <f t="shared" si="5"/>
        <v>117.88</v>
      </c>
      <c r="O38" s="163">
        <f t="shared" si="6"/>
        <v>120.46</v>
      </c>
      <c r="P38" s="163">
        <f t="shared" si="7"/>
        <v>122</v>
      </c>
      <c r="Q38" s="163">
        <f t="shared" si="8"/>
        <v>126.81</v>
      </c>
      <c r="R38" s="163">
        <f t="shared" si="9"/>
        <v>130.5</v>
      </c>
      <c r="S38" s="39"/>
      <c r="T38" s="164">
        <v>117.88</v>
      </c>
      <c r="U38" s="165">
        <f>ROUND(ROUND(T38,2)*(1+'General Inputs'!K$20)*(1-Z38)+'General Inputs'!K$27,2)</f>
        <v>120.46</v>
      </c>
      <c r="V38" s="165">
        <f>ROUND(ROUND(U38,2)*(1+'General Inputs'!L$20)*(1-AA38)+'General Inputs'!L$27,2)</f>
        <v>122</v>
      </c>
      <c r="W38" s="165">
        <f>ROUND(ROUND(V38,2)*(1+'General Inputs'!M$20)*(1-AB38)+'General Inputs'!M$27,2)</f>
        <v>126.81</v>
      </c>
      <c r="X38" s="165">
        <f>ROUND(ROUND(W38,2)*(1+'General Inputs'!N$20)*(1-AC38)+'General Inputs'!N$27,2)</f>
        <v>130.5</v>
      </c>
      <c r="Y38" s="166"/>
      <c r="Z38" s="193">
        <f>IF($T38="",0,'General Inputs'!K$22)</f>
        <v>-3.3825680531583335E-3</v>
      </c>
      <c r="AA38" s="193">
        <f>IF($T38="",0,'General Inputs'!L$22)</f>
        <v>-4.1216743474995965E-3</v>
      </c>
      <c r="AB38" s="193">
        <f>IF($T38="",0,'General Inputs'!M$22)</f>
        <v>-4.2581367240325718E-3</v>
      </c>
      <c r="AC38" s="193">
        <f>IF($T38="",0,'General Inputs'!N$22)</f>
        <v>-4.7333201474277142E-3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268</v>
      </c>
      <c r="D39" s="161"/>
      <c r="E39" s="71" t="s">
        <v>33</v>
      </c>
      <c r="F39" s="71"/>
      <c r="G39" s="92"/>
      <c r="H39" s="93">
        <f t="shared" si="1"/>
        <v>272.8</v>
      </c>
      <c r="I39" s="162"/>
      <c r="J39" s="93">
        <f t="shared" si="2"/>
        <v>272.8</v>
      </c>
      <c r="K39" s="162"/>
      <c r="L39" s="162" t="str">
        <f t="shared" si="4"/>
        <v>COMPLIANT</v>
      </c>
      <c r="M39" s="39"/>
      <c r="N39" s="163">
        <f t="shared" si="5"/>
        <v>253.61</v>
      </c>
      <c r="O39" s="163">
        <f t="shared" si="6"/>
        <v>259.14999999999998</v>
      </c>
      <c r="P39" s="163">
        <f t="shared" si="7"/>
        <v>262.45999999999998</v>
      </c>
      <c r="Q39" s="163">
        <f t="shared" si="8"/>
        <v>272.8</v>
      </c>
      <c r="R39" s="163">
        <f t="shared" si="9"/>
        <v>280.74</v>
      </c>
      <c r="S39" s="39"/>
      <c r="T39" s="164">
        <v>253.61</v>
      </c>
      <c r="U39" s="165">
        <f>ROUND(ROUND(T39,2)*(1+'General Inputs'!K$20)*(1-Z39)+'General Inputs'!K$27,2)</f>
        <v>259.14999999999998</v>
      </c>
      <c r="V39" s="165">
        <f>ROUND(ROUND(U39,2)*(1+'General Inputs'!L$20)*(1-AA39)+'General Inputs'!L$27,2)</f>
        <v>262.45999999999998</v>
      </c>
      <c r="W39" s="165">
        <f>ROUND(ROUND(V39,2)*(1+'General Inputs'!M$20)*(1-AB39)+'General Inputs'!M$27,2)</f>
        <v>272.8</v>
      </c>
      <c r="X39" s="165">
        <f>ROUND(ROUND(W39,2)*(1+'General Inputs'!N$20)*(1-AC39)+'General Inputs'!N$27,2)</f>
        <v>280.74</v>
      </c>
      <c r="Y39" s="166"/>
      <c r="Z39" s="193">
        <f>IF($T39="",0,'General Inputs'!K$22)</f>
        <v>-3.3825680531583335E-3</v>
      </c>
      <c r="AA39" s="193">
        <f>IF($T39="",0,'General Inputs'!L$22)</f>
        <v>-4.1216743474995965E-3</v>
      </c>
      <c r="AB39" s="193">
        <f>IF($T39="",0,'General Inputs'!M$22)</f>
        <v>-4.2581367240325718E-3</v>
      </c>
      <c r="AC39" s="193">
        <f>IF($T39="",0,'General Inputs'!N$22)</f>
        <v>-4.7333201474277142E-3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269</v>
      </c>
      <c r="D40" s="161"/>
      <c r="E40" s="71" t="s">
        <v>33</v>
      </c>
      <c r="F40" s="71"/>
      <c r="G40" s="92"/>
      <c r="H40" s="93">
        <f t="shared" si="1"/>
        <v>206.43</v>
      </c>
      <c r="I40" s="162"/>
      <c r="J40" s="93">
        <f t="shared" si="2"/>
        <v>206.43</v>
      </c>
      <c r="K40" s="162"/>
      <c r="L40" s="162" t="str">
        <f t="shared" si="4"/>
        <v>COMPLIANT</v>
      </c>
      <c r="M40" s="39"/>
      <c r="N40" s="163">
        <f t="shared" si="5"/>
        <v>191.92</v>
      </c>
      <c r="O40" s="163">
        <f t="shared" si="6"/>
        <v>196.11</v>
      </c>
      <c r="P40" s="163">
        <f t="shared" si="7"/>
        <v>198.61</v>
      </c>
      <c r="Q40" s="163">
        <f t="shared" si="8"/>
        <v>206.43</v>
      </c>
      <c r="R40" s="163">
        <f t="shared" si="9"/>
        <v>212.44</v>
      </c>
      <c r="S40" s="39"/>
      <c r="T40" s="164">
        <v>191.92</v>
      </c>
      <c r="U40" s="165">
        <f>ROUND(ROUND(T40,2)*(1+'General Inputs'!K$20)*(1-Z40)+'General Inputs'!K$27,2)</f>
        <v>196.11</v>
      </c>
      <c r="V40" s="165">
        <f>ROUND(ROUND(U40,2)*(1+'General Inputs'!L$20)*(1-AA40)+'General Inputs'!L$27,2)</f>
        <v>198.61</v>
      </c>
      <c r="W40" s="165">
        <f>ROUND(ROUND(V40,2)*(1+'General Inputs'!M$20)*(1-AB40)+'General Inputs'!M$27,2)</f>
        <v>206.43</v>
      </c>
      <c r="X40" s="165">
        <f>ROUND(ROUND(W40,2)*(1+'General Inputs'!N$20)*(1-AC40)+'General Inputs'!N$27,2)</f>
        <v>212.44</v>
      </c>
      <c r="Y40" s="166"/>
      <c r="Z40" s="193">
        <f>IF($T40="",0,'General Inputs'!K$22)</f>
        <v>-3.3825680531583335E-3</v>
      </c>
      <c r="AA40" s="193">
        <f>IF($T40="",0,'General Inputs'!L$22)</f>
        <v>-4.1216743474995965E-3</v>
      </c>
      <c r="AB40" s="193">
        <f>IF($T40="",0,'General Inputs'!M$22)</f>
        <v>-4.2581367240325718E-3</v>
      </c>
      <c r="AC40" s="193">
        <f>IF($T40="",0,'General Inputs'!N$22)</f>
        <v>-4.7333201474277142E-3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270</v>
      </c>
      <c r="D41" s="161"/>
      <c r="E41" s="71" t="s">
        <v>33</v>
      </c>
      <c r="F41" s="71"/>
      <c r="G41" s="92"/>
      <c r="H41" s="93">
        <f t="shared" si="1"/>
        <v>179.89</v>
      </c>
      <c r="I41" s="162"/>
      <c r="J41" s="93">
        <f t="shared" si="2"/>
        <v>179.89</v>
      </c>
      <c r="K41" s="162"/>
      <c r="L41" s="162" t="str">
        <f t="shared" si="4"/>
        <v>COMPLIANT</v>
      </c>
      <c r="M41" s="39"/>
      <c r="N41" s="163">
        <f t="shared" si="5"/>
        <v>167.24</v>
      </c>
      <c r="O41" s="163">
        <f t="shared" si="6"/>
        <v>170.89</v>
      </c>
      <c r="P41" s="163">
        <f t="shared" si="7"/>
        <v>173.07</v>
      </c>
      <c r="Q41" s="163">
        <f t="shared" si="8"/>
        <v>179.89</v>
      </c>
      <c r="R41" s="163">
        <f t="shared" si="9"/>
        <v>185.12</v>
      </c>
      <c r="S41" s="39"/>
      <c r="T41" s="164">
        <v>167.24</v>
      </c>
      <c r="U41" s="165">
        <f>ROUND(ROUND(T41,2)*(1+'General Inputs'!K$20)*(1-Z41)+'General Inputs'!K$27,2)</f>
        <v>170.89</v>
      </c>
      <c r="V41" s="165">
        <f>ROUND(ROUND(U41,2)*(1+'General Inputs'!L$20)*(1-AA41)+'General Inputs'!L$27,2)</f>
        <v>173.07</v>
      </c>
      <c r="W41" s="165">
        <f>ROUND(ROUND(V41,2)*(1+'General Inputs'!M$20)*(1-AB41)+'General Inputs'!M$27,2)</f>
        <v>179.89</v>
      </c>
      <c r="X41" s="165">
        <f>ROUND(ROUND(W41,2)*(1+'General Inputs'!N$20)*(1-AC41)+'General Inputs'!N$27,2)</f>
        <v>185.12</v>
      </c>
      <c r="Y41" s="166"/>
      <c r="Z41" s="193">
        <f>IF($T41="",0,'General Inputs'!K$22)</f>
        <v>-3.3825680531583335E-3</v>
      </c>
      <c r="AA41" s="193">
        <f>IF($T41="",0,'General Inputs'!L$22)</f>
        <v>-4.1216743474995965E-3</v>
      </c>
      <c r="AB41" s="193">
        <f>IF($T41="",0,'General Inputs'!M$22)</f>
        <v>-4.2581367240325718E-3</v>
      </c>
      <c r="AC41" s="193">
        <f>IF($T41="",0,'General Inputs'!N$22)</f>
        <v>-4.7333201474277142E-3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271</v>
      </c>
      <c r="D42" s="161"/>
      <c r="E42" s="71" t="s">
        <v>33</v>
      </c>
      <c r="F42" s="71"/>
      <c r="G42" s="92"/>
      <c r="H42" s="93">
        <f t="shared" si="1"/>
        <v>663.36</v>
      </c>
      <c r="I42" s="162"/>
      <c r="J42" s="93">
        <f t="shared" si="2"/>
        <v>663.36</v>
      </c>
      <c r="K42" s="162"/>
      <c r="L42" s="162" t="str">
        <f t="shared" si="4"/>
        <v>COMPLIANT</v>
      </c>
      <c r="M42" s="39"/>
      <c r="N42" s="163">
        <f t="shared" si="5"/>
        <v>616.71</v>
      </c>
      <c r="O42" s="163">
        <f t="shared" si="6"/>
        <v>630.17999999999995</v>
      </c>
      <c r="P42" s="163">
        <f t="shared" si="7"/>
        <v>638.22</v>
      </c>
      <c r="Q42" s="163">
        <f t="shared" si="8"/>
        <v>663.36</v>
      </c>
      <c r="R42" s="163">
        <f t="shared" si="9"/>
        <v>682.66</v>
      </c>
      <c r="S42" s="39"/>
      <c r="T42" s="164">
        <v>616.71</v>
      </c>
      <c r="U42" s="165">
        <f>ROUND(ROUND(T42,2)*(1+'General Inputs'!K$20)*(1-Z42)+'General Inputs'!K$27,2)</f>
        <v>630.17999999999995</v>
      </c>
      <c r="V42" s="165">
        <f>ROUND(ROUND(U42,2)*(1+'General Inputs'!L$20)*(1-AA42)+'General Inputs'!L$27,2)</f>
        <v>638.22</v>
      </c>
      <c r="W42" s="165">
        <f>ROUND(ROUND(V42,2)*(1+'General Inputs'!M$20)*(1-AB42)+'General Inputs'!M$27,2)</f>
        <v>663.36</v>
      </c>
      <c r="X42" s="165">
        <f>ROUND(ROUND(W42,2)*(1+'General Inputs'!N$20)*(1-AC42)+'General Inputs'!N$27,2)</f>
        <v>682.66</v>
      </c>
      <c r="Y42" s="166"/>
      <c r="Z42" s="193">
        <f>IF($T42="",0,'General Inputs'!K$22)</f>
        <v>-3.3825680531583335E-3</v>
      </c>
      <c r="AA42" s="193">
        <f>IF($T42="",0,'General Inputs'!L$22)</f>
        <v>-4.1216743474995965E-3</v>
      </c>
      <c r="AB42" s="193">
        <f>IF($T42="",0,'General Inputs'!M$22)</f>
        <v>-4.2581367240325718E-3</v>
      </c>
      <c r="AC42" s="193">
        <f>IF($T42="",0,'General Inputs'!N$22)</f>
        <v>-4.7333201474277142E-3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272</v>
      </c>
      <c r="D43" s="161"/>
      <c r="E43" s="71" t="s">
        <v>33</v>
      </c>
      <c r="F43" s="71"/>
      <c r="G43" s="92"/>
      <c r="H43" s="93">
        <f t="shared" si="1"/>
        <v>1056.99</v>
      </c>
      <c r="I43" s="162"/>
      <c r="J43" s="93">
        <f t="shared" si="2"/>
        <v>1056.99</v>
      </c>
      <c r="K43" s="162"/>
      <c r="L43" s="162" t="str">
        <f t="shared" si="4"/>
        <v>COMPLIANT</v>
      </c>
      <c r="M43" s="39"/>
      <c r="N43" s="163">
        <f t="shared" si="5"/>
        <v>982.64</v>
      </c>
      <c r="O43" s="163">
        <f t="shared" si="6"/>
        <v>1004.11</v>
      </c>
      <c r="P43" s="163">
        <f t="shared" si="7"/>
        <v>1016.93</v>
      </c>
      <c r="Q43" s="163">
        <f t="shared" si="8"/>
        <v>1056.99</v>
      </c>
      <c r="R43" s="163">
        <f t="shared" si="9"/>
        <v>1087.75</v>
      </c>
      <c r="S43" s="39"/>
      <c r="T43" s="164">
        <v>982.64</v>
      </c>
      <c r="U43" s="165">
        <f>ROUND(ROUND(T43,2)*(1+'General Inputs'!K$20)*(1-Z43)+'General Inputs'!K$27,2)</f>
        <v>1004.11</v>
      </c>
      <c r="V43" s="165">
        <f>ROUND(ROUND(U43,2)*(1+'General Inputs'!L$20)*(1-AA43)+'General Inputs'!L$27,2)</f>
        <v>1016.93</v>
      </c>
      <c r="W43" s="165">
        <f>ROUND(ROUND(V43,2)*(1+'General Inputs'!M$20)*(1-AB43)+'General Inputs'!M$27,2)</f>
        <v>1056.99</v>
      </c>
      <c r="X43" s="165">
        <f>ROUND(ROUND(W43,2)*(1+'General Inputs'!N$20)*(1-AC43)+'General Inputs'!N$27,2)</f>
        <v>1087.75</v>
      </c>
      <c r="Y43" s="166"/>
      <c r="Z43" s="193">
        <f>IF($T43="",0,'General Inputs'!K$22)</f>
        <v>-3.3825680531583335E-3</v>
      </c>
      <c r="AA43" s="193">
        <f>IF($T43="",0,'General Inputs'!L$22)</f>
        <v>-4.1216743474995965E-3</v>
      </c>
      <c r="AB43" s="193">
        <f>IF($T43="",0,'General Inputs'!M$22)</f>
        <v>-4.2581367240325718E-3</v>
      </c>
      <c r="AC43" s="193">
        <f>IF($T43="",0,'General Inputs'!N$22)</f>
        <v>-4.7333201474277142E-3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273</v>
      </c>
      <c r="D44" s="161"/>
      <c r="E44" s="71" t="s">
        <v>33</v>
      </c>
      <c r="F44" s="71"/>
      <c r="G44" s="92"/>
      <c r="H44" s="93">
        <f t="shared" si="1"/>
        <v>1163.1600000000001</v>
      </c>
      <c r="I44" s="162"/>
      <c r="J44" s="93">
        <f t="shared" si="2"/>
        <v>1163.1600000000001</v>
      </c>
      <c r="K44" s="162"/>
      <c r="L44" s="162" t="str">
        <f t="shared" si="4"/>
        <v>COMPLIANT</v>
      </c>
      <c r="M44" s="39"/>
      <c r="N44" s="163">
        <f t="shared" si="5"/>
        <v>1081.3499999999999</v>
      </c>
      <c r="O44" s="163">
        <f t="shared" si="6"/>
        <v>1104.98</v>
      </c>
      <c r="P44" s="163">
        <f t="shared" si="7"/>
        <v>1119.08</v>
      </c>
      <c r="Q44" s="163">
        <f t="shared" si="8"/>
        <v>1163.1600000000001</v>
      </c>
      <c r="R44" s="163">
        <f t="shared" si="9"/>
        <v>1197</v>
      </c>
      <c r="S44" s="39"/>
      <c r="T44" s="164">
        <v>1081.3499999999999</v>
      </c>
      <c r="U44" s="165">
        <f>ROUND(ROUND(T44,2)*(1+'General Inputs'!K$20)*(1-Z44)+'General Inputs'!K$27,2)</f>
        <v>1104.98</v>
      </c>
      <c r="V44" s="165">
        <f>ROUND(ROUND(U44,2)*(1+'General Inputs'!L$20)*(1-AA44)+'General Inputs'!L$27,2)</f>
        <v>1119.08</v>
      </c>
      <c r="W44" s="165">
        <f>ROUND(ROUND(V44,2)*(1+'General Inputs'!M$20)*(1-AB44)+'General Inputs'!M$27,2)</f>
        <v>1163.1600000000001</v>
      </c>
      <c r="X44" s="165">
        <f>ROUND(ROUND(W44,2)*(1+'General Inputs'!N$20)*(1-AC44)+'General Inputs'!N$27,2)</f>
        <v>1197</v>
      </c>
      <c r="Y44" s="166"/>
      <c r="Z44" s="193">
        <f>IF($T44="",0,'General Inputs'!K$22)</f>
        <v>-3.3825680531583335E-3</v>
      </c>
      <c r="AA44" s="193">
        <f>IF($T44="",0,'General Inputs'!L$22)</f>
        <v>-4.1216743474995965E-3</v>
      </c>
      <c r="AB44" s="193">
        <f>IF($T44="",0,'General Inputs'!M$22)</f>
        <v>-4.2581367240325718E-3</v>
      </c>
      <c r="AC44" s="193">
        <f>IF($T44="",0,'General Inputs'!N$22)</f>
        <v>-4.7333201474277142E-3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266</v>
      </c>
      <c r="D45" s="161"/>
      <c r="E45" s="71" t="s">
        <v>33</v>
      </c>
      <c r="F45" s="71"/>
      <c r="G45" s="92"/>
      <c r="H45" s="93">
        <f t="shared" si="1"/>
        <v>113.53</v>
      </c>
      <c r="I45" s="162"/>
      <c r="J45" s="93">
        <f t="shared" si="2"/>
        <v>113.53</v>
      </c>
      <c r="K45" s="162"/>
      <c r="L45" s="162" t="str">
        <f t="shared" si="4"/>
        <v>COMPLIANT</v>
      </c>
      <c r="M45" s="39"/>
      <c r="N45" s="163">
        <f t="shared" si="5"/>
        <v>105.54</v>
      </c>
      <c r="O45" s="163">
        <f t="shared" si="6"/>
        <v>107.85</v>
      </c>
      <c r="P45" s="163">
        <f t="shared" si="7"/>
        <v>109.23</v>
      </c>
      <c r="Q45" s="163">
        <f t="shared" si="8"/>
        <v>113.53</v>
      </c>
      <c r="R45" s="163">
        <f t="shared" si="9"/>
        <v>116.83</v>
      </c>
      <c r="S45" s="39"/>
      <c r="T45" s="164">
        <v>105.54</v>
      </c>
      <c r="U45" s="165">
        <f>ROUND(ROUND(T45,2)*(1+'General Inputs'!K$20)*(1-Z45)+'General Inputs'!K$27,2)</f>
        <v>107.85</v>
      </c>
      <c r="V45" s="165">
        <f>ROUND(ROUND(U45,2)*(1+'General Inputs'!L$20)*(1-AA45)+'General Inputs'!L$27,2)</f>
        <v>109.23</v>
      </c>
      <c r="W45" s="165">
        <f>ROUND(ROUND(V45,2)*(1+'General Inputs'!M$20)*(1-AB45)+'General Inputs'!M$27,2)</f>
        <v>113.53</v>
      </c>
      <c r="X45" s="165">
        <f>ROUND(ROUND(W45,2)*(1+'General Inputs'!N$20)*(1-AC45)+'General Inputs'!N$27,2)</f>
        <v>116.83</v>
      </c>
      <c r="Y45" s="166"/>
      <c r="Z45" s="193">
        <f>IF($T45="",0,'General Inputs'!K$22)</f>
        <v>-3.3825680531583335E-3</v>
      </c>
      <c r="AA45" s="193">
        <f>IF($T45="",0,'General Inputs'!L$22)</f>
        <v>-4.1216743474995965E-3</v>
      </c>
      <c r="AB45" s="193">
        <f>IF($T45="",0,'General Inputs'!M$22)</f>
        <v>-4.2581367240325718E-3</v>
      </c>
      <c r="AC45" s="193">
        <f>IF($T45="",0,'General Inputs'!N$22)</f>
        <v>-4.7333201474277142E-3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274</v>
      </c>
      <c r="D46" s="161"/>
      <c r="E46" s="71" t="s">
        <v>33</v>
      </c>
      <c r="F46" s="71"/>
      <c r="G46" s="92"/>
      <c r="H46" s="93">
        <f t="shared" si="1"/>
        <v>560.16</v>
      </c>
      <c r="I46" s="162"/>
      <c r="J46" s="93">
        <f t="shared" si="2"/>
        <v>560.16</v>
      </c>
      <c r="K46" s="162"/>
      <c r="L46" s="162" t="str">
        <f t="shared" si="4"/>
        <v>COMPLIANT</v>
      </c>
      <c r="M46" s="39"/>
      <c r="N46" s="163">
        <f t="shared" si="5"/>
        <v>520.76</v>
      </c>
      <c r="O46" s="163">
        <f t="shared" si="6"/>
        <v>532.14</v>
      </c>
      <c r="P46" s="163">
        <f t="shared" si="7"/>
        <v>538.92999999999995</v>
      </c>
      <c r="Q46" s="163">
        <f t="shared" si="8"/>
        <v>560.16</v>
      </c>
      <c r="R46" s="163">
        <f t="shared" si="9"/>
        <v>576.46</v>
      </c>
      <c r="S46" s="39"/>
      <c r="T46" s="164">
        <v>520.76</v>
      </c>
      <c r="U46" s="165">
        <f>ROUND(ROUND(T46,2)*(1+'General Inputs'!K$20)*(1-Z46)+'General Inputs'!K$27,2)</f>
        <v>532.14</v>
      </c>
      <c r="V46" s="165">
        <f>ROUND(ROUND(U46,2)*(1+'General Inputs'!L$20)*(1-AA46)+'General Inputs'!L$27,2)</f>
        <v>538.92999999999995</v>
      </c>
      <c r="W46" s="165">
        <f>ROUND(ROUND(V46,2)*(1+'General Inputs'!M$20)*(1-AB46)+'General Inputs'!M$27,2)</f>
        <v>560.16</v>
      </c>
      <c r="X46" s="165">
        <f>ROUND(ROUND(W46,2)*(1+'General Inputs'!N$20)*(1-AC46)+'General Inputs'!N$27,2)</f>
        <v>576.46</v>
      </c>
      <c r="Y46" s="166"/>
      <c r="Z46" s="193">
        <f>IF($T46="",0,'General Inputs'!K$22)</f>
        <v>-3.3825680531583335E-3</v>
      </c>
      <c r="AA46" s="193">
        <f>IF($T46="",0,'General Inputs'!L$22)</f>
        <v>-4.1216743474995965E-3</v>
      </c>
      <c r="AB46" s="193">
        <f>IF($T46="",0,'General Inputs'!M$22)</f>
        <v>-4.2581367240325718E-3</v>
      </c>
      <c r="AC46" s="193">
        <f>IF($T46="",0,'General Inputs'!N$22)</f>
        <v>-4.7333201474277142E-3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275</v>
      </c>
      <c r="D47" s="161"/>
      <c r="E47" s="71" t="s">
        <v>33</v>
      </c>
      <c r="F47" s="71"/>
      <c r="G47" s="92"/>
      <c r="H47" s="93">
        <f t="shared" si="1"/>
        <v>86.99</v>
      </c>
      <c r="I47" s="162"/>
      <c r="J47" s="93">
        <f t="shared" si="2"/>
        <v>86.99</v>
      </c>
      <c r="K47" s="162"/>
      <c r="L47" s="162" t="str">
        <f t="shared" si="4"/>
        <v>COMPLIANT</v>
      </c>
      <c r="M47" s="39"/>
      <c r="N47" s="163">
        <f t="shared" si="5"/>
        <v>80.87</v>
      </c>
      <c r="O47" s="163">
        <f t="shared" si="6"/>
        <v>82.64</v>
      </c>
      <c r="P47" s="163">
        <f t="shared" si="7"/>
        <v>83.69</v>
      </c>
      <c r="Q47" s="163">
        <f t="shared" si="8"/>
        <v>86.99</v>
      </c>
      <c r="R47" s="163">
        <f t="shared" si="9"/>
        <v>89.52</v>
      </c>
      <c r="S47" s="39"/>
      <c r="T47" s="164">
        <v>80.87</v>
      </c>
      <c r="U47" s="165">
        <f>ROUND(ROUND(T47,2)*(1+'General Inputs'!K$20)*(1-Z47)+'General Inputs'!K$27,2)</f>
        <v>82.64</v>
      </c>
      <c r="V47" s="165">
        <f>ROUND(ROUND(U47,2)*(1+'General Inputs'!L$20)*(1-AA47)+'General Inputs'!L$27,2)</f>
        <v>83.69</v>
      </c>
      <c r="W47" s="165">
        <f>ROUND(ROUND(V47,2)*(1+'General Inputs'!M$20)*(1-AB47)+'General Inputs'!M$27,2)</f>
        <v>86.99</v>
      </c>
      <c r="X47" s="165">
        <f>ROUND(ROUND(W47,2)*(1+'General Inputs'!N$20)*(1-AC47)+'General Inputs'!N$27,2)</f>
        <v>89.52</v>
      </c>
      <c r="Y47" s="166"/>
      <c r="Z47" s="193">
        <f>IF($T47="",0,'General Inputs'!K$22)</f>
        <v>-3.3825680531583335E-3</v>
      </c>
      <c r="AA47" s="193">
        <f>IF($T47="",0,'General Inputs'!L$22)</f>
        <v>-4.1216743474995965E-3</v>
      </c>
      <c r="AB47" s="193">
        <f>IF($T47="",0,'General Inputs'!M$22)</f>
        <v>-4.2581367240325718E-3</v>
      </c>
      <c r="AC47" s="193">
        <f>IF($T47="",0,'General Inputs'!N$22)</f>
        <v>-4.7333201474277142E-3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276</v>
      </c>
      <c r="D48" s="161"/>
      <c r="E48" s="71" t="s">
        <v>33</v>
      </c>
      <c r="F48" s="71"/>
      <c r="G48" s="92"/>
      <c r="H48" s="93">
        <f t="shared" si="1"/>
        <v>51.41</v>
      </c>
      <c r="I48" s="162"/>
      <c r="J48" s="93">
        <f t="shared" si="2"/>
        <v>51.41</v>
      </c>
      <c r="K48" s="162"/>
      <c r="L48" s="162" t="str">
        <f t="shared" si="4"/>
        <v>COMPLIANT</v>
      </c>
      <c r="M48" s="39"/>
      <c r="N48" s="163">
        <f t="shared" si="5"/>
        <v>47.8</v>
      </c>
      <c r="O48" s="163">
        <f t="shared" si="6"/>
        <v>48.84</v>
      </c>
      <c r="P48" s="163">
        <f t="shared" si="7"/>
        <v>49.46</v>
      </c>
      <c r="Q48" s="163">
        <f t="shared" si="8"/>
        <v>51.41</v>
      </c>
      <c r="R48" s="163">
        <f t="shared" si="9"/>
        <v>52.91</v>
      </c>
      <c r="S48" s="39"/>
      <c r="T48" s="164">
        <v>47.8</v>
      </c>
      <c r="U48" s="165">
        <f>ROUND(ROUND(T48,2)*(1+'General Inputs'!K$20)*(1-Z48)+'General Inputs'!K$27,2)</f>
        <v>48.84</v>
      </c>
      <c r="V48" s="165">
        <f>ROUND(ROUND(U48,2)*(1+'General Inputs'!L$20)*(1-AA48)+'General Inputs'!L$27,2)</f>
        <v>49.46</v>
      </c>
      <c r="W48" s="165">
        <f>ROUND(ROUND(V48,2)*(1+'General Inputs'!M$20)*(1-AB48)+'General Inputs'!M$27,2)</f>
        <v>51.41</v>
      </c>
      <c r="X48" s="165">
        <f>ROUND(ROUND(W48,2)*(1+'General Inputs'!N$20)*(1-AC48)+'General Inputs'!N$27,2)</f>
        <v>52.91</v>
      </c>
      <c r="Y48" s="166"/>
      <c r="Z48" s="193">
        <f>IF($T48="",0,'General Inputs'!K$22)</f>
        <v>-3.3825680531583335E-3</v>
      </c>
      <c r="AA48" s="193">
        <f>IF($T48="",0,'General Inputs'!L$22)</f>
        <v>-4.1216743474995965E-3</v>
      </c>
      <c r="AB48" s="193">
        <f>IF($T48="",0,'General Inputs'!M$22)</f>
        <v>-4.2581367240325718E-3</v>
      </c>
      <c r="AC48" s="193">
        <f>IF($T48="",0,'General Inputs'!N$22)</f>
        <v>-4.7333201474277142E-3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277</v>
      </c>
      <c r="D49" s="161"/>
      <c r="E49" s="71" t="s">
        <v>33</v>
      </c>
      <c r="F49" s="71"/>
      <c r="G49" s="92"/>
      <c r="H49" s="93">
        <f t="shared" si="1"/>
        <v>1273.56</v>
      </c>
      <c r="I49" s="162"/>
      <c r="J49" s="93">
        <f t="shared" si="2"/>
        <v>1273.56</v>
      </c>
      <c r="K49" s="162"/>
      <c r="L49" s="162" t="str">
        <f t="shared" si="4"/>
        <v>COMPLIANT</v>
      </c>
      <c r="M49" s="39"/>
      <c r="N49" s="163">
        <f t="shared" si="5"/>
        <v>1183.99</v>
      </c>
      <c r="O49" s="163">
        <f t="shared" si="6"/>
        <v>1209.8599999999999</v>
      </c>
      <c r="P49" s="163">
        <f t="shared" si="7"/>
        <v>1225.3</v>
      </c>
      <c r="Q49" s="163">
        <f t="shared" si="8"/>
        <v>1273.56</v>
      </c>
      <c r="R49" s="163">
        <f t="shared" si="9"/>
        <v>1310.6199999999999</v>
      </c>
      <c r="S49" s="39"/>
      <c r="T49" s="164">
        <v>1183.99</v>
      </c>
      <c r="U49" s="165">
        <f>ROUND(ROUND(T49,2)*(1+'General Inputs'!K$20)*(1-Z49)+'General Inputs'!K$27,2)</f>
        <v>1209.8599999999999</v>
      </c>
      <c r="V49" s="165">
        <f>ROUND(ROUND(U49,2)*(1+'General Inputs'!L$20)*(1-AA49)+'General Inputs'!L$27,2)</f>
        <v>1225.3</v>
      </c>
      <c r="W49" s="165">
        <f>ROUND(ROUND(V49,2)*(1+'General Inputs'!M$20)*(1-AB49)+'General Inputs'!M$27,2)</f>
        <v>1273.56</v>
      </c>
      <c r="X49" s="165">
        <f>ROUND(ROUND(W49,2)*(1+'General Inputs'!N$20)*(1-AC49)+'General Inputs'!N$27,2)</f>
        <v>1310.6199999999999</v>
      </c>
      <c r="Y49" s="166"/>
      <c r="Z49" s="193">
        <f>IF($T49="",0,'General Inputs'!K$22)</f>
        <v>-3.3825680531583335E-3</v>
      </c>
      <c r="AA49" s="193">
        <f>IF($T49="",0,'General Inputs'!L$22)</f>
        <v>-4.1216743474995965E-3</v>
      </c>
      <c r="AB49" s="193">
        <f>IF($T49="",0,'General Inputs'!M$22)</f>
        <v>-4.2581367240325718E-3</v>
      </c>
      <c r="AC49" s="193">
        <f>IF($T49="",0,'General Inputs'!N$22)</f>
        <v>-4.7333201474277142E-3</v>
      </c>
      <c r="AD49" s="36"/>
      <c r="AE49" s="36"/>
      <c r="AF49" s="36"/>
      <c r="AG49" s="36"/>
      <c r="AH49" s="36"/>
      <c r="AI49" s="36"/>
      <c r="AJ49" s="36"/>
    </row>
    <row r="50" spans="1:36" ht="11.25" customHeight="1" x14ac:dyDescent="0.2">
      <c r="A50" s="36"/>
      <c r="B50" s="36"/>
      <c r="C50" s="161" t="s">
        <v>429</v>
      </c>
      <c r="D50" s="161"/>
      <c r="E50" s="71" t="s">
        <v>33</v>
      </c>
      <c r="F50" s="71"/>
      <c r="G50" s="92"/>
      <c r="H50" s="93">
        <f t="shared" si="1"/>
        <v>51.41</v>
      </c>
      <c r="I50" s="162"/>
      <c r="J50" s="93">
        <f t="shared" si="2"/>
        <v>51.41</v>
      </c>
      <c r="K50" s="162"/>
      <c r="L50" s="162" t="str">
        <f t="shared" si="4"/>
        <v>COMPLIANT</v>
      </c>
      <c r="M50" s="39"/>
      <c r="N50" s="163">
        <f t="shared" si="5"/>
        <v>47.8</v>
      </c>
      <c r="O50" s="163">
        <f t="shared" si="6"/>
        <v>48.84</v>
      </c>
      <c r="P50" s="163">
        <f t="shared" si="7"/>
        <v>49.46</v>
      </c>
      <c r="Q50" s="163">
        <f t="shared" si="8"/>
        <v>51.41</v>
      </c>
      <c r="R50" s="163">
        <f t="shared" si="9"/>
        <v>52.91</v>
      </c>
      <c r="S50" s="39"/>
      <c r="T50" s="164">
        <v>47.8</v>
      </c>
      <c r="U50" s="165">
        <f>ROUND(ROUND(T50,2)*(1+'General Inputs'!K$20)*(1-Z50)+'General Inputs'!K$27,2)</f>
        <v>48.84</v>
      </c>
      <c r="V50" s="165">
        <f>ROUND(ROUND(U50,2)*(1+'General Inputs'!L$20)*(1-AA50)+'General Inputs'!L$27,2)</f>
        <v>49.46</v>
      </c>
      <c r="W50" s="165">
        <f>ROUND(ROUND(V50,2)*(1+'General Inputs'!M$20)*(1-AB50)+'General Inputs'!M$27,2)</f>
        <v>51.41</v>
      </c>
      <c r="X50" s="165">
        <f>ROUND(ROUND(W50,2)*(1+'General Inputs'!N$20)*(1-AC50)+'General Inputs'!N$27,2)</f>
        <v>52.91</v>
      </c>
      <c r="Y50" s="166"/>
      <c r="Z50" s="193">
        <f>IF($T50="",0,'General Inputs'!K$22)</f>
        <v>-3.3825680531583335E-3</v>
      </c>
      <c r="AA50" s="193">
        <f>IF($T50="",0,'General Inputs'!L$22)</f>
        <v>-4.1216743474995965E-3</v>
      </c>
      <c r="AB50" s="193">
        <f>IF($T50="",0,'General Inputs'!M$22)</f>
        <v>-4.2581367240325718E-3</v>
      </c>
      <c r="AC50" s="193">
        <f>IF($T50="",0,'General Inputs'!N$22)</f>
        <v>-4.7333201474277142E-3</v>
      </c>
      <c r="AD50" s="36"/>
      <c r="AE50" s="36"/>
      <c r="AF50" s="36"/>
      <c r="AG50" s="36"/>
      <c r="AH50" s="36"/>
      <c r="AI50" s="36"/>
      <c r="AJ50" s="36"/>
    </row>
    <row r="51" spans="1:36" ht="11.25" customHeight="1" x14ac:dyDescent="0.2">
      <c r="A51" s="36"/>
      <c r="B51" s="36"/>
      <c r="C51" s="161" t="s">
        <v>278</v>
      </c>
      <c r="D51" s="161"/>
      <c r="E51" s="71" t="s">
        <v>33</v>
      </c>
      <c r="F51" s="71"/>
      <c r="G51" s="92"/>
      <c r="H51" s="93">
        <f t="shared" si="1"/>
        <v>55.13</v>
      </c>
      <c r="I51" s="162"/>
      <c r="J51" s="93">
        <f t="shared" si="2"/>
        <v>55.13</v>
      </c>
      <c r="K51" s="162"/>
      <c r="L51" s="162" t="str">
        <f t="shared" si="4"/>
        <v>COMPLIANT</v>
      </c>
      <c r="M51" s="39"/>
      <c r="N51" s="163">
        <f t="shared" si="5"/>
        <v>51.25</v>
      </c>
      <c r="O51" s="163">
        <f t="shared" si="6"/>
        <v>52.37</v>
      </c>
      <c r="P51" s="163">
        <f t="shared" si="7"/>
        <v>53.04</v>
      </c>
      <c r="Q51" s="163">
        <f t="shared" si="8"/>
        <v>55.13</v>
      </c>
      <c r="R51" s="163">
        <f t="shared" si="9"/>
        <v>56.73</v>
      </c>
      <c r="S51" s="39"/>
      <c r="T51" s="164">
        <v>51.25</v>
      </c>
      <c r="U51" s="165">
        <f>ROUND(ROUND(T51,2)*(1+'General Inputs'!K$20)*(1-Z51)+'General Inputs'!K$27,2)</f>
        <v>52.37</v>
      </c>
      <c r="V51" s="165">
        <f>ROUND(ROUND(U51,2)*(1+'General Inputs'!L$20)*(1-AA51)+'General Inputs'!L$27,2)</f>
        <v>53.04</v>
      </c>
      <c r="W51" s="165">
        <f>ROUND(ROUND(V51,2)*(1+'General Inputs'!M$20)*(1-AB51)+'General Inputs'!M$27,2)</f>
        <v>55.13</v>
      </c>
      <c r="X51" s="165">
        <f>ROUND(ROUND(W51,2)*(1+'General Inputs'!N$20)*(1-AC51)+'General Inputs'!N$27,2)</f>
        <v>56.73</v>
      </c>
      <c r="Y51" s="166"/>
      <c r="Z51" s="193">
        <f>IF($T51="",0,'General Inputs'!K$22)</f>
        <v>-3.3825680531583335E-3</v>
      </c>
      <c r="AA51" s="193">
        <f>IF($T51="",0,'General Inputs'!L$22)</f>
        <v>-4.1216743474995965E-3</v>
      </c>
      <c r="AB51" s="193">
        <f>IF($T51="",0,'General Inputs'!M$22)</f>
        <v>-4.2581367240325718E-3</v>
      </c>
      <c r="AC51" s="193">
        <f>IF($T51="",0,'General Inputs'!N$22)</f>
        <v>-4.7333201474277142E-3</v>
      </c>
      <c r="AD51" s="36"/>
      <c r="AE51" s="36"/>
      <c r="AF51" s="36"/>
      <c r="AG51" s="36"/>
      <c r="AH51" s="36"/>
      <c r="AI51" s="36"/>
      <c r="AJ51" s="36"/>
    </row>
    <row r="52" spans="1:36" ht="11.25" customHeight="1" x14ac:dyDescent="0.2">
      <c r="A52" s="36"/>
      <c r="B52" s="36"/>
      <c r="C52" s="161" t="s">
        <v>279</v>
      </c>
      <c r="D52" s="161"/>
      <c r="E52" s="71" t="s">
        <v>33</v>
      </c>
      <c r="F52" s="71"/>
      <c r="G52" s="92"/>
      <c r="H52" s="93">
        <f t="shared" si="1"/>
        <v>365.32</v>
      </c>
      <c r="I52" s="162"/>
      <c r="J52" s="93">
        <f t="shared" si="2"/>
        <v>365.32</v>
      </c>
      <c r="K52" s="162"/>
      <c r="L52" s="162" t="str">
        <f t="shared" si="4"/>
        <v>COMPLIANT</v>
      </c>
      <c r="M52" s="39"/>
      <c r="N52" s="163">
        <f t="shared" si="5"/>
        <v>339.63</v>
      </c>
      <c r="O52" s="163">
        <f t="shared" si="6"/>
        <v>347.05</v>
      </c>
      <c r="P52" s="163">
        <f t="shared" si="7"/>
        <v>351.48</v>
      </c>
      <c r="Q52" s="163">
        <f t="shared" si="8"/>
        <v>365.32</v>
      </c>
      <c r="R52" s="163">
        <f t="shared" si="9"/>
        <v>375.95</v>
      </c>
      <c r="S52" s="39"/>
      <c r="T52" s="164">
        <v>339.63</v>
      </c>
      <c r="U52" s="165">
        <f>ROUND(ROUND(T52,2)*(1+'General Inputs'!K$20)*(1-Z52)+'General Inputs'!K$27,2)</f>
        <v>347.05</v>
      </c>
      <c r="V52" s="165">
        <f>ROUND(ROUND(U52,2)*(1+'General Inputs'!L$20)*(1-AA52)+'General Inputs'!L$27,2)</f>
        <v>351.48</v>
      </c>
      <c r="W52" s="165">
        <f>ROUND(ROUND(V52,2)*(1+'General Inputs'!M$20)*(1-AB52)+'General Inputs'!M$27,2)</f>
        <v>365.32</v>
      </c>
      <c r="X52" s="165">
        <f>ROUND(ROUND(W52,2)*(1+'General Inputs'!N$20)*(1-AC52)+'General Inputs'!N$27,2)</f>
        <v>375.95</v>
      </c>
      <c r="Y52" s="166"/>
      <c r="Z52" s="193">
        <f>IF($T52="",0,'General Inputs'!K$22)</f>
        <v>-3.3825680531583335E-3</v>
      </c>
      <c r="AA52" s="193">
        <f>IF($T52="",0,'General Inputs'!L$22)</f>
        <v>-4.1216743474995965E-3</v>
      </c>
      <c r="AB52" s="193">
        <f>IF($T52="",0,'General Inputs'!M$22)</f>
        <v>-4.2581367240325718E-3</v>
      </c>
      <c r="AC52" s="193">
        <f>IF($T52="",0,'General Inputs'!N$22)</f>
        <v>-4.7333201474277142E-3</v>
      </c>
      <c r="AD52" s="36"/>
      <c r="AE52" s="36"/>
      <c r="AF52" s="36"/>
      <c r="AG52" s="36"/>
      <c r="AH52" s="36"/>
      <c r="AI52" s="36"/>
      <c r="AJ52" s="36"/>
    </row>
    <row r="53" spans="1:36" ht="11.25" customHeight="1" x14ac:dyDescent="0.2">
      <c r="A53" s="36"/>
      <c r="B53" s="36"/>
      <c r="C53" s="161" t="s">
        <v>280</v>
      </c>
      <c r="D53" s="161"/>
      <c r="E53" s="71" t="s">
        <v>33</v>
      </c>
      <c r="F53" s="71"/>
      <c r="G53" s="92"/>
      <c r="H53" s="93">
        <f t="shared" si="1"/>
        <v>100.27</v>
      </c>
      <c r="I53" s="162"/>
      <c r="J53" s="93">
        <f t="shared" si="2"/>
        <v>100.27</v>
      </c>
      <c r="K53" s="162"/>
      <c r="L53" s="162" t="str">
        <f t="shared" si="4"/>
        <v>COMPLIANT</v>
      </c>
      <c r="M53" s="39"/>
      <c r="N53" s="163">
        <f t="shared" si="5"/>
        <v>93.21</v>
      </c>
      <c r="O53" s="163">
        <f t="shared" si="6"/>
        <v>95.25</v>
      </c>
      <c r="P53" s="163">
        <f t="shared" si="7"/>
        <v>96.47</v>
      </c>
      <c r="Q53" s="163">
        <f t="shared" si="8"/>
        <v>100.27</v>
      </c>
      <c r="R53" s="163">
        <f t="shared" si="9"/>
        <v>103.19</v>
      </c>
      <c r="S53" s="39"/>
      <c r="T53" s="164">
        <v>93.21</v>
      </c>
      <c r="U53" s="165">
        <f>ROUND(ROUND(T53,2)*(1+'General Inputs'!K$20)*(1-Z53)+'General Inputs'!K$27,2)</f>
        <v>95.25</v>
      </c>
      <c r="V53" s="165">
        <f>ROUND(ROUND(U53,2)*(1+'General Inputs'!L$20)*(1-AA53)+'General Inputs'!L$27,2)</f>
        <v>96.47</v>
      </c>
      <c r="W53" s="165">
        <f>ROUND(ROUND(V53,2)*(1+'General Inputs'!M$20)*(1-AB53)+'General Inputs'!M$27,2)</f>
        <v>100.27</v>
      </c>
      <c r="X53" s="165">
        <f>ROUND(ROUND(W53,2)*(1+'General Inputs'!N$20)*(1-AC53)+'General Inputs'!N$27,2)</f>
        <v>103.19</v>
      </c>
      <c r="Y53" s="166"/>
      <c r="Z53" s="193">
        <f>IF($T53="",0,'General Inputs'!K$22)</f>
        <v>-3.3825680531583335E-3</v>
      </c>
      <c r="AA53" s="193">
        <f>IF($T53="",0,'General Inputs'!L$22)</f>
        <v>-4.1216743474995965E-3</v>
      </c>
      <c r="AB53" s="193">
        <f>IF($T53="",0,'General Inputs'!M$22)</f>
        <v>-4.2581367240325718E-3</v>
      </c>
      <c r="AC53" s="193">
        <f>IF($T53="",0,'General Inputs'!N$22)</f>
        <v>-4.7333201474277142E-3</v>
      </c>
      <c r="AD53" s="36"/>
      <c r="AE53" s="36"/>
      <c r="AF53" s="36"/>
      <c r="AG53" s="36"/>
      <c r="AH53" s="36"/>
      <c r="AI53" s="36"/>
      <c r="AJ53" s="36"/>
    </row>
    <row r="54" spans="1:36" ht="11.25" customHeight="1" x14ac:dyDescent="0.2">
      <c r="A54" s="36"/>
      <c r="B54" s="36"/>
      <c r="C54" s="161"/>
      <c r="D54" s="161"/>
      <c r="E54" s="71" t="s">
        <v>33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3">
        <f>IF($T54="",0,'General Inputs'!K$22)</f>
        <v>0</v>
      </c>
      <c r="AA54" s="193">
        <f>IF($T54="",0,'General Inputs'!L$22)</f>
        <v>0</v>
      </c>
      <c r="AB54" s="193">
        <f>IF($T54="",0,'General Inputs'!M$22)</f>
        <v>0</v>
      </c>
      <c r="AC54" s="193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t="11.25" customHeight="1" x14ac:dyDescent="0.2">
      <c r="A55" s="36"/>
      <c r="B55" s="36"/>
      <c r="C55" s="211" t="s">
        <v>305</v>
      </c>
      <c r="D55" s="161"/>
      <c r="E55" s="71" t="s">
        <v>33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/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3">
        <f>IF($T55="",0,'General Inputs'!K$22)</f>
        <v>0</v>
      </c>
      <c r="AA55" s="193">
        <f>IF($T55="",0,'General Inputs'!L$22)</f>
        <v>0</v>
      </c>
      <c r="AB55" s="193">
        <f>IF($T55="",0,'General Inputs'!M$22)</f>
        <v>0</v>
      </c>
      <c r="AC55" s="193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t="11.25" customHeight="1" x14ac:dyDescent="0.2">
      <c r="A56" s="36"/>
      <c r="B56" s="36"/>
      <c r="C56" s="161" t="s">
        <v>309</v>
      </c>
      <c r="D56" s="161"/>
      <c r="E56" s="71" t="s">
        <v>33</v>
      </c>
      <c r="F56" s="71"/>
      <c r="G56" s="92"/>
      <c r="H56" s="93">
        <f t="shared" si="1"/>
        <v>42.01</v>
      </c>
      <c r="I56" s="162"/>
      <c r="J56" s="93">
        <f t="shared" si="2"/>
        <v>42.01</v>
      </c>
      <c r="K56" s="162"/>
      <c r="L56" s="162" t="str">
        <f t="shared" si="4"/>
        <v>COMPLIANT</v>
      </c>
      <c r="M56" s="39"/>
      <c r="N56" s="163">
        <f t="shared" si="5"/>
        <v>39.06</v>
      </c>
      <c r="O56" s="163">
        <f t="shared" si="6"/>
        <v>39.909999999999997</v>
      </c>
      <c r="P56" s="163">
        <f t="shared" si="7"/>
        <v>40.42</v>
      </c>
      <c r="Q56" s="163">
        <f t="shared" si="8"/>
        <v>42.01</v>
      </c>
      <c r="R56" s="163">
        <f t="shared" si="9"/>
        <v>43.23</v>
      </c>
      <c r="S56" s="39"/>
      <c r="T56" s="164">
        <v>39.06</v>
      </c>
      <c r="U56" s="165">
        <f>ROUND(ROUND(T56,2)*(1+'General Inputs'!K$20)*(1-Z56)+'General Inputs'!K$27,2)</f>
        <v>39.909999999999997</v>
      </c>
      <c r="V56" s="165">
        <f>ROUND(ROUND(U56,2)*(1+'General Inputs'!L$20)*(1-AA56)+'General Inputs'!L$27,2)</f>
        <v>40.42</v>
      </c>
      <c r="W56" s="165">
        <f>ROUND(ROUND(V56,2)*(1+'General Inputs'!M$20)*(1-AB56)+'General Inputs'!M$27,2)</f>
        <v>42.01</v>
      </c>
      <c r="X56" s="165">
        <f>ROUND(ROUND(W56,2)*(1+'General Inputs'!N$20)*(1-AC56)+'General Inputs'!N$27,2)</f>
        <v>43.23</v>
      </c>
      <c r="Y56" s="166"/>
      <c r="Z56" s="193">
        <f>IF($T56="",0,'General Inputs'!K$22)</f>
        <v>-3.3825680531583335E-3</v>
      </c>
      <c r="AA56" s="193">
        <f>IF($T56="",0,'General Inputs'!L$22)</f>
        <v>-4.1216743474995965E-3</v>
      </c>
      <c r="AB56" s="193">
        <f>IF($T56="",0,'General Inputs'!M$22)</f>
        <v>-4.2581367240325718E-3</v>
      </c>
      <c r="AC56" s="193">
        <f>IF($T56="",0,'General Inputs'!N$22)</f>
        <v>-4.7333201474277142E-3</v>
      </c>
      <c r="AD56" s="36"/>
      <c r="AE56" s="36"/>
      <c r="AF56" s="36"/>
      <c r="AG56" s="36"/>
      <c r="AH56" s="36"/>
      <c r="AI56" s="36"/>
      <c r="AJ56" s="36"/>
    </row>
    <row r="57" spans="1:36" ht="11.25" customHeight="1" x14ac:dyDescent="0.2">
      <c r="A57" s="36"/>
      <c r="B57" s="36"/>
      <c r="C57" s="161" t="s">
        <v>281</v>
      </c>
      <c r="D57" s="161"/>
      <c r="E57" s="71" t="s">
        <v>33</v>
      </c>
      <c r="F57" s="71"/>
      <c r="G57" s="92"/>
      <c r="H57" s="93">
        <f t="shared" si="1"/>
        <v>596.01</v>
      </c>
      <c r="I57" s="162"/>
      <c r="J57" s="93">
        <f t="shared" si="2"/>
        <v>596.01</v>
      </c>
      <c r="K57" s="162"/>
      <c r="L57" s="162" t="str">
        <f t="shared" si="4"/>
        <v>COMPLIANT</v>
      </c>
      <c r="M57" s="39"/>
      <c r="N57" s="163">
        <f t="shared" si="5"/>
        <v>554.08000000000004</v>
      </c>
      <c r="O57" s="163">
        <f t="shared" si="6"/>
        <v>566.19000000000005</v>
      </c>
      <c r="P57" s="163">
        <f t="shared" si="7"/>
        <v>573.41999999999996</v>
      </c>
      <c r="Q57" s="163">
        <f t="shared" si="8"/>
        <v>596.01</v>
      </c>
      <c r="R57" s="163">
        <f t="shared" si="9"/>
        <v>613.35</v>
      </c>
      <c r="S57" s="39"/>
      <c r="T57" s="164">
        <v>554.08000000000004</v>
      </c>
      <c r="U57" s="165">
        <f>ROUND(ROUND(T57,2)*(1+'General Inputs'!K$20)*(1-Z57)+'General Inputs'!K$27,2)</f>
        <v>566.19000000000005</v>
      </c>
      <c r="V57" s="165">
        <f>ROUND(ROUND(U57,2)*(1+'General Inputs'!L$20)*(1-AA57)+'General Inputs'!L$27,2)</f>
        <v>573.41999999999996</v>
      </c>
      <c r="W57" s="165">
        <f>ROUND(ROUND(V57,2)*(1+'General Inputs'!M$20)*(1-AB57)+'General Inputs'!M$27,2)</f>
        <v>596.01</v>
      </c>
      <c r="X57" s="165">
        <f>ROUND(ROUND(W57,2)*(1+'General Inputs'!N$20)*(1-AC57)+'General Inputs'!N$27,2)</f>
        <v>613.35</v>
      </c>
      <c r="Y57" s="166"/>
      <c r="Z57" s="193">
        <f>IF($T57="",0,'General Inputs'!K$22)</f>
        <v>-3.3825680531583335E-3</v>
      </c>
      <c r="AA57" s="193">
        <f>IF($T57="",0,'General Inputs'!L$22)</f>
        <v>-4.1216743474995965E-3</v>
      </c>
      <c r="AB57" s="193">
        <f>IF($T57="",0,'General Inputs'!M$22)</f>
        <v>-4.2581367240325718E-3</v>
      </c>
      <c r="AC57" s="193">
        <f>IF($T57="",0,'General Inputs'!N$22)</f>
        <v>-4.7333201474277142E-3</v>
      </c>
      <c r="AD57" s="36"/>
      <c r="AE57" s="36"/>
      <c r="AF57" s="36"/>
      <c r="AG57" s="36"/>
      <c r="AH57" s="36"/>
      <c r="AI57" s="36"/>
      <c r="AJ57" s="36"/>
    </row>
    <row r="58" spans="1:36" ht="11.25" customHeight="1" x14ac:dyDescent="0.2">
      <c r="A58" s="36"/>
      <c r="B58" s="36"/>
      <c r="C58" s="161" t="s">
        <v>308</v>
      </c>
      <c r="D58" s="161"/>
      <c r="E58" s="71" t="s">
        <v>33</v>
      </c>
      <c r="F58" s="71"/>
      <c r="G58" s="92"/>
      <c r="H58" s="93">
        <f t="shared" si="1"/>
        <v>851.86</v>
      </c>
      <c r="I58" s="162"/>
      <c r="J58" s="93">
        <f t="shared" si="2"/>
        <v>851.86</v>
      </c>
      <c r="K58" s="162"/>
      <c r="L58" s="162" t="str">
        <f t="shared" si="4"/>
        <v>COMPLIANT</v>
      </c>
      <c r="M58" s="39"/>
      <c r="N58" s="163">
        <f t="shared" si="5"/>
        <v>791.95</v>
      </c>
      <c r="O58" s="163">
        <f t="shared" si="6"/>
        <v>809.25</v>
      </c>
      <c r="P58" s="163">
        <f t="shared" si="7"/>
        <v>819.58</v>
      </c>
      <c r="Q58" s="163">
        <f t="shared" si="8"/>
        <v>851.86</v>
      </c>
      <c r="R58" s="163">
        <f t="shared" si="9"/>
        <v>876.65</v>
      </c>
      <c r="S58" s="39"/>
      <c r="T58" s="164">
        <v>791.95</v>
      </c>
      <c r="U58" s="165">
        <f>ROUND(ROUND(T58,2)*(1+'General Inputs'!K$20)*(1-Z58)+'General Inputs'!K$27,2)</f>
        <v>809.25</v>
      </c>
      <c r="V58" s="165">
        <f>ROUND(ROUND(U58,2)*(1+'General Inputs'!L$20)*(1-AA58)+'General Inputs'!L$27,2)</f>
        <v>819.58</v>
      </c>
      <c r="W58" s="165">
        <f>ROUND(ROUND(V58,2)*(1+'General Inputs'!M$20)*(1-AB58)+'General Inputs'!M$27,2)</f>
        <v>851.86</v>
      </c>
      <c r="X58" s="165">
        <f>ROUND(ROUND(W58,2)*(1+'General Inputs'!N$20)*(1-AC58)+'General Inputs'!N$27,2)</f>
        <v>876.65</v>
      </c>
      <c r="Y58" s="166"/>
      <c r="Z58" s="193">
        <f>IF($T58="",0,'General Inputs'!K$22)</f>
        <v>-3.3825680531583335E-3</v>
      </c>
      <c r="AA58" s="193">
        <f>IF($T58="",0,'General Inputs'!L$22)</f>
        <v>-4.1216743474995965E-3</v>
      </c>
      <c r="AB58" s="193">
        <f>IF($T58="",0,'General Inputs'!M$22)</f>
        <v>-4.2581367240325718E-3</v>
      </c>
      <c r="AC58" s="193">
        <f>IF($T58="",0,'General Inputs'!N$22)</f>
        <v>-4.7333201474277142E-3</v>
      </c>
      <c r="AD58" s="36"/>
      <c r="AE58" s="36"/>
      <c r="AF58" s="36"/>
      <c r="AG58" s="36"/>
      <c r="AH58" s="36"/>
      <c r="AI58" s="36"/>
      <c r="AJ58" s="36"/>
    </row>
    <row r="59" spans="1:36" ht="11.25" customHeight="1" x14ac:dyDescent="0.2">
      <c r="A59" s="36"/>
      <c r="B59" s="36"/>
      <c r="C59" s="161" t="s">
        <v>282</v>
      </c>
      <c r="D59" s="161"/>
      <c r="E59" s="71" t="s">
        <v>33</v>
      </c>
      <c r="F59" s="71"/>
      <c r="G59" s="92"/>
      <c r="H59" s="93">
        <f t="shared" si="1"/>
        <v>179.73</v>
      </c>
      <c r="I59" s="162"/>
      <c r="J59" s="93">
        <f t="shared" si="2"/>
        <v>179.73</v>
      </c>
      <c r="K59" s="162"/>
      <c r="L59" s="162" t="str">
        <f t="shared" si="4"/>
        <v>COMPLIANT</v>
      </c>
      <c r="M59" s="39"/>
      <c r="N59" s="163">
        <f t="shared" si="5"/>
        <v>167.09</v>
      </c>
      <c r="O59" s="163">
        <f t="shared" si="6"/>
        <v>170.74</v>
      </c>
      <c r="P59" s="163">
        <f t="shared" si="7"/>
        <v>172.92</v>
      </c>
      <c r="Q59" s="163">
        <f t="shared" si="8"/>
        <v>179.73</v>
      </c>
      <c r="R59" s="163">
        <f t="shared" si="9"/>
        <v>184.96</v>
      </c>
      <c r="S59" s="39"/>
      <c r="T59" s="164">
        <v>167.09</v>
      </c>
      <c r="U59" s="165">
        <f>ROUND(ROUND(T59,2)*(1+'General Inputs'!K$20)*(1-Z59)+'General Inputs'!K$27,2)</f>
        <v>170.74</v>
      </c>
      <c r="V59" s="165">
        <f>ROUND(ROUND(U59,2)*(1+'General Inputs'!L$20)*(1-AA59)+'General Inputs'!L$27,2)</f>
        <v>172.92</v>
      </c>
      <c r="W59" s="165">
        <f>ROUND(ROUND(V59,2)*(1+'General Inputs'!M$20)*(1-AB59)+'General Inputs'!M$27,2)</f>
        <v>179.73</v>
      </c>
      <c r="X59" s="165">
        <f>ROUND(ROUND(W59,2)*(1+'General Inputs'!N$20)*(1-AC59)+'General Inputs'!N$27,2)</f>
        <v>184.96</v>
      </c>
      <c r="Y59" s="166"/>
      <c r="Z59" s="193">
        <f>IF($T59="",0,'General Inputs'!K$22)</f>
        <v>-3.3825680531583335E-3</v>
      </c>
      <c r="AA59" s="193">
        <f>IF($T59="",0,'General Inputs'!L$22)</f>
        <v>-4.1216743474995965E-3</v>
      </c>
      <c r="AB59" s="193">
        <f>IF($T59="",0,'General Inputs'!M$22)</f>
        <v>-4.2581367240325718E-3</v>
      </c>
      <c r="AC59" s="193">
        <f>IF($T59="",0,'General Inputs'!N$22)</f>
        <v>-4.7333201474277142E-3</v>
      </c>
      <c r="AD59" s="36"/>
      <c r="AE59" s="36"/>
      <c r="AF59" s="36"/>
      <c r="AG59" s="36"/>
      <c r="AH59" s="36"/>
      <c r="AI59" s="36"/>
      <c r="AJ59" s="36"/>
    </row>
    <row r="60" spans="1:36" ht="11.25" customHeight="1" x14ac:dyDescent="0.2">
      <c r="A60" s="36"/>
      <c r="B60" s="36"/>
      <c r="C60" s="161" t="s">
        <v>283</v>
      </c>
      <c r="D60" s="161"/>
      <c r="E60" s="71" t="s">
        <v>33</v>
      </c>
      <c r="F60" s="71"/>
      <c r="G60" s="92"/>
      <c r="H60" s="93">
        <f t="shared" si="1"/>
        <v>235.55</v>
      </c>
      <c r="I60" s="162"/>
      <c r="J60" s="93">
        <f t="shared" si="2"/>
        <v>235.55</v>
      </c>
      <c r="K60" s="162"/>
      <c r="L60" s="162" t="str">
        <f t="shared" si="4"/>
        <v>COMPLIANT</v>
      </c>
      <c r="M60" s="39"/>
      <c r="N60" s="163">
        <f t="shared" si="5"/>
        <v>218.98</v>
      </c>
      <c r="O60" s="163">
        <f t="shared" si="6"/>
        <v>223.76</v>
      </c>
      <c r="P60" s="163">
        <f t="shared" si="7"/>
        <v>226.62</v>
      </c>
      <c r="Q60" s="163">
        <f t="shared" si="8"/>
        <v>235.55</v>
      </c>
      <c r="R60" s="163">
        <f t="shared" si="9"/>
        <v>242.4</v>
      </c>
      <c r="S60" s="39"/>
      <c r="T60" s="164">
        <v>218.98</v>
      </c>
      <c r="U60" s="165">
        <f>ROUND(ROUND(T60,2)*(1+'General Inputs'!K$20)*(1-Z60)+'General Inputs'!K$27,2)</f>
        <v>223.76</v>
      </c>
      <c r="V60" s="165">
        <f>ROUND(ROUND(U60,2)*(1+'General Inputs'!L$20)*(1-AA60)+'General Inputs'!L$27,2)</f>
        <v>226.62</v>
      </c>
      <c r="W60" s="165">
        <f>ROUND(ROUND(V60,2)*(1+'General Inputs'!M$20)*(1-AB60)+'General Inputs'!M$27,2)</f>
        <v>235.55</v>
      </c>
      <c r="X60" s="165">
        <f>ROUND(ROUND(W60,2)*(1+'General Inputs'!N$20)*(1-AC60)+'General Inputs'!N$27,2)</f>
        <v>242.4</v>
      </c>
      <c r="Y60" s="166"/>
      <c r="Z60" s="193">
        <f>IF($T60="",0,'General Inputs'!K$22)</f>
        <v>-3.3825680531583335E-3</v>
      </c>
      <c r="AA60" s="193">
        <f>IF($T60="",0,'General Inputs'!L$22)</f>
        <v>-4.1216743474995965E-3</v>
      </c>
      <c r="AB60" s="193">
        <f>IF($T60="",0,'General Inputs'!M$22)</f>
        <v>-4.2581367240325718E-3</v>
      </c>
      <c r="AC60" s="193">
        <f>IF($T60="",0,'General Inputs'!N$22)</f>
        <v>-4.7333201474277142E-3</v>
      </c>
      <c r="AD60" s="36"/>
      <c r="AE60" s="36"/>
      <c r="AF60" s="36"/>
      <c r="AG60" s="36"/>
      <c r="AH60" s="36"/>
      <c r="AI60" s="36"/>
      <c r="AJ60" s="36"/>
    </row>
    <row r="61" spans="1:36" ht="11.25" customHeight="1" x14ac:dyDescent="0.2">
      <c r="A61" s="36"/>
      <c r="B61" s="36"/>
      <c r="C61" s="161" t="s">
        <v>284</v>
      </c>
      <c r="D61" s="161"/>
      <c r="E61" s="71" t="s">
        <v>33</v>
      </c>
      <c r="F61" s="71"/>
      <c r="G61" s="92"/>
      <c r="H61" s="93">
        <f t="shared" si="1"/>
        <v>453.18</v>
      </c>
      <c r="I61" s="162"/>
      <c r="J61" s="93">
        <f t="shared" si="2"/>
        <v>453.18</v>
      </c>
      <c r="K61" s="162"/>
      <c r="L61" s="162" t="str">
        <f t="shared" si="4"/>
        <v>COMPLIANT</v>
      </c>
      <c r="M61" s="39"/>
      <c r="N61" s="163">
        <f t="shared" si="5"/>
        <v>421.31</v>
      </c>
      <c r="O61" s="163">
        <f t="shared" si="6"/>
        <v>430.52</v>
      </c>
      <c r="P61" s="163">
        <f t="shared" si="7"/>
        <v>436.01</v>
      </c>
      <c r="Q61" s="163">
        <f t="shared" si="8"/>
        <v>453.18</v>
      </c>
      <c r="R61" s="163">
        <f t="shared" si="9"/>
        <v>466.37</v>
      </c>
      <c r="S61" s="39"/>
      <c r="T61" s="164">
        <v>421.31</v>
      </c>
      <c r="U61" s="165">
        <f>ROUND(ROUND(T61,2)*(1+'General Inputs'!K$20)*(1-Z61)+'General Inputs'!K$27,2)</f>
        <v>430.52</v>
      </c>
      <c r="V61" s="165">
        <f>ROUND(ROUND(U61,2)*(1+'General Inputs'!L$20)*(1-AA61)+'General Inputs'!L$27,2)</f>
        <v>436.01</v>
      </c>
      <c r="W61" s="165">
        <f>ROUND(ROUND(V61,2)*(1+'General Inputs'!M$20)*(1-AB61)+'General Inputs'!M$27,2)</f>
        <v>453.18</v>
      </c>
      <c r="X61" s="165">
        <f>ROUND(ROUND(W61,2)*(1+'General Inputs'!N$20)*(1-AC61)+'General Inputs'!N$27,2)</f>
        <v>466.37</v>
      </c>
      <c r="Y61" s="166"/>
      <c r="Z61" s="193">
        <f>IF($T61="",0,'General Inputs'!K$22)</f>
        <v>-3.3825680531583335E-3</v>
      </c>
      <c r="AA61" s="193">
        <f>IF($T61="",0,'General Inputs'!L$22)</f>
        <v>-4.1216743474995965E-3</v>
      </c>
      <c r="AB61" s="193">
        <f>IF($T61="",0,'General Inputs'!M$22)</f>
        <v>-4.2581367240325718E-3</v>
      </c>
      <c r="AC61" s="193">
        <f>IF($T61="",0,'General Inputs'!N$22)</f>
        <v>-4.7333201474277142E-3</v>
      </c>
      <c r="AD61" s="36"/>
      <c r="AE61" s="36"/>
      <c r="AF61" s="36"/>
      <c r="AG61" s="36"/>
      <c r="AH61" s="36"/>
      <c r="AI61" s="36"/>
      <c r="AJ61" s="36"/>
    </row>
    <row r="62" spans="1:36" ht="11.25" customHeight="1" x14ac:dyDescent="0.2">
      <c r="A62" s="36"/>
      <c r="B62" s="36"/>
      <c r="C62" s="161" t="s">
        <v>285</v>
      </c>
      <c r="D62" s="161"/>
      <c r="E62" s="71" t="s">
        <v>33</v>
      </c>
      <c r="F62" s="71"/>
      <c r="G62" s="92"/>
      <c r="H62" s="93">
        <f t="shared" si="1"/>
        <v>578.1</v>
      </c>
      <c r="I62" s="162"/>
      <c r="J62" s="93">
        <f t="shared" si="2"/>
        <v>578.1</v>
      </c>
      <c r="K62" s="162"/>
      <c r="L62" s="162" t="str">
        <f t="shared" si="4"/>
        <v>COMPLIANT</v>
      </c>
      <c r="M62" s="39"/>
      <c r="N62" s="163">
        <f t="shared" si="5"/>
        <v>537.44000000000005</v>
      </c>
      <c r="O62" s="163">
        <f t="shared" si="6"/>
        <v>549.17999999999995</v>
      </c>
      <c r="P62" s="163">
        <f t="shared" si="7"/>
        <v>556.19000000000005</v>
      </c>
      <c r="Q62" s="163">
        <f t="shared" si="8"/>
        <v>578.1</v>
      </c>
      <c r="R62" s="163">
        <f t="shared" si="9"/>
        <v>594.91999999999996</v>
      </c>
      <c r="S62" s="39"/>
      <c r="T62" s="164">
        <v>537.44000000000005</v>
      </c>
      <c r="U62" s="165">
        <f>ROUND(ROUND(T62,2)*(1+'General Inputs'!K$20)*(1-Z62)+'General Inputs'!K$27,2)</f>
        <v>549.17999999999995</v>
      </c>
      <c r="V62" s="165">
        <f>ROUND(ROUND(U62,2)*(1+'General Inputs'!L$20)*(1-AA62)+'General Inputs'!L$27,2)</f>
        <v>556.19000000000005</v>
      </c>
      <c r="W62" s="165">
        <f>ROUND(ROUND(V62,2)*(1+'General Inputs'!M$20)*(1-AB62)+'General Inputs'!M$27,2)</f>
        <v>578.1</v>
      </c>
      <c r="X62" s="165">
        <f>ROUND(ROUND(W62,2)*(1+'General Inputs'!N$20)*(1-AC62)+'General Inputs'!N$27,2)</f>
        <v>594.91999999999996</v>
      </c>
      <c r="Y62" s="166"/>
      <c r="Z62" s="193">
        <f>IF($T62="",0,'General Inputs'!K$22)</f>
        <v>-3.3825680531583335E-3</v>
      </c>
      <c r="AA62" s="193">
        <f>IF($T62="",0,'General Inputs'!L$22)</f>
        <v>-4.1216743474995965E-3</v>
      </c>
      <c r="AB62" s="193">
        <f>IF($T62="",0,'General Inputs'!M$22)</f>
        <v>-4.2581367240325718E-3</v>
      </c>
      <c r="AC62" s="193">
        <f>IF($T62="",0,'General Inputs'!N$22)</f>
        <v>-4.7333201474277142E-3</v>
      </c>
      <c r="AD62" s="36"/>
      <c r="AE62" s="36"/>
      <c r="AF62" s="36"/>
      <c r="AG62" s="36"/>
      <c r="AH62" s="36"/>
      <c r="AI62" s="36"/>
      <c r="AJ62" s="36"/>
    </row>
    <row r="63" spans="1:36" ht="11.25" customHeight="1" x14ac:dyDescent="0.2">
      <c r="A63" s="36"/>
      <c r="B63" s="36"/>
      <c r="C63" s="161" t="s">
        <v>286</v>
      </c>
      <c r="D63" s="161"/>
      <c r="E63" s="71" t="s">
        <v>33</v>
      </c>
      <c r="F63" s="71"/>
      <c r="G63" s="92"/>
      <c r="H63" s="93">
        <f t="shared" si="1"/>
        <v>1133.81</v>
      </c>
      <c r="I63" s="162"/>
      <c r="J63" s="93">
        <f t="shared" si="2"/>
        <v>1133.81</v>
      </c>
      <c r="K63" s="162"/>
      <c r="L63" s="162" t="str">
        <f t="shared" si="4"/>
        <v>COMPLIANT</v>
      </c>
      <c r="M63" s="39"/>
      <c r="N63" s="163">
        <f t="shared" si="5"/>
        <v>1054.06</v>
      </c>
      <c r="O63" s="163">
        <f t="shared" si="6"/>
        <v>1077.0899999999999</v>
      </c>
      <c r="P63" s="163">
        <f t="shared" si="7"/>
        <v>1090.8399999999999</v>
      </c>
      <c r="Q63" s="163">
        <f t="shared" si="8"/>
        <v>1133.81</v>
      </c>
      <c r="R63" s="163">
        <f t="shared" si="9"/>
        <v>1166.8</v>
      </c>
      <c r="S63" s="39"/>
      <c r="T63" s="164">
        <v>1054.06</v>
      </c>
      <c r="U63" s="165">
        <f>ROUND(ROUND(T63,2)*(1+'General Inputs'!K$20)*(1-Z63)+'General Inputs'!K$27,2)</f>
        <v>1077.0899999999999</v>
      </c>
      <c r="V63" s="165">
        <f>ROUND(ROUND(U63,2)*(1+'General Inputs'!L$20)*(1-AA63)+'General Inputs'!L$27,2)</f>
        <v>1090.8399999999999</v>
      </c>
      <c r="W63" s="165">
        <f>ROUND(ROUND(V63,2)*(1+'General Inputs'!M$20)*(1-AB63)+'General Inputs'!M$27,2)</f>
        <v>1133.81</v>
      </c>
      <c r="X63" s="165">
        <f>ROUND(ROUND(W63,2)*(1+'General Inputs'!N$20)*(1-AC63)+'General Inputs'!N$27,2)</f>
        <v>1166.8</v>
      </c>
      <c r="Y63" s="166"/>
      <c r="Z63" s="193">
        <f>IF($T63="",0,'General Inputs'!K$22)</f>
        <v>-3.3825680531583335E-3</v>
      </c>
      <c r="AA63" s="193">
        <f>IF($T63="",0,'General Inputs'!L$22)</f>
        <v>-4.1216743474995965E-3</v>
      </c>
      <c r="AB63" s="193">
        <f>IF($T63="",0,'General Inputs'!M$22)</f>
        <v>-4.2581367240325718E-3</v>
      </c>
      <c r="AC63" s="193">
        <f>IF($T63="",0,'General Inputs'!N$22)</f>
        <v>-4.7333201474277142E-3</v>
      </c>
      <c r="AD63" s="36"/>
      <c r="AE63" s="36"/>
      <c r="AF63" s="36"/>
      <c r="AG63" s="36"/>
      <c r="AH63" s="36"/>
      <c r="AI63" s="36"/>
      <c r="AJ63" s="36"/>
    </row>
    <row r="64" spans="1:36" ht="11.25" customHeight="1" x14ac:dyDescent="0.2">
      <c r="A64" s="36"/>
      <c r="B64" s="36"/>
      <c r="C64" s="161" t="s">
        <v>287</v>
      </c>
      <c r="D64" s="161"/>
      <c r="E64" s="71" t="s">
        <v>33</v>
      </c>
      <c r="F64" s="71"/>
      <c r="G64" s="92"/>
      <c r="H64" s="93">
        <f t="shared" si="1"/>
        <v>151.82</v>
      </c>
      <c r="I64" s="162"/>
      <c r="J64" s="93">
        <f t="shared" si="2"/>
        <v>151.82</v>
      </c>
      <c r="K64" s="162"/>
      <c r="L64" s="162" t="str">
        <f t="shared" si="4"/>
        <v>COMPLIANT</v>
      </c>
      <c r="M64" s="39"/>
      <c r="N64" s="163">
        <f t="shared" si="5"/>
        <v>141.15</v>
      </c>
      <c r="O64" s="163">
        <f t="shared" si="6"/>
        <v>144.22999999999999</v>
      </c>
      <c r="P64" s="163">
        <f t="shared" si="7"/>
        <v>146.07</v>
      </c>
      <c r="Q64" s="163">
        <f t="shared" si="8"/>
        <v>151.82</v>
      </c>
      <c r="R64" s="163">
        <f t="shared" si="9"/>
        <v>156.24</v>
      </c>
      <c r="S64" s="39"/>
      <c r="T64" s="164">
        <v>141.15</v>
      </c>
      <c r="U64" s="165">
        <f>ROUND(ROUND(T64,2)*(1+'General Inputs'!K$20)*(1-Z64)+'General Inputs'!K$27,2)</f>
        <v>144.22999999999999</v>
      </c>
      <c r="V64" s="165">
        <f>ROUND(ROUND(U64,2)*(1+'General Inputs'!L$20)*(1-AA64)+'General Inputs'!L$27,2)</f>
        <v>146.07</v>
      </c>
      <c r="W64" s="165">
        <f>ROUND(ROUND(V64,2)*(1+'General Inputs'!M$20)*(1-AB64)+'General Inputs'!M$27,2)</f>
        <v>151.82</v>
      </c>
      <c r="X64" s="165">
        <f>ROUND(ROUND(W64,2)*(1+'General Inputs'!N$20)*(1-AC64)+'General Inputs'!N$27,2)</f>
        <v>156.24</v>
      </c>
      <c r="Y64" s="166"/>
      <c r="Z64" s="193">
        <f>IF($T64="",0,'General Inputs'!K$22)</f>
        <v>-3.3825680531583335E-3</v>
      </c>
      <c r="AA64" s="193">
        <f>IF($T64="",0,'General Inputs'!L$22)</f>
        <v>-4.1216743474995965E-3</v>
      </c>
      <c r="AB64" s="193">
        <f>IF($T64="",0,'General Inputs'!M$22)</f>
        <v>-4.2581367240325718E-3</v>
      </c>
      <c r="AC64" s="193">
        <f>IF($T64="",0,'General Inputs'!N$22)</f>
        <v>-4.7333201474277142E-3</v>
      </c>
      <c r="AD64" s="36"/>
      <c r="AE64" s="36"/>
      <c r="AF64" s="36"/>
      <c r="AG64" s="36"/>
      <c r="AH64" s="36"/>
      <c r="AI64" s="36"/>
      <c r="AJ64" s="36"/>
    </row>
    <row r="65" spans="1:36" ht="11.25" customHeight="1" x14ac:dyDescent="0.2">
      <c r="A65" s="36"/>
      <c r="B65" s="36"/>
      <c r="C65" s="161"/>
      <c r="D65" s="161"/>
      <c r="E65" s="71" t="s">
        <v>33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3">
        <f>IF($T65="",0,'General Inputs'!K$22)</f>
        <v>0</v>
      </c>
      <c r="AA65" s="193">
        <f>IF($T65="",0,'General Inputs'!L$22)</f>
        <v>0</v>
      </c>
      <c r="AB65" s="193">
        <f>IF($T65="",0,'General Inputs'!M$22)</f>
        <v>0</v>
      </c>
      <c r="AC65" s="193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t="11.25" customHeight="1" x14ac:dyDescent="0.2">
      <c r="A66" s="36"/>
      <c r="B66" s="36"/>
      <c r="C66" s="211" t="s">
        <v>306</v>
      </c>
      <c r="D66" s="161"/>
      <c r="E66" s="71" t="s">
        <v>33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/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3">
        <f>IF($T66="",0,'General Inputs'!K$22)</f>
        <v>0</v>
      </c>
      <c r="AA66" s="193">
        <f>IF($T66="",0,'General Inputs'!L$22)</f>
        <v>0</v>
      </c>
      <c r="AB66" s="193">
        <f>IF($T66="",0,'General Inputs'!M$22)</f>
        <v>0</v>
      </c>
      <c r="AC66" s="193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t="11.25" customHeight="1" x14ac:dyDescent="0.2">
      <c r="A67" s="36"/>
      <c r="B67" s="36"/>
      <c r="C67" s="161" t="s">
        <v>442</v>
      </c>
      <c r="D67" s="161"/>
      <c r="E67" s="71" t="s">
        <v>33</v>
      </c>
      <c r="F67" s="71"/>
      <c r="G67" s="92"/>
      <c r="H67" s="93">
        <f t="shared" si="1"/>
        <v>442.35</v>
      </c>
      <c r="I67" s="162"/>
      <c r="J67" s="93">
        <f t="shared" si="2"/>
        <v>442.35</v>
      </c>
      <c r="K67" s="162"/>
      <c r="L67" s="162" t="str">
        <f t="shared" si="4"/>
        <v>COMPLIANT</v>
      </c>
      <c r="M67" s="39"/>
      <c r="N67" s="163">
        <f t="shared" si="5"/>
        <v>411.24</v>
      </c>
      <c r="O67" s="163">
        <f t="shared" si="6"/>
        <v>420.23</v>
      </c>
      <c r="P67" s="163">
        <f t="shared" si="7"/>
        <v>425.59</v>
      </c>
      <c r="Q67" s="163">
        <f t="shared" si="8"/>
        <v>442.35</v>
      </c>
      <c r="R67" s="163">
        <f t="shared" si="9"/>
        <v>455.22</v>
      </c>
      <c r="S67" s="39"/>
      <c r="T67" s="164">
        <v>411.24</v>
      </c>
      <c r="U67" s="165">
        <f>ROUND(ROUND(T67,2)*(1+'General Inputs'!K$20)*(1-Z67)+'General Inputs'!K$27,2)</f>
        <v>420.23</v>
      </c>
      <c r="V67" s="165">
        <f>ROUND(ROUND(U67,2)*(1+'General Inputs'!L$20)*(1-AA67)+'General Inputs'!L$27,2)</f>
        <v>425.59</v>
      </c>
      <c r="W67" s="165">
        <f>ROUND(ROUND(V67,2)*(1+'General Inputs'!M$20)*(1-AB67)+'General Inputs'!M$27,2)</f>
        <v>442.35</v>
      </c>
      <c r="X67" s="165">
        <f>ROUND(ROUND(W67,2)*(1+'General Inputs'!N$20)*(1-AC67)+'General Inputs'!N$27,2)</f>
        <v>455.22</v>
      </c>
      <c r="Y67" s="166"/>
      <c r="Z67" s="193">
        <f>IF($T67="",0,'General Inputs'!K$22)</f>
        <v>-3.3825680531583335E-3</v>
      </c>
      <c r="AA67" s="193">
        <f>IF($T67="",0,'General Inputs'!L$22)</f>
        <v>-4.1216743474995965E-3</v>
      </c>
      <c r="AB67" s="193">
        <f>IF($T67="",0,'General Inputs'!M$22)</f>
        <v>-4.2581367240325718E-3</v>
      </c>
      <c r="AC67" s="193">
        <f>IF($T67="",0,'General Inputs'!N$22)</f>
        <v>-4.7333201474277142E-3</v>
      </c>
      <c r="AD67" s="36"/>
      <c r="AE67" s="36"/>
      <c r="AF67" s="36"/>
      <c r="AG67" s="36"/>
      <c r="AH67" s="36"/>
      <c r="AI67" s="36"/>
      <c r="AJ67" s="36"/>
    </row>
    <row r="68" spans="1:36" ht="11.25" customHeight="1" x14ac:dyDescent="0.2">
      <c r="A68" s="36"/>
      <c r="B68" s="36"/>
      <c r="C68" s="161" t="s">
        <v>443</v>
      </c>
      <c r="D68" s="161"/>
      <c r="E68" s="71" t="s">
        <v>33</v>
      </c>
      <c r="F68" s="71"/>
      <c r="G68" s="92"/>
      <c r="H68" s="93">
        <f t="shared" si="1"/>
        <v>548.54</v>
      </c>
      <c r="I68" s="162"/>
      <c r="J68" s="93">
        <f t="shared" si="2"/>
        <v>548.54</v>
      </c>
      <c r="K68" s="162"/>
      <c r="L68" s="162" t="str">
        <f t="shared" si="4"/>
        <v>COMPLIANT</v>
      </c>
      <c r="M68" s="39"/>
      <c r="N68" s="163">
        <f t="shared" si="5"/>
        <v>509.96</v>
      </c>
      <c r="O68" s="163">
        <f t="shared" si="6"/>
        <v>521.1</v>
      </c>
      <c r="P68" s="163">
        <f t="shared" si="7"/>
        <v>527.75</v>
      </c>
      <c r="Q68" s="163">
        <f t="shared" si="8"/>
        <v>548.54</v>
      </c>
      <c r="R68" s="163">
        <f t="shared" si="9"/>
        <v>564.5</v>
      </c>
      <c r="S68" s="39"/>
      <c r="T68" s="164">
        <v>509.96</v>
      </c>
      <c r="U68" s="165">
        <f>ROUND(ROUND(T68,2)*(1+'General Inputs'!K$20)*(1-Z68)+'General Inputs'!K$27,2)</f>
        <v>521.1</v>
      </c>
      <c r="V68" s="165">
        <f>ROUND(ROUND(U68,2)*(1+'General Inputs'!L$20)*(1-AA68)+'General Inputs'!L$27,2)</f>
        <v>527.75</v>
      </c>
      <c r="W68" s="165">
        <f>ROUND(ROUND(V68,2)*(1+'General Inputs'!M$20)*(1-AB68)+'General Inputs'!M$27,2)</f>
        <v>548.54</v>
      </c>
      <c r="X68" s="165">
        <f>ROUND(ROUND(W68,2)*(1+'General Inputs'!N$20)*(1-AC68)+'General Inputs'!N$27,2)</f>
        <v>564.5</v>
      </c>
      <c r="Y68" s="166"/>
      <c r="Z68" s="193">
        <f>IF($T68="",0,'General Inputs'!K$22)</f>
        <v>-3.3825680531583335E-3</v>
      </c>
      <c r="AA68" s="193">
        <f>IF($T68="",0,'General Inputs'!L$22)</f>
        <v>-4.1216743474995965E-3</v>
      </c>
      <c r="AB68" s="193">
        <f>IF($T68="",0,'General Inputs'!M$22)</f>
        <v>-4.2581367240325718E-3</v>
      </c>
      <c r="AC68" s="193">
        <f>IF($T68="",0,'General Inputs'!N$22)</f>
        <v>-4.7333201474277142E-3</v>
      </c>
      <c r="AD68" s="36"/>
      <c r="AE68" s="36"/>
      <c r="AF68" s="36"/>
      <c r="AG68" s="36"/>
      <c r="AH68" s="36"/>
      <c r="AI68" s="36"/>
      <c r="AJ68" s="36"/>
    </row>
    <row r="69" spans="1:36" ht="11.25" customHeight="1" x14ac:dyDescent="0.2">
      <c r="A69" s="36"/>
      <c r="B69" s="36"/>
      <c r="C69" s="161" t="s">
        <v>306</v>
      </c>
      <c r="D69" s="161"/>
      <c r="E69" s="71" t="s">
        <v>33</v>
      </c>
      <c r="F69" s="71"/>
      <c r="G69" s="92"/>
      <c r="H69" s="93">
        <f t="shared" si="1"/>
        <v>389.27</v>
      </c>
      <c r="I69" s="162"/>
      <c r="J69" s="93">
        <f t="shared" si="2"/>
        <v>389.27</v>
      </c>
      <c r="K69" s="162"/>
      <c r="L69" s="162" t="str">
        <f t="shared" si="4"/>
        <v>COMPLIANT</v>
      </c>
      <c r="M69" s="39"/>
      <c r="N69" s="163">
        <f t="shared" si="5"/>
        <v>361.89</v>
      </c>
      <c r="O69" s="163">
        <f t="shared" si="6"/>
        <v>369.8</v>
      </c>
      <c r="P69" s="163">
        <f t="shared" si="7"/>
        <v>374.52</v>
      </c>
      <c r="Q69" s="163">
        <f t="shared" si="8"/>
        <v>389.27</v>
      </c>
      <c r="R69" s="163">
        <f t="shared" si="9"/>
        <v>400.6</v>
      </c>
      <c r="S69" s="39"/>
      <c r="T69" s="164">
        <v>361.89</v>
      </c>
      <c r="U69" s="165">
        <f>ROUND(ROUND(T69,2)*(1+'General Inputs'!K$20)*(1-Z69)+'General Inputs'!K$27,2)</f>
        <v>369.8</v>
      </c>
      <c r="V69" s="165">
        <f>ROUND(ROUND(U69,2)*(1+'General Inputs'!L$20)*(1-AA69)+'General Inputs'!L$27,2)</f>
        <v>374.52</v>
      </c>
      <c r="W69" s="165">
        <f>ROUND(ROUND(V69,2)*(1+'General Inputs'!M$20)*(1-AB69)+'General Inputs'!M$27,2)</f>
        <v>389.27</v>
      </c>
      <c r="X69" s="165">
        <f>ROUND(ROUND(W69,2)*(1+'General Inputs'!N$20)*(1-AC69)+'General Inputs'!N$27,2)</f>
        <v>400.6</v>
      </c>
      <c r="Y69" s="166"/>
      <c r="Z69" s="193">
        <f>IF($T69="",0,'General Inputs'!K$22)</f>
        <v>-3.3825680531583335E-3</v>
      </c>
      <c r="AA69" s="193">
        <f>IF($T69="",0,'General Inputs'!L$22)</f>
        <v>-4.1216743474995965E-3</v>
      </c>
      <c r="AB69" s="193">
        <f>IF($T69="",0,'General Inputs'!M$22)</f>
        <v>-4.2581367240325718E-3</v>
      </c>
      <c r="AC69" s="193">
        <f>IF($T69="",0,'General Inputs'!N$22)</f>
        <v>-4.7333201474277142E-3</v>
      </c>
      <c r="AD69" s="36"/>
      <c r="AE69" s="36"/>
      <c r="AF69" s="36"/>
      <c r="AG69" s="36"/>
      <c r="AH69" s="36"/>
      <c r="AI69" s="36"/>
      <c r="AJ69" s="36"/>
    </row>
    <row r="70" spans="1:36" ht="11.25" customHeight="1" x14ac:dyDescent="0.2">
      <c r="A70" s="36"/>
      <c r="B70" s="36"/>
      <c r="C70" s="161" t="s">
        <v>307</v>
      </c>
      <c r="D70" s="161"/>
      <c r="E70" s="71" t="s">
        <v>33</v>
      </c>
      <c r="F70" s="71"/>
      <c r="G70" s="92"/>
      <c r="H70" s="93">
        <f t="shared" si="1"/>
        <v>949.85</v>
      </c>
      <c r="I70" s="162"/>
      <c r="J70" s="93">
        <f t="shared" si="2"/>
        <v>949.85</v>
      </c>
      <c r="K70" s="162"/>
      <c r="L70" s="162" t="str">
        <f t="shared" si="4"/>
        <v>COMPLIANT</v>
      </c>
      <c r="M70" s="39"/>
      <c r="N70" s="163">
        <f t="shared" si="5"/>
        <v>883.04</v>
      </c>
      <c r="O70" s="163">
        <f t="shared" si="6"/>
        <v>902.33</v>
      </c>
      <c r="P70" s="163">
        <f t="shared" si="7"/>
        <v>913.85</v>
      </c>
      <c r="Q70" s="163">
        <f t="shared" si="8"/>
        <v>949.85</v>
      </c>
      <c r="R70" s="163">
        <f t="shared" si="9"/>
        <v>977.49</v>
      </c>
      <c r="S70" s="39"/>
      <c r="T70" s="164">
        <v>883.04</v>
      </c>
      <c r="U70" s="165">
        <f>ROUND(ROUND(T70,2)*(1+'General Inputs'!K$20)*(1-Z70)+'General Inputs'!K$27,2)</f>
        <v>902.33</v>
      </c>
      <c r="V70" s="165">
        <f>ROUND(ROUND(U70,2)*(1+'General Inputs'!L$20)*(1-AA70)+'General Inputs'!L$27,2)</f>
        <v>913.85</v>
      </c>
      <c r="W70" s="165">
        <f>ROUND(ROUND(V70,2)*(1+'General Inputs'!M$20)*(1-AB70)+'General Inputs'!M$27,2)</f>
        <v>949.85</v>
      </c>
      <c r="X70" s="165">
        <f>ROUND(ROUND(W70,2)*(1+'General Inputs'!N$20)*(1-AC70)+'General Inputs'!N$27,2)</f>
        <v>977.49</v>
      </c>
      <c r="Y70" s="166"/>
      <c r="Z70" s="193">
        <f>IF($T70="",0,'General Inputs'!K$22)</f>
        <v>-3.3825680531583335E-3</v>
      </c>
      <c r="AA70" s="193">
        <f>IF($T70="",0,'General Inputs'!L$22)</f>
        <v>-4.1216743474995965E-3</v>
      </c>
      <c r="AB70" s="193">
        <f>IF($T70="",0,'General Inputs'!M$22)</f>
        <v>-4.2581367240325718E-3</v>
      </c>
      <c r="AC70" s="193">
        <f>IF($T70="",0,'General Inputs'!N$22)</f>
        <v>-4.7333201474277142E-3</v>
      </c>
      <c r="AD70" s="36"/>
      <c r="AE70" s="36"/>
      <c r="AF70" s="36"/>
      <c r="AG70" s="36"/>
      <c r="AH70" s="36"/>
      <c r="AI70" s="36"/>
      <c r="AJ70" s="36"/>
    </row>
    <row r="71" spans="1:36" ht="11.25" customHeight="1" x14ac:dyDescent="0.2">
      <c r="A71" s="36"/>
      <c r="B71" s="36"/>
      <c r="C71" s="161" t="s">
        <v>445</v>
      </c>
      <c r="D71" s="161"/>
      <c r="E71" s="71" t="s">
        <v>33</v>
      </c>
      <c r="F71" s="71"/>
      <c r="G71" s="92"/>
      <c r="H71" s="93">
        <f t="shared" ref="H71:H134" si="10">_xlfn.IFNA(INDEX($N71:$R71,1,MATCH(forecastyear,$N$5:$R$5,0)),0)</f>
        <v>176.9</v>
      </c>
      <c r="I71" s="162"/>
      <c r="J71" s="93">
        <f t="shared" ref="J71:J134" si="11">_xlfn.IFNA(INDEX($T71:$X71,1,MATCH(forecastyear,$T$5:$X$5,0)),0)</f>
        <v>176.9</v>
      </c>
      <c r="K71" s="162"/>
      <c r="L71" s="162" t="str">
        <f t="shared" si="4"/>
        <v>COMPLIANT</v>
      </c>
      <c r="M71" s="39"/>
      <c r="N71" s="163">
        <f t="shared" si="5"/>
        <v>164.47</v>
      </c>
      <c r="O71" s="163">
        <f t="shared" si="6"/>
        <v>168.06</v>
      </c>
      <c r="P71" s="163">
        <f t="shared" si="7"/>
        <v>170.2</v>
      </c>
      <c r="Q71" s="163">
        <f t="shared" si="8"/>
        <v>176.9</v>
      </c>
      <c r="R71" s="163">
        <f t="shared" si="9"/>
        <v>182.05</v>
      </c>
      <c r="S71" s="39"/>
      <c r="T71" s="164">
        <v>164.47</v>
      </c>
      <c r="U71" s="165">
        <f>ROUND(ROUND(T71,2)*(1+'General Inputs'!K$20)*(1-Z71)+'General Inputs'!K$27,2)</f>
        <v>168.06</v>
      </c>
      <c r="V71" s="165">
        <f>ROUND(ROUND(U71,2)*(1+'General Inputs'!L$20)*(1-AA71)+'General Inputs'!L$27,2)</f>
        <v>170.2</v>
      </c>
      <c r="W71" s="165">
        <f>ROUND(ROUND(V71,2)*(1+'General Inputs'!M$20)*(1-AB71)+'General Inputs'!M$27,2)</f>
        <v>176.9</v>
      </c>
      <c r="X71" s="165">
        <f>ROUND(ROUND(W71,2)*(1+'General Inputs'!N$20)*(1-AC71)+'General Inputs'!N$27,2)</f>
        <v>182.05</v>
      </c>
      <c r="Y71" s="166"/>
      <c r="Z71" s="193">
        <f>IF($T71="",0,'General Inputs'!K$22)</f>
        <v>-3.3825680531583335E-3</v>
      </c>
      <c r="AA71" s="193">
        <f>IF($T71="",0,'General Inputs'!L$22)</f>
        <v>-4.1216743474995965E-3</v>
      </c>
      <c r="AB71" s="193">
        <f>IF($T71="",0,'General Inputs'!M$22)</f>
        <v>-4.2581367240325718E-3</v>
      </c>
      <c r="AC71" s="193">
        <f>IF($T71="",0,'General Inputs'!N$22)</f>
        <v>-4.7333201474277142E-3</v>
      </c>
      <c r="AD71" s="36"/>
      <c r="AE71" s="36"/>
      <c r="AF71" s="36"/>
      <c r="AG71" s="36"/>
      <c r="AH71" s="36"/>
      <c r="AI71" s="36"/>
      <c r="AJ71" s="36"/>
    </row>
    <row r="72" spans="1:36" ht="11.25" customHeight="1" x14ac:dyDescent="0.2">
      <c r="A72" s="36"/>
      <c r="B72" s="36"/>
      <c r="C72" s="161"/>
      <c r="D72" s="161"/>
      <c r="E72" s="71" t="s">
        <v>33</v>
      </c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3">
        <f>IF($T72="",0,'General Inputs'!K$22)</f>
        <v>0</v>
      </c>
      <c r="AA72" s="193">
        <f>IF($T72="",0,'General Inputs'!L$22)</f>
        <v>0</v>
      </c>
      <c r="AB72" s="193">
        <f>IF($T72="",0,'General Inputs'!M$22)</f>
        <v>0</v>
      </c>
      <c r="AC72" s="193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t="11.25" customHeight="1" x14ac:dyDescent="0.2">
      <c r="A73" s="36"/>
      <c r="B73" s="36"/>
      <c r="C73" s="211" t="s">
        <v>288</v>
      </c>
      <c r="D73" s="161"/>
      <c r="E73" s="71" t="s">
        <v>33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/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3">
        <f>IF($T73="",0,'General Inputs'!K$22)</f>
        <v>0</v>
      </c>
      <c r="AA73" s="193">
        <f>IF($T73="",0,'General Inputs'!L$22)</f>
        <v>0</v>
      </c>
      <c r="AB73" s="193">
        <f>IF($T73="",0,'General Inputs'!M$22)</f>
        <v>0</v>
      </c>
      <c r="AC73" s="193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t="11.25" customHeight="1" x14ac:dyDescent="0.2">
      <c r="A74" s="36"/>
      <c r="B74" s="36"/>
      <c r="C74" s="161" t="s">
        <v>289</v>
      </c>
      <c r="D74" s="161"/>
      <c r="E74" s="71" t="s">
        <v>33</v>
      </c>
      <c r="F74" s="71"/>
      <c r="G74" s="92"/>
      <c r="H74" s="93">
        <f t="shared" si="10"/>
        <v>337.65</v>
      </c>
      <c r="I74" s="162"/>
      <c r="J74" s="93">
        <f t="shared" si="11"/>
        <v>337.65</v>
      </c>
      <c r="K74" s="162"/>
      <c r="L74" s="162" t="str">
        <f t="shared" si="12"/>
        <v>COMPLIANT</v>
      </c>
      <c r="M74" s="39"/>
      <c r="N74" s="163">
        <f t="shared" si="13"/>
        <v>313.89999999999998</v>
      </c>
      <c r="O74" s="163">
        <f t="shared" si="14"/>
        <v>320.76</v>
      </c>
      <c r="P74" s="163">
        <f t="shared" si="15"/>
        <v>324.85000000000002</v>
      </c>
      <c r="Q74" s="163">
        <f t="shared" si="16"/>
        <v>337.65</v>
      </c>
      <c r="R74" s="163">
        <f t="shared" si="17"/>
        <v>347.47</v>
      </c>
      <c r="S74" s="39"/>
      <c r="T74" s="164">
        <v>313.89999999999998</v>
      </c>
      <c r="U74" s="165">
        <f>ROUND(ROUND(T74,2)*(1+'General Inputs'!K$20)*(1-Z74)+'General Inputs'!K$27,2)</f>
        <v>320.76</v>
      </c>
      <c r="V74" s="165">
        <f>ROUND(ROUND(U74,2)*(1+'General Inputs'!L$20)*(1-AA74)+'General Inputs'!L$27,2)</f>
        <v>324.85000000000002</v>
      </c>
      <c r="W74" s="165">
        <f>ROUND(ROUND(V74,2)*(1+'General Inputs'!M$20)*(1-AB74)+'General Inputs'!M$27,2)</f>
        <v>337.65</v>
      </c>
      <c r="X74" s="165">
        <f>ROUND(ROUND(W74,2)*(1+'General Inputs'!N$20)*(1-AC74)+'General Inputs'!N$27,2)</f>
        <v>347.47</v>
      </c>
      <c r="Y74" s="166"/>
      <c r="Z74" s="193">
        <f>IF($T74="",0,'General Inputs'!K$22)</f>
        <v>-3.3825680531583335E-3</v>
      </c>
      <c r="AA74" s="193">
        <f>IF($T74="",0,'General Inputs'!L$22)</f>
        <v>-4.1216743474995965E-3</v>
      </c>
      <c r="AB74" s="193">
        <f>IF($T74="",0,'General Inputs'!M$22)</f>
        <v>-4.2581367240325718E-3</v>
      </c>
      <c r="AC74" s="193">
        <f>IF($T74="",0,'General Inputs'!N$22)</f>
        <v>-4.7333201474277142E-3</v>
      </c>
      <c r="AD74" s="36"/>
      <c r="AE74" s="36"/>
      <c r="AF74" s="36"/>
      <c r="AG74" s="36"/>
      <c r="AH74" s="36"/>
      <c r="AI74" s="36"/>
      <c r="AJ74" s="36"/>
    </row>
    <row r="75" spans="1:36" ht="11.25" customHeight="1" x14ac:dyDescent="0.2">
      <c r="A75" s="36"/>
      <c r="B75" s="36"/>
      <c r="C75" s="161" t="s">
        <v>290</v>
      </c>
      <c r="D75" s="161"/>
      <c r="E75" s="71" t="s">
        <v>33</v>
      </c>
      <c r="F75" s="71"/>
      <c r="G75" s="92"/>
      <c r="H75" s="93">
        <f t="shared" si="10"/>
        <v>443.83</v>
      </c>
      <c r="I75" s="162"/>
      <c r="J75" s="93">
        <f t="shared" si="11"/>
        <v>443.83</v>
      </c>
      <c r="K75" s="162"/>
      <c r="L75" s="162" t="str">
        <f t="shared" si="12"/>
        <v>COMPLIANT</v>
      </c>
      <c r="M75" s="39"/>
      <c r="N75" s="163">
        <f t="shared" si="13"/>
        <v>412.61</v>
      </c>
      <c r="O75" s="163">
        <f t="shared" si="14"/>
        <v>421.63</v>
      </c>
      <c r="P75" s="163">
        <f t="shared" si="15"/>
        <v>427.01</v>
      </c>
      <c r="Q75" s="163">
        <f t="shared" si="16"/>
        <v>443.83</v>
      </c>
      <c r="R75" s="163">
        <f t="shared" si="17"/>
        <v>456.74</v>
      </c>
      <c r="S75" s="39"/>
      <c r="T75" s="164">
        <v>412.61</v>
      </c>
      <c r="U75" s="165">
        <f>ROUND(ROUND(T75,2)*(1+'General Inputs'!K$20)*(1-Z75)+'General Inputs'!K$27,2)</f>
        <v>421.63</v>
      </c>
      <c r="V75" s="165">
        <f>ROUND(ROUND(U75,2)*(1+'General Inputs'!L$20)*(1-AA75)+'General Inputs'!L$27,2)</f>
        <v>427.01</v>
      </c>
      <c r="W75" s="165">
        <f>ROUND(ROUND(V75,2)*(1+'General Inputs'!M$20)*(1-AB75)+'General Inputs'!M$27,2)</f>
        <v>443.83</v>
      </c>
      <c r="X75" s="165">
        <f>ROUND(ROUND(W75,2)*(1+'General Inputs'!N$20)*(1-AC75)+'General Inputs'!N$27,2)</f>
        <v>456.74</v>
      </c>
      <c r="Y75" s="166"/>
      <c r="Z75" s="193">
        <f>IF($T75="",0,'General Inputs'!K$22)</f>
        <v>-3.3825680531583335E-3</v>
      </c>
      <c r="AA75" s="193">
        <f>IF($T75="",0,'General Inputs'!L$22)</f>
        <v>-4.1216743474995965E-3</v>
      </c>
      <c r="AB75" s="193">
        <f>IF($T75="",0,'General Inputs'!M$22)</f>
        <v>-4.2581367240325718E-3</v>
      </c>
      <c r="AC75" s="193">
        <f>IF($T75="",0,'General Inputs'!N$22)</f>
        <v>-4.7333201474277142E-3</v>
      </c>
      <c r="AD75" s="36"/>
      <c r="AE75" s="36"/>
      <c r="AF75" s="36"/>
      <c r="AG75" s="36"/>
      <c r="AH75" s="36"/>
      <c r="AI75" s="36"/>
      <c r="AJ75" s="36"/>
    </row>
    <row r="76" spans="1:36" ht="11.25" customHeight="1" x14ac:dyDescent="0.2">
      <c r="A76" s="36"/>
      <c r="B76" s="36"/>
      <c r="C76" s="161" t="s">
        <v>291</v>
      </c>
      <c r="D76" s="161"/>
      <c r="E76" s="71" t="s">
        <v>33</v>
      </c>
      <c r="F76" s="71"/>
      <c r="G76" s="92"/>
      <c r="H76" s="93">
        <f t="shared" si="10"/>
        <v>204.92</v>
      </c>
      <c r="I76" s="162"/>
      <c r="J76" s="93">
        <f t="shared" si="11"/>
        <v>204.92</v>
      </c>
      <c r="K76" s="162"/>
      <c r="L76" s="162" t="str">
        <f t="shared" si="12"/>
        <v>COMPLIANT</v>
      </c>
      <c r="M76" s="39"/>
      <c r="N76" s="163">
        <f t="shared" si="13"/>
        <v>190.51</v>
      </c>
      <c r="O76" s="163">
        <f t="shared" si="14"/>
        <v>194.67</v>
      </c>
      <c r="P76" s="163">
        <f t="shared" si="15"/>
        <v>197.15</v>
      </c>
      <c r="Q76" s="163">
        <f t="shared" si="16"/>
        <v>204.92</v>
      </c>
      <c r="R76" s="163">
        <f t="shared" si="17"/>
        <v>210.88</v>
      </c>
      <c r="S76" s="39"/>
      <c r="T76" s="164">
        <v>190.51</v>
      </c>
      <c r="U76" s="165">
        <f>ROUND(ROUND(T76,2)*(1+'General Inputs'!K$20)*(1-Z76)+'General Inputs'!K$27,2)</f>
        <v>194.67</v>
      </c>
      <c r="V76" s="165">
        <f>ROUND(ROUND(U76,2)*(1+'General Inputs'!L$20)*(1-AA76)+'General Inputs'!L$27,2)</f>
        <v>197.15</v>
      </c>
      <c r="W76" s="165">
        <f>ROUND(ROUND(V76,2)*(1+'General Inputs'!M$20)*(1-AB76)+'General Inputs'!M$27,2)</f>
        <v>204.92</v>
      </c>
      <c r="X76" s="165">
        <f>ROUND(ROUND(W76,2)*(1+'General Inputs'!N$20)*(1-AC76)+'General Inputs'!N$27,2)</f>
        <v>210.88</v>
      </c>
      <c r="Y76" s="166"/>
      <c r="Z76" s="193">
        <f>IF($T76="",0,'General Inputs'!K$22)</f>
        <v>-3.3825680531583335E-3</v>
      </c>
      <c r="AA76" s="193">
        <f>IF($T76="",0,'General Inputs'!L$22)</f>
        <v>-4.1216743474995965E-3</v>
      </c>
      <c r="AB76" s="193">
        <f>IF($T76="",0,'General Inputs'!M$22)</f>
        <v>-4.2581367240325718E-3</v>
      </c>
      <c r="AC76" s="193">
        <f>IF($T76="",0,'General Inputs'!N$22)</f>
        <v>-4.7333201474277142E-3</v>
      </c>
      <c r="AD76" s="36"/>
      <c r="AE76" s="36"/>
      <c r="AF76" s="36"/>
      <c r="AG76" s="36"/>
      <c r="AH76" s="36"/>
      <c r="AI76" s="36"/>
      <c r="AJ76" s="36"/>
    </row>
    <row r="77" spans="1:36" ht="11.25" customHeight="1" x14ac:dyDescent="0.2">
      <c r="A77" s="36"/>
      <c r="B77" s="36"/>
      <c r="C77" s="161" t="s">
        <v>449</v>
      </c>
      <c r="D77" s="161"/>
      <c r="E77" s="71" t="s">
        <v>33</v>
      </c>
      <c r="F77" s="71"/>
      <c r="G77" s="92"/>
      <c r="H77" s="93">
        <f t="shared" si="10"/>
        <v>390.74</v>
      </c>
      <c r="I77" s="162"/>
      <c r="J77" s="93">
        <f t="shared" si="11"/>
        <v>390.74</v>
      </c>
      <c r="K77" s="162"/>
      <c r="L77" s="162" t="str">
        <f t="shared" si="12"/>
        <v>COMPLIANT</v>
      </c>
      <c r="M77" s="39"/>
      <c r="N77" s="163">
        <f t="shared" si="13"/>
        <v>363.25</v>
      </c>
      <c r="O77" s="163">
        <f t="shared" si="14"/>
        <v>371.19</v>
      </c>
      <c r="P77" s="163">
        <f t="shared" si="15"/>
        <v>375.93</v>
      </c>
      <c r="Q77" s="163">
        <f t="shared" si="16"/>
        <v>390.74</v>
      </c>
      <c r="R77" s="163">
        <f t="shared" si="17"/>
        <v>402.11</v>
      </c>
      <c r="S77" s="39"/>
      <c r="T77" s="164">
        <v>363.25</v>
      </c>
      <c r="U77" s="165">
        <f>ROUND(ROUND(T77,2)*(1+'General Inputs'!K$20)*(1-Z77)+'General Inputs'!K$27,2)</f>
        <v>371.19</v>
      </c>
      <c r="V77" s="165">
        <f>ROUND(ROUND(U77,2)*(1+'General Inputs'!L$20)*(1-AA77)+'General Inputs'!L$27,2)</f>
        <v>375.93</v>
      </c>
      <c r="W77" s="165">
        <f>ROUND(ROUND(V77,2)*(1+'General Inputs'!M$20)*(1-AB77)+'General Inputs'!M$27,2)</f>
        <v>390.74</v>
      </c>
      <c r="X77" s="165">
        <f>ROUND(ROUND(W77,2)*(1+'General Inputs'!N$20)*(1-AC77)+'General Inputs'!N$27,2)</f>
        <v>402.11</v>
      </c>
      <c r="Y77" s="166"/>
      <c r="Z77" s="193">
        <f>IF($T77="",0,'General Inputs'!K$22)</f>
        <v>-3.3825680531583335E-3</v>
      </c>
      <c r="AA77" s="193">
        <f>IF($T77="",0,'General Inputs'!L$22)</f>
        <v>-4.1216743474995965E-3</v>
      </c>
      <c r="AB77" s="193">
        <f>IF($T77="",0,'General Inputs'!M$22)</f>
        <v>-4.2581367240325718E-3</v>
      </c>
      <c r="AC77" s="193">
        <f>IF($T77="",0,'General Inputs'!N$22)</f>
        <v>-4.7333201474277142E-3</v>
      </c>
      <c r="AD77" s="36"/>
      <c r="AE77" s="36"/>
      <c r="AF77" s="36"/>
      <c r="AG77" s="36"/>
      <c r="AH77" s="36"/>
      <c r="AI77" s="36"/>
      <c r="AJ77" s="36"/>
    </row>
    <row r="78" spans="1:36" ht="11.25" customHeight="1" x14ac:dyDescent="0.2">
      <c r="A78" s="36"/>
      <c r="B78" s="36"/>
      <c r="C78" s="161" t="s">
        <v>292</v>
      </c>
      <c r="D78" s="161"/>
      <c r="E78" s="71" t="s">
        <v>33</v>
      </c>
      <c r="F78" s="71"/>
      <c r="G78" s="92"/>
      <c r="H78" s="93">
        <f t="shared" si="10"/>
        <v>258.02</v>
      </c>
      <c r="I78" s="162"/>
      <c r="J78" s="93">
        <f t="shared" si="11"/>
        <v>258.02</v>
      </c>
      <c r="K78" s="162"/>
      <c r="L78" s="162" t="str">
        <f t="shared" si="12"/>
        <v>COMPLIANT</v>
      </c>
      <c r="M78" s="39"/>
      <c r="N78" s="163">
        <f t="shared" si="13"/>
        <v>239.87</v>
      </c>
      <c r="O78" s="163">
        <f t="shared" si="14"/>
        <v>245.11</v>
      </c>
      <c r="P78" s="163">
        <f t="shared" si="15"/>
        <v>248.24</v>
      </c>
      <c r="Q78" s="163">
        <f t="shared" si="16"/>
        <v>258.02</v>
      </c>
      <c r="R78" s="163">
        <f t="shared" si="17"/>
        <v>265.52999999999997</v>
      </c>
      <c r="S78" s="39"/>
      <c r="T78" s="164">
        <v>239.87</v>
      </c>
      <c r="U78" s="165">
        <f>ROUND(ROUND(T78,2)*(1+'General Inputs'!K$20)*(1-Z78)+'General Inputs'!K$27,2)</f>
        <v>245.11</v>
      </c>
      <c r="V78" s="165">
        <f>ROUND(ROUND(U78,2)*(1+'General Inputs'!L$20)*(1-AA78)+'General Inputs'!L$27,2)</f>
        <v>248.24</v>
      </c>
      <c r="W78" s="165">
        <f>ROUND(ROUND(V78,2)*(1+'General Inputs'!M$20)*(1-AB78)+'General Inputs'!M$27,2)</f>
        <v>258.02</v>
      </c>
      <c r="X78" s="165">
        <f>ROUND(ROUND(W78,2)*(1+'General Inputs'!N$20)*(1-AC78)+'General Inputs'!N$27,2)</f>
        <v>265.52999999999997</v>
      </c>
      <c r="Y78" s="166"/>
      <c r="Z78" s="193">
        <f>IF($T78="",0,'General Inputs'!K$22)</f>
        <v>-3.3825680531583335E-3</v>
      </c>
      <c r="AA78" s="193">
        <f>IF($T78="",0,'General Inputs'!L$22)</f>
        <v>-4.1216743474995965E-3</v>
      </c>
      <c r="AB78" s="193">
        <f>IF($T78="",0,'General Inputs'!M$22)</f>
        <v>-4.2581367240325718E-3</v>
      </c>
      <c r="AC78" s="193">
        <f>IF($T78="",0,'General Inputs'!N$22)</f>
        <v>-4.7333201474277142E-3</v>
      </c>
      <c r="AD78" s="36"/>
      <c r="AE78" s="36"/>
      <c r="AF78" s="36"/>
      <c r="AG78" s="36"/>
      <c r="AH78" s="36"/>
      <c r="AI78" s="36"/>
      <c r="AJ78" s="36"/>
    </row>
    <row r="79" spans="1:36" ht="11.25" customHeight="1" x14ac:dyDescent="0.2">
      <c r="A79" s="36"/>
      <c r="B79" s="36"/>
      <c r="C79" s="161" t="s">
        <v>448</v>
      </c>
      <c r="D79" s="161"/>
      <c r="E79" s="71" t="s">
        <v>33</v>
      </c>
      <c r="F79" s="71"/>
      <c r="G79" s="92"/>
      <c r="H79" s="93">
        <f t="shared" si="10"/>
        <v>496.91</v>
      </c>
      <c r="I79" s="162"/>
      <c r="J79" s="93">
        <f t="shared" si="11"/>
        <v>496.91</v>
      </c>
      <c r="K79" s="162"/>
      <c r="L79" s="162" t="str">
        <f t="shared" si="12"/>
        <v>COMPLIANT</v>
      </c>
      <c r="M79" s="39"/>
      <c r="N79" s="163">
        <f t="shared" si="13"/>
        <v>461.97</v>
      </c>
      <c r="O79" s="163">
        <f t="shared" si="14"/>
        <v>472.06</v>
      </c>
      <c r="P79" s="163">
        <f t="shared" si="15"/>
        <v>478.08</v>
      </c>
      <c r="Q79" s="163">
        <f t="shared" si="16"/>
        <v>496.91</v>
      </c>
      <c r="R79" s="163">
        <f t="shared" si="17"/>
        <v>511.37</v>
      </c>
      <c r="S79" s="39"/>
      <c r="T79" s="164">
        <v>461.97</v>
      </c>
      <c r="U79" s="165">
        <f>ROUND(ROUND(T79,2)*(1+'General Inputs'!K$20)*(1-Z79)+'General Inputs'!K$27,2)</f>
        <v>472.06</v>
      </c>
      <c r="V79" s="165">
        <f>ROUND(ROUND(U79,2)*(1+'General Inputs'!L$20)*(1-AA79)+'General Inputs'!L$27,2)</f>
        <v>478.08</v>
      </c>
      <c r="W79" s="165">
        <f>ROUND(ROUND(V79,2)*(1+'General Inputs'!M$20)*(1-AB79)+'General Inputs'!M$27,2)</f>
        <v>496.91</v>
      </c>
      <c r="X79" s="165">
        <f>ROUND(ROUND(W79,2)*(1+'General Inputs'!N$20)*(1-AC79)+'General Inputs'!N$27,2)</f>
        <v>511.37</v>
      </c>
      <c r="Y79" s="166"/>
      <c r="Z79" s="193">
        <f>IF($T79="",0,'General Inputs'!K$22)</f>
        <v>-3.3825680531583335E-3</v>
      </c>
      <c r="AA79" s="193">
        <f>IF($T79="",0,'General Inputs'!L$22)</f>
        <v>-4.1216743474995965E-3</v>
      </c>
      <c r="AB79" s="193">
        <f>IF($T79="",0,'General Inputs'!M$22)</f>
        <v>-4.2581367240325718E-3</v>
      </c>
      <c r="AC79" s="193">
        <f>IF($T79="",0,'General Inputs'!N$22)</f>
        <v>-4.7333201474277142E-3</v>
      </c>
      <c r="AD79" s="36"/>
      <c r="AE79" s="36"/>
      <c r="AF79" s="36"/>
      <c r="AG79" s="36"/>
      <c r="AH79" s="36"/>
      <c r="AI79" s="36"/>
      <c r="AJ79" s="36"/>
    </row>
    <row r="80" spans="1:36" ht="11.25" customHeight="1" x14ac:dyDescent="0.2">
      <c r="A80" s="36"/>
      <c r="B80" s="36"/>
      <c r="C80" s="161" t="s">
        <v>293</v>
      </c>
      <c r="D80" s="161"/>
      <c r="E80" s="71" t="s">
        <v>33</v>
      </c>
      <c r="F80" s="71"/>
      <c r="G80" s="92"/>
      <c r="H80" s="93">
        <f t="shared" si="10"/>
        <v>931.49</v>
      </c>
      <c r="I80" s="162"/>
      <c r="J80" s="93">
        <f t="shared" si="11"/>
        <v>931.49</v>
      </c>
      <c r="K80" s="162"/>
      <c r="L80" s="162" t="str">
        <f t="shared" si="12"/>
        <v>COMPLIANT</v>
      </c>
      <c r="M80" s="39"/>
      <c r="N80" s="163">
        <f t="shared" si="13"/>
        <v>865.98</v>
      </c>
      <c r="O80" s="163">
        <f t="shared" si="14"/>
        <v>884.9</v>
      </c>
      <c r="P80" s="163">
        <f t="shared" si="15"/>
        <v>896.19</v>
      </c>
      <c r="Q80" s="163">
        <f t="shared" si="16"/>
        <v>931.49</v>
      </c>
      <c r="R80" s="163">
        <f t="shared" si="17"/>
        <v>958.59</v>
      </c>
      <c r="S80" s="39"/>
      <c r="T80" s="164">
        <v>865.98</v>
      </c>
      <c r="U80" s="165">
        <f>ROUND(ROUND(T80,2)*(1+'General Inputs'!K$20)*(1-Z80)+'General Inputs'!K$27,2)</f>
        <v>884.9</v>
      </c>
      <c r="V80" s="165">
        <f>ROUND(ROUND(U80,2)*(1+'General Inputs'!L$20)*(1-AA80)+'General Inputs'!L$27,2)</f>
        <v>896.19</v>
      </c>
      <c r="W80" s="165">
        <f>ROUND(ROUND(V80,2)*(1+'General Inputs'!M$20)*(1-AB80)+'General Inputs'!M$27,2)</f>
        <v>931.49</v>
      </c>
      <c r="X80" s="165">
        <f>ROUND(ROUND(W80,2)*(1+'General Inputs'!N$20)*(1-AC80)+'General Inputs'!N$27,2)</f>
        <v>958.59</v>
      </c>
      <c r="Y80" s="166"/>
      <c r="Z80" s="193">
        <f>IF($T80="",0,'General Inputs'!K$22)</f>
        <v>-3.3825680531583335E-3</v>
      </c>
      <c r="AA80" s="193">
        <f>IF($T80="",0,'General Inputs'!L$22)</f>
        <v>-4.1216743474995965E-3</v>
      </c>
      <c r="AB80" s="193">
        <f>IF($T80="",0,'General Inputs'!M$22)</f>
        <v>-4.2581367240325718E-3</v>
      </c>
      <c r="AC80" s="193">
        <f>IF($T80="",0,'General Inputs'!N$22)</f>
        <v>-4.7333201474277142E-3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294</v>
      </c>
      <c r="D81" s="161"/>
      <c r="E81" s="71" t="s">
        <v>33</v>
      </c>
      <c r="F81" s="71"/>
      <c r="G81" s="92"/>
      <c r="H81" s="93">
        <f t="shared" si="10"/>
        <v>675.62</v>
      </c>
      <c r="I81" s="162"/>
      <c r="J81" s="93">
        <f t="shared" si="11"/>
        <v>675.62</v>
      </c>
      <c r="K81" s="162"/>
      <c r="L81" s="162" t="str">
        <f t="shared" si="12"/>
        <v>COMPLIANT</v>
      </c>
      <c r="M81" s="39"/>
      <c r="N81" s="163">
        <f t="shared" si="13"/>
        <v>628.11</v>
      </c>
      <c r="O81" s="163">
        <f t="shared" si="14"/>
        <v>641.83000000000004</v>
      </c>
      <c r="P81" s="163">
        <f t="shared" si="15"/>
        <v>650.02</v>
      </c>
      <c r="Q81" s="163">
        <f t="shared" si="16"/>
        <v>675.62</v>
      </c>
      <c r="R81" s="163">
        <f t="shared" si="17"/>
        <v>695.28</v>
      </c>
      <c r="S81" s="39"/>
      <c r="T81" s="164">
        <v>628.11</v>
      </c>
      <c r="U81" s="165">
        <f>ROUND(ROUND(T81,2)*(1+'General Inputs'!K$20)*(1-Z81)+'General Inputs'!K$27,2)</f>
        <v>641.83000000000004</v>
      </c>
      <c r="V81" s="165">
        <f>ROUND(ROUND(U81,2)*(1+'General Inputs'!L$20)*(1-AA81)+'General Inputs'!L$27,2)</f>
        <v>650.02</v>
      </c>
      <c r="W81" s="165">
        <f>ROUND(ROUND(V81,2)*(1+'General Inputs'!M$20)*(1-AB81)+'General Inputs'!M$27,2)</f>
        <v>675.62</v>
      </c>
      <c r="X81" s="165">
        <f>ROUND(ROUND(W81,2)*(1+'General Inputs'!N$20)*(1-AC81)+'General Inputs'!N$27,2)</f>
        <v>695.28</v>
      </c>
      <c r="Y81" s="166"/>
      <c r="Z81" s="193">
        <f>IF($T81="",0,'General Inputs'!K$22)</f>
        <v>-3.3825680531583335E-3</v>
      </c>
      <c r="AA81" s="193">
        <f>IF($T81="",0,'General Inputs'!L$22)</f>
        <v>-4.1216743474995965E-3</v>
      </c>
      <c r="AB81" s="193">
        <f>IF($T81="",0,'General Inputs'!M$22)</f>
        <v>-4.2581367240325718E-3</v>
      </c>
      <c r="AC81" s="193">
        <f>IF($T81="",0,'General Inputs'!N$22)</f>
        <v>-4.7333201474277142E-3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295</v>
      </c>
      <c r="D82" s="161"/>
      <c r="E82" s="71" t="s">
        <v>33</v>
      </c>
      <c r="F82" s="71"/>
      <c r="G82" s="92"/>
      <c r="H82" s="93">
        <f t="shared" si="10"/>
        <v>418.64</v>
      </c>
      <c r="I82" s="162"/>
      <c r="J82" s="93">
        <f t="shared" si="11"/>
        <v>418.64</v>
      </c>
      <c r="K82" s="162"/>
      <c r="L82" s="162" t="str">
        <f t="shared" si="12"/>
        <v>COMPLIANT</v>
      </c>
      <c r="M82" s="39"/>
      <c r="N82" s="163">
        <f t="shared" si="13"/>
        <v>389.19</v>
      </c>
      <c r="O82" s="163">
        <f t="shared" si="14"/>
        <v>397.69</v>
      </c>
      <c r="P82" s="163">
        <f t="shared" si="15"/>
        <v>402.77</v>
      </c>
      <c r="Q82" s="163">
        <f t="shared" si="16"/>
        <v>418.64</v>
      </c>
      <c r="R82" s="163">
        <f t="shared" si="17"/>
        <v>430.82</v>
      </c>
      <c r="S82" s="39"/>
      <c r="T82" s="164">
        <v>389.19</v>
      </c>
      <c r="U82" s="165">
        <f>ROUND(ROUND(T82,2)*(1+'General Inputs'!K$20)*(1-Z82)+'General Inputs'!K$27,2)</f>
        <v>397.69</v>
      </c>
      <c r="V82" s="165">
        <f>ROUND(ROUND(U82,2)*(1+'General Inputs'!L$20)*(1-AA82)+'General Inputs'!L$27,2)</f>
        <v>402.77</v>
      </c>
      <c r="W82" s="165">
        <f>ROUND(ROUND(V82,2)*(1+'General Inputs'!M$20)*(1-AB82)+'General Inputs'!M$27,2)</f>
        <v>418.64</v>
      </c>
      <c r="X82" s="165">
        <f>ROUND(ROUND(W82,2)*(1+'General Inputs'!N$20)*(1-AC82)+'General Inputs'!N$27,2)</f>
        <v>430.82</v>
      </c>
      <c r="Y82" s="166"/>
      <c r="Z82" s="193">
        <f>IF($T82="",0,'General Inputs'!K$22)</f>
        <v>-3.3825680531583335E-3</v>
      </c>
      <c r="AA82" s="193">
        <f>IF($T82="",0,'General Inputs'!L$22)</f>
        <v>-4.1216743474995965E-3</v>
      </c>
      <c r="AB82" s="193">
        <f>IF($T82="",0,'General Inputs'!M$22)</f>
        <v>-4.2581367240325718E-3</v>
      </c>
      <c r="AC82" s="193">
        <f>IF($T82="",0,'General Inputs'!N$22)</f>
        <v>-4.7333201474277142E-3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296</v>
      </c>
      <c r="D83" s="161"/>
      <c r="E83" s="71" t="s">
        <v>33</v>
      </c>
      <c r="F83" s="71"/>
      <c r="G83" s="92"/>
      <c r="H83" s="93">
        <f t="shared" si="10"/>
        <v>524.80999999999995</v>
      </c>
      <c r="I83" s="162"/>
      <c r="J83" s="93">
        <f t="shared" si="11"/>
        <v>524.80999999999995</v>
      </c>
      <c r="K83" s="162"/>
      <c r="L83" s="162" t="str">
        <f t="shared" si="12"/>
        <v>COMPLIANT</v>
      </c>
      <c r="M83" s="39"/>
      <c r="N83" s="163">
        <f t="shared" si="13"/>
        <v>487.9</v>
      </c>
      <c r="O83" s="163">
        <f t="shared" si="14"/>
        <v>498.56</v>
      </c>
      <c r="P83" s="163">
        <f t="shared" si="15"/>
        <v>504.92</v>
      </c>
      <c r="Q83" s="163">
        <f t="shared" si="16"/>
        <v>524.80999999999995</v>
      </c>
      <c r="R83" s="163">
        <f t="shared" si="17"/>
        <v>540.08000000000004</v>
      </c>
      <c r="S83" s="39"/>
      <c r="T83" s="164">
        <v>487.9</v>
      </c>
      <c r="U83" s="165">
        <f>ROUND(ROUND(T83,2)*(1+'General Inputs'!K$20)*(1-Z83)+'General Inputs'!K$27,2)</f>
        <v>498.56</v>
      </c>
      <c r="V83" s="165">
        <f>ROUND(ROUND(U83,2)*(1+'General Inputs'!L$20)*(1-AA83)+'General Inputs'!L$27,2)</f>
        <v>504.92</v>
      </c>
      <c r="W83" s="165">
        <f>ROUND(ROUND(V83,2)*(1+'General Inputs'!M$20)*(1-AB83)+'General Inputs'!M$27,2)</f>
        <v>524.80999999999995</v>
      </c>
      <c r="X83" s="165">
        <f>ROUND(ROUND(W83,2)*(1+'General Inputs'!N$20)*(1-AC83)+'General Inputs'!N$27,2)</f>
        <v>540.08000000000004</v>
      </c>
      <c r="Y83" s="166"/>
      <c r="Z83" s="193">
        <f>IF($T83="",0,'General Inputs'!K$22)</f>
        <v>-3.3825680531583335E-3</v>
      </c>
      <c r="AA83" s="193">
        <f>IF($T83="",0,'General Inputs'!L$22)</f>
        <v>-4.1216743474995965E-3</v>
      </c>
      <c r="AB83" s="193">
        <f>IF($T83="",0,'General Inputs'!M$22)</f>
        <v>-4.2581367240325718E-3</v>
      </c>
      <c r="AC83" s="193">
        <f>IF($T83="",0,'General Inputs'!N$22)</f>
        <v>-4.7333201474277142E-3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447</v>
      </c>
      <c r="D84" s="161"/>
      <c r="E84" s="71" t="s">
        <v>33</v>
      </c>
      <c r="F84" s="71"/>
      <c r="G84" s="92"/>
      <c r="H84" s="93">
        <f t="shared" si="10"/>
        <v>532.80999999999995</v>
      </c>
      <c r="I84" s="162"/>
      <c r="J84" s="93">
        <f t="shared" si="11"/>
        <v>532.80999999999995</v>
      </c>
      <c r="K84" s="162"/>
      <c r="L84" s="162" t="str">
        <f t="shared" si="12"/>
        <v>COMPLIANT</v>
      </c>
      <c r="M84" s="39"/>
      <c r="N84" s="163">
        <f t="shared" si="13"/>
        <v>495.34</v>
      </c>
      <c r="O84" s="163">
        <f t="shared" si="14"/>
        <v>506.16</v>
      </c>
      <c r="P84" s="163">
        <f t="shared" si="15"/>
        <v>512.62</v>
      </c>
      <c r="Q84" s="163">
        <f t="shared" si="16"/>
        <v>532.80999999999995</v>
      </c>
      <c r="R84" s="163">
        <f t="shared" si="17"/>
        <v>548.30999999999995</v>
      </c>
      <c r="S84" s="39"/>
      <c r="T84" s="164">
        <v>495.34</v>
      </c>
      <c r="U84" s="165">
        <f>ROUND(ROUND(T84,2)*(1+'General Inputs'!K$20)*(1-Z84)+'General Inputs'!K$27,2)</f>
        <v>506.16</v>
      </c>
      <c r="V84" s="165">
        <f>ROUND(ROUND(U84,2)*(1+'General Inputs'!L$20)*(1-AA84)+'General Inputs'!L$27,2)</f>
        <v>512.62</v>
      </c>
      <c r="W84" s="165">
        <f>ROUND(ROUND(V84,2)*(1+'General Inputs'!M$20)*(1-AB84)+'General Inputs'!M$27,2)</f>
        <v>532.80999999999995</v>
      </c>
      <c r="X84" s="165">
        <f>ROUND(ROUND(W84,2)*(1+'General Inputs'!N$20)*(1-AC84)+'General Inputs'!N$27,2)</f>
        <v>548.30999999999995</v>
      </c>
      <c r="Y84" s="166"/>
      <c r="Z84" s="193">
        <f>IF($T84="",0,'General Inputs'!K$22)</f>
        <v>-3.3825680531583335E-3</v>
      </c>
      <c r="AA84" s="193">
        <f>IF($T84="",0,'General Inputs'!L$22)</f>
        <v>-4.1216743474995965E-3</v>
      </c>
      <c r="AB84" s="193">
        <f>IF($T84="",0,'General Inputs'!M$22)</f>
        <v>-4.2581367240325718E-3</v>
      </c>
      <c r="AC84" s="193">
        <f>IF($T84="",0,'General Inputs'!N$22)</f>
        <v>-4.7333201474277142E-3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446</v>
      </c>
      <c r="D85" s="161"/>
      <c r="E85" s="71" t="s">
        <v>33</v>
      </c>
      <c r="F85" s="71"/>
      <c r="G85" s="92"/>
      <c r="H85" s="93">
        <f t="shared" si="10"/>
        <v>657.73</v>
      </c>
      <c r="I85" s="162"/>
      <c r="J85" s="93">
        <f t="shared" si="11"/>
        <v>657.73</v>
      </c>
      <c r="K85" s="162"/>
      <c r="L85" s="162" t="str">
        <f t="shared" si="12"/>
        <v>COMPLIANT</v>
      </c>
      <c r="M85" s="39"/>
      <c r="N85" s="163">
        <f t="shared" si="13"/>
        <v>611.47</v>
      </c>
      <c r="O85" s="163">
        <f t="shared" si="14"/>
        <v>624.83000000000004</v>
      </c>
      <c r="P85" s="163">
        <f t="shared" si="15"/>
        <v>632.79999999999995</v>
      </c>
      <c r="Q85" s="163">
        <f t="shared" si="16"/>
        <v>657.73</v>
      </c>
      <c r="R85" s="163">
        <f t="shared" si="17"/>
        <v>676.87</v>
      </c>
      <c r="S85" s="39"/>
      <c r="T85" s="164">
        <v>611.47</v>
      </c>
      <c r="U85" s="165">
        <f>ROUND(ROUND(T85,2)*(1+'General Inputs'!K$20)*(1-Z85)+'General Inputs'!K$27,2)</f>
        <v>624.83000000000004</v>
      </c>
      <c r="V85" s="165">
        <f>ROUND(ROUND(U85,2)*(1+'General Inputs'!L$20)*(1-AA85)+'General Inputs'!L$27,2)</f>
        <v>632.79999999999995</v>
      </c>
      <c r="W85" s="165">
        <f>ROUND(ROUND(V85,2)*(1+'General Inputs'!M$20)*(1-AB85)+'General Inputs'!M$27,2)</f>
        <v>657.73</v>
      </c>
      <c r="X85" s="165">
        <f>ROUND(ROUND(W85,2)*(1+'General Inputs'!N$20)*(1-AC85)+'General Inputs'!N$27,2)</f>
        <v>676.87</v>
      </c>
      <c r="Y85" s="166"/>
      <c r="Z85" s="193">
        <f>IF($T85="",0,'General Inputs'!K$22)</f>
        <v>-3.3825680531583335E-3</v>
      </c>
      <c r="AA85" s="193">
        <f>IF($T85="",0,'General Inputs'!L$22)</f>
        <v>-4.1216743474995965E-3</v>
      </c>
      <c r="AB85" s="193">
        <f>IF($T85="",0,'General Inputs'!M$22)</f>
        <v>-4.2581367240325718E-3</v>
      </c>
      <c r="AC85" s="193">
        <f>IF($T85="",0,'General Inputs'!N$22)</f>
        <v>-4.7333201474277142E-3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297</v>
      </c>
      <c r="D86" s="161"/>
      <c r="E86" s="71" t="s">
        <v>33</v>
      </c>
      <c r="F86" s="71"/>
      <c r="G86" s="92"/>
      <c r="H86" s="93">
        <f t="shared" si="10"/>
        <v>1222.6199999999999</v>
      </c>
      <c r="I86" s="162"/>
      <c r="J86" s="93">
        <f t="shared" si="11"/>
        <v>1222.6199999999999</v>
      </c>
      <c r="K86" s="162"/>
      <c r="L86" s="162" t="str">
        <f t="shared" si="12"/>
        <v>COMPLIANT</v>
      </c>
      <c r="M86" s="39"/>
      <c r="N86" s="163">
        <f t="shared" si="13"/>
        <v>1136.6300000000001</v>
      </c>
      <c r="O86" s="163">
        <f t="shared" si="14"/>
        <v>1161.47</v>
      </c>
      <c r="P86" s="163">
        <f t="shared" si="15"/>
        <v>1176.29</v>
      </c>
      <c r="Q86" s="163">
        <f t="shared" si="16"/>
        <v>1222.6199999999999</v>
      </c>
      <c r="R86" s="163">
        <f t="shared" si="17"/>
        <v>1258.19</v>
      </c>
      <c r="S86" s="39"/>
      <c r="T86" s="164">
        <v>1136.6300000000001</v>
      </c>
      <c r="U86" s="165">
        <f>ROUND(ROUND(T86,2)*(1+'General Inputs'!K$20)*(1-Z86)+'General Inputs'!K$27,2)</f>
        <v>1161.47</v>
      </c>
      <c r="V86" s="165">
        <f>ROUND(ROUND(U86,2)*(1+'General Inputs'!L$20)*(1-AA86)+'General Inputs'!L$27,2)</f>
        <v>1176.29</v>
      </c>
      <c r="W86" s="165">
        <f>ROUND(ROUND(V86,2)*(1+'General Inputs'!M$20)*(1-AB86)+'General Inputs'!M$27,2)</f>
        <v>1222.6199999999999</v>
      </c>
      <c r="X86" s="165">
        <f>ROUND(ROUND(W86,2)*(1+'General Inputs'!N$20)*(1-AC86)+'General Inputs'!N$27,2)</f>
        <v>1258.19</v>
      </c>
      <c r="Y86" s="166"/>
      <c r="Z86" s="193">
        <f>IF($T86="",0,'General Inputs'!K$22)</f>
        <v>-3.3825680531583335E-3</v>
      </c>
      <c r="AA86" s="193">
        <f>IF($T86="",0,'General Inputs'!L$22)</f>
        <v>-4.1216743474995965E-3</v>
      </c>
      <c r="AB86" s="193">
        <f>IF($T86="",0,'General Inputs'!M$22)</f>
        <v>-4.2581367240325718E-3</v>
      </c>
      <c r="AC86" s="193">
        <f>IF($T86="",0,'General Inputs'!N$22)</f>
        <v>-4.7333201474277142E-3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311</v>
      </c>
      <c r="D87" s="161"/>
      <c r="E87" s="71" t="s">
        <v>33</v>
      </c>
      <c r="F87" s="71"/>
      <c r="G87" s="92"/>
      <c r="H87" s="93">
        <f t="shared" si="10"/>
        <v>165.1</v>
      </c>
      <c r="I87" s="162"/>
      <c r="J87" s="93">
        <f t="shared" si="11"/>
        <v>165.1</v>
      </c>
      <c r="K87" s="162"/>
      <c r="L87" s="162" t="str">
        <f t="shared" si="12"/>
        <v>COMPLIANT</v>
      </c>
      <c r="M87" s="39"/>
      <c r="N87" s="163">
        <f t="shared" si="13"/>
        <v>153.49</v>
      </c>
      <c r="O87" s="163">
        <f t="shared" si="14"/>
        <v>156.84</v>
      </c>
      <c r="P87" s="163">
        <f t="shared" si="15"/>
        <v>158.84</v>
      </c>
      <c r="Q87" s="163">
        <f t="shared" si="16"/>
        <v>165.1</v>
      </c>
      <c r="R87" s="163">
        <f t="shared" si="17"/>
        <v>169.9</v>
      </c>
      <c r="S87" s="39"/>
      <c r="T87" s="164">
        <v>153.49</v>
      </c>
      <c r="U87" s="165">
        <f>ROUND(ROUND(T87,2)*(1+'General Inputs'!K$20)*(1-Z87)+'General Inputs'!K$27,2)</f>
        <v>156.84</v>
      </c>
      <c r="V87" s="165">
        <f>ROUND(ROUND(U87,2)*(1+'General Inputs'!L$20)*(1-AA87)+'General Inputs'!L$27,2)</f>
        <v>158.84</v>
      </c>
      <c r="W87" s="165">
        <f>ROUND(ROUND(V87,2)*(1+'General Inputs'!M$20)*(1-AB87)+'General Inputs'!M$27,2)</f>
        <v>165.1</v>
      </c>
      <c r="X87" s="165">
        <f>ROUND(ROUND(W87,2)*(1+'General Inputs'!N$20)*(1-AC87)+'General Inputs'!N$27,2)</f>
        <v>169.9</v>
      </c>
      <c r="Y87" s="166"/>
      <c r="Z87" s="193">
        <f>IF($T87="",0,'General Inputs'!K$22)</f>
        <v>-3.3825680531583335E-3</v>
      </c>
      <c r="AA87" s="193">
        <f>IF($T87="",0,'General Inputs'!L$22)</f>
        <v>-4.1216743474995965E-3</v>
      </c>
      <c r="AB87" s="193">
        <f>IF($T87="",0,'General Inputs'!M$22)</f>
        <v>-4.2581367240325718E-3</v>
      </c>
      <c r="AC87" s="193">
        <f>IF($T87="",0,'General Inputs'!N$22)</f>
        <v>-4.7333201474277142E-3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/>
      <c r="D88" s="161"/>
      <c r="E88" s="71" t="s">
        <v>33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3">
        <f>IF($T88="",0,'General Inputs'!K$22)</f>
        <v>0</v>
      </c>
      <c r="AA88" s="193">
        <f>IF($T88="",0,'General Inputs'!L$22)</f>
        <v>0</v>
      </c>
      <c r="AB88" s="193">
        <f>IF($T88="",0,'General Inputs'!M$22)</f>
        <v>0</v>
      </c>
      <c r="AC88" s="193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3">
        <f>IF($T89="",0,'General Inputs'!K$22)</f>
        <v>0</v>
      </c>
      <c r="AA89" s="193">
        <f>IF($T89="",0,'General Inputs'!L$22)</f>
        <v>0</v>
      </c>
      <c r="AB89" s="193">
        <f>IF($T89="",0,'General Inputs'!M$22)</f>
        <v>0</v>
      </c>
      <c r="AC89" s="193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33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3">
        <f>IF($T90="",0,'General Inputs'!K$22)</f>
        <v>0</v>
      </c>
      <c r="AA90" s="193">
        <f>IF($T90="",0,'General Inputs'!L$22)</f>
        <v>0</v>
      </c>
      <c r="AB90" s="193">
        <f>IF($T90="",0,'General Inputs'!M$22)</f>
        <v>0</v>
      </c>
      <c r="AC90" s="193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33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3">
        <f>IF($T91="",0,'General Inputs'!K$22)</f>
        <v>0</v>
      </c>
      <c r="AA91" s="193">
        <f>IF($T91="",0,'General Inputs'!L$22)</f>
        <v>0</v>
      </c>
      <c r="AB91" s="193">
        <f>IF($T91="",0,'General Inputs'!M$22)</f>
        <v>0</v>
      </c>
      <c r="AC91" s="193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33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3">
        <f>IF($T92="",0,'General Inputs'!K$22)</f>
        <v>0</v>
      </c>
      <c r="AA92" s="193">
        <f>IF($T92="",0,'General Inputs'!L$22)</f>
        <v>0</v>
      </c>
      <c r="AB92" s="193">
        <f>IF($T92="",0,'General Inputs'!M$22)</f>
        <v>0</v>
      </c>
      <c r="AC92" s="193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3">
        <f>IF($T93="",0,'General Inputs'!K$22)</f>
        <v>0</v>
      </c>
      <c r="AA93" s="193">
        <f>IF($T93="",0,'General Inputs'!L$22)</f>
        <v>0</v>
      </c>
      <c r="AB93" s="193">
        <f>IF($T93="",0,'General Inputs'!M$22)</f>
        <v>0</v>
      </c>
      <c r="AC93" s="193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33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3">
        <f>IF($T94="",0,'General Inputs'!K$22)</f>
        <v>0</v>
      </c>
      <c r="AA94" s="193">
        <f>IF($T94="",0,'General Inputs'!L$22)</f>
        <v>0</v>
      </c>
      <c r="AB94" s="193">
        <f>IF($T94="",0,'General Inputs'!M$22)</f>
        <v>0</v>
      </c>
      <c r="AC94" s="193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33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3">
        <f>IF($T95="",0,'General Inputs'!K$22)</f>
        <v>0</v>
      </c>
      <c r="AA95" s="193">
        <f>IF($T95="",0,'General Inputs'!L$22)</f>
        <v>0</v>
      </c>
      <c r="AB95" s="193">
        <f>IF($T95="",0,'General Inputs'!M$22)</f>
        <v>0</v>
      </c>
      <c r="AC95" s="193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33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3">
        <f>IF($T96="",0,'General Inputs'!K$22)</f>
        <v>0</v>
      </c>
      <c r="AA96" s="193">
        <f>IF($T96="",0,'General Inputs'!L$22)</f>
        <v>0</v>
      </c>
      <c r="AB96" s="193">
        <f>IF($T96="",0,'General Inputs'!M$22)</f>
        <v>0</v>
      </c>
      <c r="AC96" s="193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3">
        <f>IF($T97="",0,'General Inputs'!K$22)</f>
        <v>0</v>
      </c>
      <c r="AA97" s="193">
        <f>IF($T97="",0,'General Inputs'!L$22)</f>
        <v>0</v>
      </c>
      <c r="AB97" s="193">
        <f>IF($T97="",0,'General Inputs'!M$22)</f>
        <v>0</v>
      </c>
      <c r="AC97" s="193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33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3">
        <f>IF($T98="",0,'General Inputs'!K$22)</f>
        <v>0</v>
      </c>
      <c r="AA98" s="193">
        <f>IF($T98="",0,'General Inputs'!L$22)</f>
        <v>0</v>
      </c>
      <c r="AB98" s="193">
        <f>IF($T98="",0,'General Inputs'!M$22)</f>
        <v>0</v>
      </c>
      <c r="AC98" s="193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33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3">
        <f>IF($T99="",0,'General Inputs'!K$22)</f>
        <v>0</v>
      </c>
      <c r="AA99" s="193">
        <f>IF($T99="",0,'General Inputs'!L$22)</f>
        <v>0</v>
      </c>
      <c r="AB99" s="193">
        <f>IF($T99="",0,'General Inputs'!M$22)</f>
        <v>0</v>
      </c>
      <c r="AC99" s="193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3">
        <f>IF($T100="",0,'General Inputs'!K$22)</f>
        <v>0</v>
      </c>
      <c r="AA100" s="193">
        <f>IF($T100="",0,'General Inputs'!L$22)</f>
        <v>0</v>
      </c>
      <c r="AB100" s="193">
        <f>IF($T100="",0,'General Inputs'!M$22)</f>
        <v>0</v>
      </c>
      <c r="AC100" s="193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3">
        <f>IF($T101="",0,'General Inputs'!K$22)</f>
        <v>0</v>
      </c>
      <c r="AA101" s="193">
        <f>IF($T101="",0,'General Inputs'!L$22)</f>
        <v>0</v>
      </c>
      <c r="AB101" s="193">
        <f>IF($T101="",0,'General Inputs'!M$22)</f>
        <v>0</v>
      </c>
      <c r="AC101" s="193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3">
        <f>IF($T102="",0,'General Inputs'!K$22)</f>
        <v>0</v>
      </c>
      <c r="AA102" s="193">
        <f>IF($T102="",0,'General Inputs'!L$22)</f>
        <v>0</v>
      </c>
      <c r="AB102" s="193">
        <f>IF($T102="",0,'General Inputs'!M$22)</f>
        <v>0</v>
      </c>
      <c r="AC102" s="193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3">
        <f>IF($T103="",0,'General Inputs'!K$22)</f>
        <v>0</v>
      </c>
      <c r="AA103" s="193">
        <f>IF($T103="",0,'General Inputs'!L$22)</f>
        <v>0</v>
      </c>
      <c r="AB103" s="193">
        <f>IF($T103="",0,'General Inputs'!M$22)</f>
        <v>0</v>
      </c>
      <c r="AC103" s="193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3">
        <f>IF($T104="",0,'General Inputs'!K$22)</f>
        <v>0</v>
      </c>
      <c r="AA104" s="193">
        <f>IF($T104="",0,'General Inputs'!L$22)</f>
        <v>0</v>
      </c>
      <c r="AB104" s="193">
        <f>IF($T104="",0,'General Inputs'!M$22)</f>
        <v>0</v>
      </c>
      <c r="AC104" s="193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3">
        <f>IF($T105="",0,'General Inputs'!K$22)</f>
        <v>0</v>
      </c>
      <c r="AA105" s="193">
        <f>IF($T105="",0,'General Inputs'!L$22)</f>
        <v>0</v>
      </c>
      <c r="AB105" s="193">
        <f>IF($T105="",0,'General Inputs'!M$22)</f>
        <v>0</v>
      </c>
      <c r="AC105" s="193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3">
        <f>IF($T106="",0,'General Inputs'!K$22)</f>
        <v>0</v>
      </c>
      <c r="AA106" s="193">
        <f>IF($T106="",0,'General Inputs'!L$22)</f>
        <v>0</v>
      </c>
      <c r="AB106" s="193">
        <f>IF($T106="",0,'General Inputs'!M$22)</f>
        <v>0</v>
      </c>
      <c r="AC106" s="193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3">
        <f>IF($T107="",0,'General Inputs'!K$22)</f>
        <v>0</v>
      </c>
      <c r="AA107" s="193">
        <f>IF($T107="",0,'General Inputs'!L$22)</f>
        <v>0</v>
      </c>
      <c r="AB107" s="193">
        <f>IF($T107="",0,'General Inputs'!M$22)</f>
        <v>0</v>
      </c>
      <c r="AC107" s="193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3">
        <f>IF($T108="",0,'General Inputs'!K$22)</f>
        <v>0</v>
      </c>
      <c r="AA108" s="193">
        <f>IF($T108="",0,'General Inputs'!L$22)</f>
        <v>0</v>
      </c>
      <c r="AB108" s="193">
        <f>IF($T108="",0,'General Inputs'!M$22)</f>
        <v>0</v>
      </c>
      <c r="AC108" s="193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3">
        <f>IF($T109="",0,'General Inputs'!K$22)</f>
        <v>0</v>
      </c>
      <c r="AA109" s="193">
        <f>IF($T109="",0,'General Inputs'!L$22)</f>
        <v>0</v>
      </c>
      <c r="AB109" s="193">
        <f>IF($T109="",0,'General Inputs'!M$22)</f>
        <v>0</v>
      </c>
      <c r="AC109" s="193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3">
        <f>IF($T110="",0,'General Inputs'!K$22)</f>
        <v>0</v>
      </c>
      <c r="AA110" s="193">
        <f>IF($T110="",0,'General Inputs'!L$22)</f>
        <v>0</v>
      </c>
      <c r="AB110" s="193">
        <f>IF($T110="",0,'General Inputs'!M$22)</f>
        <v>0</v>
      </c>
      <c r="AC110" s="193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3">
        <f>IF($T111="",0,'General Inputs'!K$22)</f>
        <v>0</v>
      </c>
      <c r="AA111" s="193">
        <f>IF($T111="",0,'General Inputs'!L$22)</f>
        <v>0</v>
      </c>
      <c r="AB111" s="193">
        <f>IF($T111="",0,'General Inputs'!M$22)</f>
        <v>0</v>
      </c>
      <c r="AC111" s="193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3">
        <f>IF($T112="",0,'General Inputs'!K$22)</f>
        <v>0</v>
      </c>
      <c r="AA112" s="193">
        <f>IF($T112="",0,'General Inputs'!L$22)</f>
        <v>0</v>
      </c>
      <c r="AB112" s="193">
        <f>IF($T112="",0,'General Inputs'!M$22)</f>
        <v>0</v>
      </c>
      <c r="AC112" s="193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3">
        <f>IF($T113="",0,'General Inputs'!K$22)</f>
        <v>0</v>
      </c>
      <c r="AA113" s="193">
        <f>IF($T113="",0,'General Inputs'!L$22)</f>
        <v>0</v>
      </c>
      <c r="AB113" s="193">
        <f>IF($T113="",0,'General Inputs'!M$22)</f>
        <v>0</v>
      </c>
      <c r="AC113" s="193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3">
        <f>IF($T114="",0,'General Inputs'!K$22)</f>
        <v>0</v>
      </c>
      <c r="AA114" s="193">
        <f>IF($T114="",0,'General Inputs'!L$22)</f>
        <v>0</v>
      </c>
      <c r="AB114" s="193">
        <f>IF($T114="",0,'General Inputs'!M$22)</f>
        <v>0</v>
      </c>
      <c r="AC114" s="193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3">
        <f>IF($T115="",0,'General Inputs'!K$22)</f>
        <v>0</v>
      </c>
      <c r="AA115" s="193">
        <f>IF($T115="",0,'General Inputs'!L$22)</f>
        <v>0</v>
      </c>
      <c r="AB115" s="193">
        <f>IF($T115="",0,'General Inputs'!M$22)</f>
        <v>0</v>
      </c>
      <c r="AC115" s="193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3">
        <f>IF($T116="",0,'General Inputs'!K$22)</f>
        <v>0</v>
      </c>
      <c r="AA116" s="193">
        <f>IF($T116="",0,'General Inputs'!L$22)</f>
        <v>0</v>
      </c>
      <c r="AB116" s="193">
        <f>IF($T116="",0,'General Inputs'!M$22)</f>
        <v>0</v>
      </c>
      <c r="AC116" s="193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3">
        <f>IF($T117="",0,'General Inputs'!K$22)</f>
        <v>0</v>
      </c>
      <c r="AA117" s="193">
        <f>IF($T117="",0,'General Inputs'!L$22)</f>
        <v>0</v>
      </c>
      <c r="AB117" s="193">
        <f>IF($T117="",0,'General Inputs'!M$22)</f>
        <v>0</v>
      </c>
      <c r="AC117" s="193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3">
        <f>IF($T118="",0,'General Inputs'!K$22)</f>
        <v>0</v>
      </c>
      <c r="AA118" s="193">
        <f>IF($T118="",0,'General Inputs'!L$22)</f>
        <v>0</v>
      </c>
      <c r="AB118" s="193">
        <f>IF($T118="",0,'General Inputs'!M$22)</f>
        <v>0</v>
      </c>
      <c r="AC118" s="193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3">
        <f>IF($T119="",0,'General Inputs'!K$22)</f>
        <v>0</v>
      </c>
      <c r="AA119" s="193">
        <f>IF($T119="",0,'General Inputs'!L$22)</f>
        <v>0</v>
      </c>
      <c r="AB119" s="193">
        <f>IF($T119="",0,'General Inputs'!M$22)</f>
        <v>0</v>
      </c>
      <c r="AC119" s="193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3">
        <f>IF($T120="",0,'General Inputs'!K$22)</f>
        <v>0</v>
      </c>
      <c r="AA120" s="193">
        <f>IF($T120="",0,'General Inputs'!L$22)</f>
        <v>0</v>
      </c>
      <c r="AB120" s="193">
        <f>IF($T120="",0,'General Inputs'!M$22)</f>
        <v>0</v>
      </c>
      <c r="AC120" s="193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3">
        <f>IF($T121="",0,'General Inputs'!K$22)</f>
        <v>0</v>
      </c>
      <c r="AA121" s="193">
        <f>IF($T121="",0,'General Inputs'!L$22)</f>
        <v>0</v>
      </c>
      <c r="AB121" s="193">
        <f>IF($T121="",0,'General Inputs'!M$22)</f>
        <v>0</v>
      </c>
      <c r="AC121" s="193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3">
        <f>IF($T122="",0,'General Inputs'!K$22)</f>
        <v>0</v>
      </c>
      <c r="AA122" s="193">
        <f>IF($T122="",0,'General Inputs'!L$22)</f>
        <v>0</v>
      </c>
      <c r="AB122" s="193">
        <f>IF($T122="",0,'General Inputs'!M$22)</f>
        <v>0</v>
      </c>
      <c r="AC122" s="193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3">
        <f>IF($T123="",0,'General Inputs'!K$22)</f>
        <v>0</v>
      </c>
      <c r="AA123" s="193">
        <f>IF($T123="",0,'General Inputs'!L$22)</f>
        <v>0</v>
      </c>
      <c r="AB123" s="193">
        <f>IF($T123="",0,'General Inputs'!M$22)</f>
        <v>0</v>
      </c>
      <c r="AC123" s="193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3">
        <f>IF($T124="",0,'General Inputs'!K$22)</f>
        <v>0</v>
      </c>
      <c r="AA124" s="193">
        <f>IF($T124="",0,'General Inputs'!L$22)</f>
        <v>0</v>
      </c>
      <c r="AB124" s="193">
        <f>IF($T124="",0,'General Inputs'!M$22)</f>
        <v>0</v>
      </c>
      <c r="AC124" s="193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3">
        <f>IF($T125="",0,'General Inputs'!K$22)</f>
        <v>0</v>
      </c>
      <c r="AA125" s="193">
        <f>IF($T125="",0,'General Inputs'!L$22)</f>
        <v>0</v>
      </c>
      <c r="AB125" s="193">
        <f>IF($T125="",0,'General Inputs'!M$22)</f>
        <v>0</v>
      </c>
      <c r="AC125" s="193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3">
        <f>IF($T126="",0,'General Inputs'!K$22)</f>
        <v>0</v>
      </c>
      <c r="AA126" s="193">
        <f>IF($T126="",0,'General Inputs'!L$22)</f>
        <v>0</v>
      </c>
      <c r="AB126" s="193">
        <f>IF($T126="",0,'General Inputs'!M$22)</f>
        <v>0</v>
      </c>
      <c r="AC126" s="193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3">
        <f>IF($T127="",0,'General Inputs'!K$22)</f>
        <v>0</v>
      </c>
      <c r="AA127" s="193">
        <f>IF($T127="",0,'General Inputs'!L$22)</f>
        <v>0</v>
      </c>
      <c r="AB127" s="193">
        <f>IF($T127="",0,'General Inputs'!M$22)</f>
        <v>0</v>
      </c>
      <c r="AC127" s="193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3">
        <f>IF($T128="",0,'General Inputs'!K$22)</f>
        <v>0</v>
      </c>
      <c r="AA128" s="193">
        <f>IF($T128="",0,'General Inputs'!L$22)</f>
        <v>0</v>
      </c>
      <c r="AB128" s="193">
        <f>IF($T128="",0,'General Inputs'!M$22)</f>
        <v>0</v>
      </c>
      <c r="AC128" s="193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3">
        <f>IF($T129="",0,'General Inputs'!K$22)</f>
        <v>0</v>
      </c>
      <c r="AA129" s="193">
        <f>IF($T129="",0,'General Inputs'!L$22)</f>
        <v>0</v>
      </c>
      <c r="AB129" s="193">
        <f>IF($T129="",0,'General Inputs'!M$22)</f>
        <v>0</v>
      </c>
      <c r="AC129" s="193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3">
        <f>IF($T130="",0,'General Inputs'!K$22)</f>
        <v>0</v>
      </c>
      <c r="AA130" s="193">
        <f>IF($T130="",0,'General Inputs'!L$22)</f>
        <v>0</v>
      </c>
      <c r="AB130" s="193">
        <f>IF($T130="",0,'General Inputs'!M$22)</f>
        <v>0</v>
      </c>
      <c r="AC130" s="193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3">
        <f>IF($T131="",0,'General Inputs'!K$22)</f>
        <v>0</v>
      </c>
      <c r="AA131" s="193">
        <f>IF($T131="",0,'General Inputs'!L$22)</f>
        <v>0</v>
      </c>
      <c r="AB131" s="193">
        <f>IF($T131="",0,'General Inputs'!M$22)</f>
        <v>0</v>
      </c>
      <c r="AC131" s="193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3">
        <f>IF($T132="",0,'General Inputs'!K$22)</f>
        <v>0</v>
      </c>
      <c r="AA132" s="193">
        <f>IF($T132="",0,'General Inputs'!L$22)</f>
        <v>0</v>
      </c>
      <c r="AB132" s="193">
        <f>IF($T132="",0,'General Inputs'!M$22)</f>
        <v>0</v>
      </c>
      <c r="AC132" s="193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3">
        <f>IF($T133="",0,'General Inputs'!K$22)</f>
        <v>0</v>
      </c>
      <c r="AA133" s="193">
        <f>IF($T133="",0,'General Inputs'!L$22)</f>
        <v>0</v>
      </c>
      <c r="AB133" s="193">
        <f>IF($T133="",0,'General Inputs'!M$22)</f>
        <v>0</v>
      </c>
      <c r="AC133" s="193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3">
        <f>IF($T134="",0,'General Inputs'!K$22)</f>
        <v>0</v>
      </c>
      <c r="AA134" s="193">
        <f>IF($T134="",0,'General Inputs'!L$22)</f>
        <v>0</v>
      </c>
      <c r="AB134" s="193">
        <f>IF($T134="",0,'General Inputs'!M$22)</f>
        <v>0</v>
      </c>
      <c r="AC134" s="193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3">
        <f>IF($T135="",0,'General Inputs'!K$22)</f>
        <v>0</v>
      </c>
      <c r="AA135" s="193">
        <f>IF($T135="",0,'General Inputs'!L$22)</f>
        <v>0</v>
      </c>
      <c r="AB135" s="193">
        <f>IF($T135="",0,'General Inputs'!M$22)</f>
        <v>0</v>
      </c>
      <c r="AC135" s="193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3">
        <f>IF($T136="",0,'General Inputs'!K$22)</f>
        <v>0</v>
      </c>
      <c r="AA136" s="193">
        <f>IF($T136="",0,'General Inputs'!L$22)</f>
        <v>0</v>
      </c>
      <c r="AB136" s="193">
        <f>IF($T136="",0,'General Inputs'!M$22)</f>
        <v>0</v>
      </c>
      <c r="AC136" s="193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3">
        <f>IF($T137="",0,'General Inputs'!K$22)</f>
        <v>0</v>
      </c>
      <c r="AA137" s="193">
        <f>IF($T137="",0,'General Inputs'!L$22)</f>
        <v>0</v>
      </c>
      <c r="AB137" s="193">
        <f>IF($T137="",0,'General Inputs'!M$22)</f>
        <v>0</v>
      </c>
      <c r="AC137" s="193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3">
        <f>IF($T138="",0,'General Inputs'!K$22)</f>
        <v>0</v>
      </c>
      <c r="AA138" s="193">
        <f>IF($T138="",0,'General Inputs'!L$22)</f>
        <v>0</v>
      </c>
      <c r="AB138" s="193">
        <f>IF($T138="",0,'General Inputs'!M$22)</f>
        <v>0</v>
      </c>
      <c r="AC138" s="193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3">
        <f>IF($T139="",0,'General Inputs'!K$22)</f>
        <v>0</v>
      </c>
      <c r="AA139" s="193">
        <f>IF($T139="",0,'General Inputs'!L$22)</f>
        <v>0</v>
      </c>
      <c r="AB139" s="193">
        <f>IF($T139="",0,'General Inputs'!M$22)</f>
        <v>0</v>
      </c>
      <c r="AC139" s="193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3">
        <f>IF($T140="",0,'General Inputs'!K$22)</f>
        <v>0</v>
      </c>
      <c r="AA140" s="193">
        <f>IF($T140="",0,'General Inputs'!L$22)</f>
        <v>0</v>
      </c>
      <c r="AB140" s="193">
        <f>IF($T140="",0,'General Inputs'!M$22)</f>
        <v>0</v>
      </c>
      <c r="AC140" s="193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3">
        <f>IF($T141="",0,'General Inputs'!K$22)</f>
        <v>0</v>
      </c>
      <c r="AA141" s="193">
        <f>IF($T141="",0,'General Inputs'!L$22)</f>
        <v>0</v>
      </c>
      <c r="AB141" s="193">
        <f>IF($T141="",0,'General Inputs'!M$22)</f>
        <v>0</v>
      </c>
      <c r="AC141" s="193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3">
        <f>IF($T142="",0,'General Inputs'!K$22)</f>
        <v>0</v>
      </c>
      <c r="AA142" s="193">
        <f>IF($T142="",0,'General Inputs'!L$22)</f>
        <v>0</v>
      </c>
      <c r="AB142" s="193">
        <f>IF($T142="",0,'General Inputs'!M$22)</f>
        <v>0</v>
      </c>
      <c r="AC142" s="193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3">
        <f>IF($T143="",0,'General Inputs'!K$22)</f>
        <v>0</v>
      </c>
      <c r="AA143" s="193">
        <f>IF($T143="",0,'General Inputs'!L$22)</f>
        <v>0</v>
      </c>
      <c r="AB143" s="193">
        <f>IF($T143="",0,'General Inputs'!M$22)</f>
        <v>0</v>
      </c>
      <c r="AC143" s="193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3">
        <f>IF($T144="",0,'General Inputs'!K$22)</f>
        <v>0</v>
      </c>
      <c r="AA144" s="193">
        <f>IF($T144="",0,'General Inputs'!L$22)</f>
        <v>0</v>
      </c>
      <c r="AB144" s="193">
        <f>IF($T144="",0,'General Inputs'!M$22)</f>
        <v>0</v>
      </c>
      <c r="AC144" s="193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3">
        <f>IF($T145="",0,'General Inputs'!K$22)</f>
        <v>0</v>
      </c>
      <c r="AA145" s="193">
        <f>IF($T145="",0,'General Inputs'!L$22)</f>
        <v>0</v>
      </c>
      <c r="AB145" s="193">
        <f>IF($T145="",0,'General Inputs'!M$22)</f>
        <v>0</v>
      </c>
      <c r="AC145" s="193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3">
        <f>IF($T146="",0,'General Inputs'!K$22)</f>
        <v>0</v>
      </c>
      <c r="AA146" s="193">
        <f>IF($T146="",0,'General Inputs'!L$22)</f>
        <v>0</v>
      </c>
      <c r="AB146" s="193">
        <f>IF($T146="",0,'General Inputs'!M$22)</f>
        <v>0</v>
      </c>
      <c r="AC146" s="193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3">
        <f>IF($T147="",0,'General Inputs'!K$22)</f>
        <v>0</v>
      </c>
      <c r="AA147" s="193">
        <f>IF($T147="",0,'General Inputs'!L$22)</f>
        <v>0</v>
      </c>
      <c r="AB147" s="193">
        <f>IF($T147="",0,'General Inputs'!M$22)</f>
        <v>0</v>
      </c>
      <c r="AC147" s="193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3">
        <f>IF($T148="",0,'General Inputs'!K$22)</f>
        <v>0</v>
      </c>
      <c r="AA148" s="193">
        <f>IF($T148="",0,'General Inputs'!L$22)</f>
        <v>0</v>
      </c>
      <c r="AB148" s="193">
        <f>IF($T148="",0,'General Inputs'!M$22)</f>
        <v>0</v>
      </c>
      <c r="AC148" s="193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3">
        <f>IF($T149="",0,'General Inputs'!K$22)</f>
        <v>0</v>
      </c>
      <c r="AA149" s="193">
        <f>IF($T149="",0,'General Inputs'!L$22)</f>
        <v>0</v>
      </c>
      <c r="AB149" s="193">
        <f>IF($T149="",0,'General Inputs'!M$22)</f>
        <v>0</v>
      </c>
      <c r="AC149" s="193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3">
        <f>IF($T150="",0,'General Inputs'!K$22)</f>
        <v>0</v>
      </c>
      <c r="AA150" s="193">
        <f>IF($T150="",0,'General Inputs'!L$22)</f>
        <v>0</v>
      </c>
      <c r="AB150" s="193">
        <f>IF($T150="",0,'General Inputs'!M$22)</f>
        <v>0</v>
      </c>
      <c r="AC150" s="193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3">
        <f>IF($T151="",0,'General Inputs'!K$22)</f>
        <v>0</v>
      </c>
      <c r="AA151" s="193">
        <f>IF($T151="",0,'General Inputs'!L$22)</f>
        <v>0</v>
      </c>
      <c r="AB151" s="193">
        <f>IF($T151="",0,'General Inputs'!M$22)</f>
        <v>0</v>
      </c>
      <c r="AC151" s="193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3">
        <f>IF($T152="",0,'General Inputs'!K$22)</f>
        <v>0</v>
      </c>
      <c r="AA152" s="193">
        <f>IF($T152="",0,'General Inputs'!L$22)</f>
        <v>0</v>
      </c>
      <c r="AB152" s="193">
        <f>IF($T152="",0,'General Inputs'!M$22)</f>
        <v>0</v>
      </c>
      <c r="AC152" s="193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3">
        <f>IF($T153="",0,'General Inputs'!K$22)</f>
        <v>0</v>
      </c>
      <c r="AA153" s="193">
        <f>IF($T153="",0,'General Inputs'!L$22)</f>
        <v>0</v>
      </c>
      <c r="AB153" s="193">
        <f>IF($T153="",0,'General Inputs'!M$22)</f>
        <v>0</v>
      </c>
      <c r="AC153" s="193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3">
        <f>IF($T154="",0,'General Inputs'!K$22)</f>
        <v>0</v>
      </c>
      <c r="AA154" s="193">
        <f>IF($T154="",0,'General Inputs'!L$22)</f>
        <v>0</v>
      </c>
      <c r="AB154" s="193">
        <f>IF($T154="",0,'General Inputs'!M$22)</f>
        <v>0</v>
      </c>
      <c r="AC154" s="193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3">
        <f>IF($T155="",0,'General Inputs'!K$22)</f>
        <v>0</v>
      </c>
      <c r="AA155" s="193">
        <f>IF($T155="",0,'General Inputs'!L$22)</f>
        <v>0</v>
      </c>
      <c r="AB155" s="193">
        <f>IF($T155="",0,'General Inputs'!M$22)</f>
        <v>0</v>
      </c>
      <c r="AC155" s="193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3">
        <f>IF($T156="",0,'General Inputs'!K$22)</f>
        <v>0</v>
      </c>
      <c r="AA156" s="193">
        <f>IF($T156="",0,'General Inputs'!L$22)</f>
        <v>0</v>
      </c>
      <c r="AB156" s="193">
        <f>IF($T156="",0,'General Inputs'!M$22)</f>
        <v>0</v>
      </c>
      <c r="AC156" s="193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3">
        <f>IF($T157="",0,'General Inputs'!K$22)</f>
        <v>0</v>
      </c>
      <c r="AA157" s="193">
        <f>IF($T157="",0,'General Inputs'!L$22)</f>
        <v>0</v>
      </c>
      <c r="AB157" s="193">
        <f>IF($T157="",0,'General Inputs'!M$22)</f>
        <v>0</v>
      </c>
      <c r="AC157" s="193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3">
        <f>IF($T158="",0,'General Inputs'!K$22)</f>
        <v>0</v>
      </c>
      <c r="AA158" s="193">
        <f>IF($T158="",0,'General Inputs'!L$22)</f>
        <v>0</v>
      </c>
      <c r="AB158" s="193">
        <f>IF($T158="",0,'General Inputs'!M$22)</f>
        <v>0</v>
      </c>
      <c r="AC158" s="193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3">
        <f>IF($T159="",0,'General Inputs'!K$22)</f>
        <v>0</v>
      </c>
      <c r="AA159" s="193">
        <f>IF($T159="",0,'General Inputs'!L$22)</f>
        <v>0</v>
      </c>
      <c r="AB159" s="193">
        <f>IF($T159="",0,'General Inputs'!M$22)</f>
        <v>0</v>
      </c>
      <c r="AC159" s="193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3">
        <f>IF($T160="",0,'General Inputs'!K$22)</f>
        <v>0</v>
      </c>
      <c r="AA160" s="193">
        <f>IF($T160="",0,'General Inputs'!L$22)</f>
        <v>0</v>
      </c>
      <c r="AB160" s="193">
        <f>IF($T160="",0,'General Inputs'!M$22)</f>
        <v>0</v>
      </c>
      <c r="AC160" s="193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3">
        <f>IF($T161="",0,'General Inputs'!K$22)</f>
        <v>0</v>
      </c>
      <c r="AA161" s="193">
        <f>IF($T161="",0,'General Inputs'!L$22)</f>
        <v>0</v>
      </c>
      <c r="AB161" s="193">
        <f>IF($T161="",0,'General Inputs'!M$22)</f>
        <v>0</v>
      </c>
      <c r="AC161" s="193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3">
        <f>IF($T162="",0,'General Inputs'!K$22)</f>
        <v>0</v>
      </c>
      <c r="AA162" s="193">
        <f>IF($T162="",0,'General Inputs'!L$22)</f>
        <v>0</v>
      </c>
      <c r="AB162" s="193">
        <f>IF($T162="",0,'General Inputs'!M$22)</f>
        <v>0</v>
      </c>
      <c r="AC162" s="193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3">
        <f>IF($T163="",0,'General Inputs'!K$22)</f>
        <v>0</v>
      </c>
      <c r="AA163" s="193">
        <f>IF($T163="",0,'General Inputs'!L$22)</f>
        <v>0</v>
      </c>
      <c r="AB163" s="193">
        <f>IF($T163="",0,'General Inputs'!M$22)</f>
        <v>0</v>
      </c>
      <c r="AC163" s="193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3">
        <f>IF($T164="",0,'General Inputs'!K$22)</f>
        <v>0</v>
      </c>
      <c r="AA164" s="193">
        <f>IF($T164="",0,'General Inputs'!L$22)</f>
        <v>0</v>
      </c>
      <c r="AB164" s="193">
        <f>IF($T164="",0,'General Inputs'!M$22)</f>
        <v>0</v>
      </c>
      <c r="AC164" s="193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3">
        <f>IF($T165="",0,'General Inputs'!K$22)</f>
        <v>0</v>
      </c>
      <c r="AA165" s="193">
        <f>IF($T165="",0,'General Inputs'!L$22)</f>
        <v>0</v>
      </c>
      <c r="AB165" s="193">
        <f>IF($T165="",0,'General Inputs'!M$22)</f>
        <v>0</v>
      </c>
      <c r="AC165" s="193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3">
        <f>IF($T166="",0,'General Inputs'!K$22)</f>
        <v>0</v>
      </c>
      <c r="AA166" s="193">
        <f>IF($T166="",0,'General Inputs'!L$22)</f>
        <v>0</v>
      </c>
      <c r="AB166" s="193">
        <f>IF($T166="",0,'General Inputs'!M$22)</f>
        <v>0</v>
      </c>
      <c r="AC166" s="193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3">
        <f>IF($T167="",0,'General Inputs'!K$22)</f>
        <v>0</v>
      </c>
      <c r="AA167" s="193">
        <f>IF($T167="",0,'General Inputs'!L$22)</f>
        <v>0</v>
      </c>
      <c r="AB167" s="193">
        <f>IF($T167="",0,'General Inputs'!M$22)</f>
        <v>0</v>
      </c>
      <c r="AC167" s="193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3">
        <f>IF($T168="",0,'General Inputs'!K$22)</f>
        <v>0</v>
      </c>
      <c r="AA168" s="193">
        <f>IF($T168="",0,'General Inputs'!L$22)</f>
        <v>0</v>
      </c>
      <c r="AB168" s="193">
        <f>IF($T168="",0,'General Inputs'!M$22)</f>
        <v>0</v>
      </c>
      <c r="AC168" s="193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3">
        <f>IF($T169="",0,'General Inputs'!K$22)</f>
        <v>0</v>
      </c>
      <c r="AA169" s="193">
        <f>IF($T169="",0,'General Inputs'!L$22)</f>
        <v>0</v>
      </c>
      <c r="AB169" s="193">
        <f>IF($T169="",0,'General Inputs'!M$22)</f>
        <v>0</v>
      </c>
      <c r="AC169" s="193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3">
        <f>IF($T170="",0,'General Inputs'!K$22)</f>
        <v>0</v>
      </c>
      <c r="AA170" s="193">
        <f>IF($T170="",0,'General Inputs'!L$22)</f>
        <v>0</v>
      </c>
      <c r="AB170" s="193">
        <f>IF($T170="",0,'General Inputs'!M$22)</f>
        <v>0</v>
      </c>
      <c r="AC170" s="193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3">
        <f>IF($T171="",0,'General Inputs'!K$22)</f>
        <v>0</v>
      </c>
      <c r="AA171" s="193">
        <f>IF($T171="",0,'General Inputs'!L$22)</f>
        <v>0</v>
      </c>
      <c r="AB171" s="193">
        <f>IF($T171="",0,'General Inputs'!M$22)</f>
        <v>0</v>
      </c>
      <c r="AC171" s="193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3">
        <f>IF($T172="",0,'General Inputs'!K$22)</f>
        <v>0</v>
      </c>
      <c r="AA172" s="193">
        <f>IF($T172="",0,'General Inputs'!L$22)</f>
        <v>0</v>
      </c>
      <c r="AB172" s="193">
        <f>IF($T172="",0,'General Inputs'!M$22)</f>
        <v>0</v>
      </c>
      <c r="AC172" s="193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3">
        <f>IF($T173="",0,'General Inputs'!K$22)</f>
        <v>0</v>
      </c>
      <c r="AA173" s="193">
        <f>IF($T173="",0,'General Inputs'!L$22)</f>
        <v>0</v>
      </c>
      <c r="AB173" s="193">
        <f>IF($T173="",0,'General Inputs'!M$22)</f>
        <v>0</v>
      </c>
      <c r="AC173" s="193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3">
        <f>IF($T174="",0,'General Inputs'!K$22)</f>
        <v>0</v>
      </c>
      <c r="AA174" s="193">
        <f>IF($T174="",0,'General Inputs'!L$22)</f>
        <v>0</v>
      </c>
      <c r="AB174" s="193">
        <f>IF($T174="",0,'General Inputs'!M$22)</f>
        <v>0</v>
      </c>
      <c r="AC174" s="193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3">
        <f>IF($T175="",0,'General Inputs'!K$22)</f>
        <v>0</v>
      </c>
      <c r="AA175" s="193">
        <f>IF($T175="",0,'General Inputs'!L$22)</f>
        <v>0</v>
      </c>
      <c r="AB175" s="193">
        <f>IF($T175="",0,'General Inputs'!M$22)</f>
        <v>0</v>
      </c>
      <c r="AC175" s="193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3">
        <f>IF($T176="",0,'General Inputs'!K$22)</f>
        <v>0</v>
      </c>
      <c r="AA176" s="193">
        <f>IF($T176="",0,'General Inputs'!L$22)</f>
        <v>0</v>
      </c>
      <c r="AB176" s="193">
        <f>IF($T176="",0,'General Inputs'!M$22)</f>
        <v>0</v>
      </c>
      <c r="AC176" s="193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3">
        <f>IF($T177="",0,'General Inputs'!K$22)</f>
        <v>0</v>
      </c>
      <c r="AA177" s="193">
        <f>IF($T177="",0,'General Inputs'!L$22)</f>
        <v>0</v>
      </c>
      <c r="AB177" s="193">
        <f>IF($T177="",0,'General Inputs'!M$22)</f>
        <v>0</v>
      </c>
      <c r="AC177" s="193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3">
        <f>IF($T178="",0,'General Inputs'!K$22)</f>
        <v>0</v>
      </c>
      <c r="AA178" s="193">
        <f>IF($T178="",0,'General Inputs'!L$22)</f>
        <v>0</v>
      </c>
      <c r="AB178" s="193">
        <f>IF($T178="",0,'General Inputs'!M$22)</f>
        <v>0</v>
      </c>
      <c r="AC178" s="193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3">
        <f>IF($T179="",0,'General Inputs'!K$22)</f>
        <v>0</v>
      </c>
      <c r="AA179" s="193">
        <f>IF($T179="",0,'General Inputs'!L$22)</f>
        <v>0</v>
      </c>
      <c r="AB179" s="193">
        <f>IF($T179="",0,'General Inputs'!M$22)</f>
        <v>0</v>
      </c>
      <c r="AC179" s="193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3">
        <f>IF($T180="",0,'General Inputs'!K$22)</f>
        <v>0</v>
      </c>
      <c r="AA180" s="193">
        <f>IF($T180="",0,'General Inputs'!L$22)</f>
        <v>0</v>
      </c>
      <c r="AB180" s="193">
        <f>IF($T180="",0,'General Inputs'!M$22)</f>
        <v>0</v>
      </c>
      <c r="AC180" s="193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3">
        <f>IF($T181="",0,'General Inputs'!K$22)</f>
        <v>0</v>
      </c>
      <c r="AA181" s="193">
        <f>IF($T181="",0,'General Inputs'!L$22)</f>
        <v>0</v>
      </c>
      <c r="AB181" s="193">
        <f>IF($T181="",0,'General Inputs'!M$22)</f>
        <v>0</v>
      </c>
      <c r="AC181" s="193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3">
        <f>IF($T182="",0,'General Inputs'!K$22)</f>
        <v>0</v>
      </c>
      <c r="AA182" s="193">
        <f>IF($T182="",0,'General Inputs'!L$22)</f>
        <v>0</v>
      </c>
      <c r="AB182" s="193">
        <f>IF($T182="",0,'General Inputs'!M$22)</f>
        <v>0</v>
      </c>
      <c r="AC182" s="193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3">
        <f>IF($T183="",0,'General Inputs'!K$22)</f>
        <v>0</v>
      </c>
      <c r="AA183" s="193">
        <f>IF($T183="",0,'General Inputs'!L$22)</f>
        <v>0</v>
      </c>
      <c r="AB183" s="193">
        <f>IF($T183="",0,'General Inputs'!M$22)</f>
        <v>0</v>
      </c>
      <c r="AC183" s="193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3">
        <f>IF($T184="",0,'General Inputs'!K$22)</f>
        <v>0</v>
      </c>
      <c r="AA184" s="193">
        <f>IF($T184="",0,'General Inputs'!L$22)</f>
        <v>0</v>
      </c>
      <c r="AB184" s="193">
        <f>IF($T184="",0,'General Inputs'!M$22)</f>
        <v>0</v>
      </c>
      <c r="AC184" s="193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3">
        <f>IF($T185="",0,'General Inputs'!K$22)</f>
        <v>0</v>
      </c>
      <c r="AA185" s="193">
        <f>IF($T185="",0,'General Inputs'!L$22)</f>
        <v>0</v>
      </c>
      <c r="AB185" s="193">
        <f>IF($T185="",0,'General Inputs'!M$22)</f>
        <v>0</v>
      </c>
      <c r="AC185" s="193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3">
        <f>IF($T186="",0,'General Inputs'!K$22)</f>
        <v>0</v>
      </c>
      <c r="AA186" s="193">
        <f>IF($T186="",0,'General Inputs'!L$22)</f>
        <v>0</v>
      </c>
      <c r="AB186" s="193">
        <f>IF($T186="",0,'General Inputs'!M$22)</f>
        <v>0</v>
      </c>
      <c r="AC186" s="193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3">
        <f>IF($T187="",0,'General Inputs'!K$22)</f>
        <v>0</v>
      </c>
      <c r="AA187" s="193">
        <f>IF($T187="",0,'General Inputs'!L$22)</f>
        <v>0</v>
      </c>
      <c r="AB187" s="193">
        <f>IF($T187="",0,'General Inputs'!M$22)</f>
        <v>0</v>
      </c>
      <c r="AC187" s="193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3">
        <f>IF($T188="",0,'General Inputs'!K$22)</f>
        <v>0</v>
      </c>
      <c r="AA188" s="193">
        <f>IF($T188="",0,'General Inputs'!L$22)</f>
        <v>0</v>
      </c>
      <c r="AB188" s="193">
        <f>IF($T188="",0,'General Inputs'!M$22)</f>
        <v>0</v>
      </c>
      <c r="AC188" s="193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3">
        <f>IF($T189="",0,'General Inputs'!K$22)</f>
        <v>0</v>
      </c>
      <c r="AA189" s="193">
        <f>IF($T189="",0,'General Inputs'!L$22)</f>
        <v>0</v>
      </c>
      <c r="AB189" s="193">
        <f>IF($T189="",0,'General Inputs'!M$22)</f>
        <v>0</v>
      </c>
      <c r="AC189" s="193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3">
        <f>IF($T190="",0,'General Inputs'!K$22)</f>
        <v>0</v>
      </c>
      <c r="AA190" s="193">
        <f>IF($T190="",0,'General Inputs'!L$22)</f>
        <v>0</v>
      </c>
      <c r="AB190" s="193">
        <f>IF($T190="",0,'General Inputs'!M$22)</f>
        <v>0</v>
      </c>
      <c r="AC190" s="193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3">
        <f>IF($T191="",0,'General Inputs'!K$22)</f>
        <v>0</v>
      </c>
      <c r="AA191" s="193">
        <f>IF($T191="",0,'General Inputs'!L$22)</f>
        <v>0</v>
      </c>
      <c r="AB191" s="193">
        <f>IF($T191="",0,'General Inputs'!M$22)</f>
        <v>0</v>
      </c>
      <c r="AC191" s="193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3">
        <f>IF($T192="",0,'General Inputs'!K$22)</f>
        <v>0</v>
      </c>
      <c r="AA192" s="193">
        <f>IF($T192="",0,'General Inputs'!L$22)</f>
        <v>0</v>
      </c>
      <c r="AB192" s="193">
        <f>IF($T192="",0,'General Inputs'!M$22)</f>
        <v>0</v>
      </c>
      <c r="AC192" s="193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3">
        <f>IF($T193="",0,'General Inputs'!K$22)</f>
        <v>0</v>
      </c>
      <c r="AA193" s="193">
        <f>IF($T193="",0,'General Inputs'!L$22)</f>
        <v>0</v>
      </c>
      <c r="AB193" s="193">
        <f>IF($T193="",0,'General Inputs'!M$22)</f>
        <v>0</v>
      </c>
      <c r="AC193" s="193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3">
        <f>IF($T194="",0,'General Inputs'!K$22)</f>
        <v>0</v>
      </c>
      <c r="AA194" s="193">
        <f>IF($T194="",0,'General Inputs'!L$22)</f>
        <v>0</v>
      </c>
      <c r="AB194" s="193">
        <f>IF($T194="",0,'General Inputs'!M$22)</f>
        <v>0</v>
      </c>
      <c r="AC194" s="193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3">
        <f>IF($T195="",0,'General Inputs'!K$22)</f>
        <v>0</v>
      </c>
      <c r="AA195" s="193">
        <f>IF($T195="",0,'General Inputs'!L$22)</f>
        <v>0</v>
      </c>
      <c r="AB195" s="193">
        <f>IF($T195="",0,'General Inputs'!M$22)</f>
        <v>0</v>
      </c>
      <c r="AC195" s="193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3">
        <f>IF($T196="",0,'General Inputs'!K$22)</f>
        <v>0</v>
      </c>
      <c r="AA196" s="193">
        <f>IF($T196="",0,'General Inputs'!L$22)</f>
        <v>0</v>
      </c>
      <c r="AB196" s="193">
        <f>IF($T196="",0,'General Inputs'!M$22)</f>
        <v>0</v>
      </c>
      <c r="AC196" s="193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3">
        <f>IF($T197="",0,'General Inputs'!K$22)</f>
        <v>0</v>
      </c>
      <c r="AA197" s="193">
        <f>IF($T197="",0,'General Inputs'!L$22)</f>
        <v>0</v>
      </c>
      <c r="AB197" s="193">
        <f>IF($T197="",0,'General Inputs'!M$22)</f>
        <v>0</v>
      </c>
      <c r="AC197" s="193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3">
        <f>IF($T198="",0,'General Inputs'!K$22)</f>
        <v>0</v>
      </c>
      <c r="AA198" s="193">
        <f>IF($T198="",0,'General Inputs'!L$22)</f>
        <v>0</v>
      </c>
      <c r="AB198" s="193">
        <f>IF($T198="",0,'General Inputs'!M$22)</f>
        <v>0</v>
      </c>
      <c r="AC198" s="193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3">
        <f>IF($T199="",0,'General Inputs'!K$22)</f>
        <v>0</v>
      </c>
      <c r="AA199" s="193">
        <f>IF($T199="",0,'General Inputs'!L$22)</f>
        <v>0</v>
      </c>
      <c r="AB199" s="193">
        <f>IF($T199="",0,'General Inputs'!M$22)</f>
        <v>0</v>
      </c>
      <c r="AC199" s="193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3">
        <f>IF($T200="",0,'General Inputs'!K$22)</f>
        <v>0</v>
      </c>
      <c r="AA200" s="193">
        <f>IF($T200="",0,'General Inputs'!L$22)</f>
        <v>0</v>
      </c>
      <c r="AB200" s="193">
        <f>IF($T200="",0,'General Inputs'!M$22)</f>
        <v>0</v>
      </c>
      <c r="AC200" s="193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3">
        <f>IF($T201="",0,'General Inputs'!K$22)</f>
        <v>0</v>
      </c>
      <c r="AA201" s="193">
        <f>IF($T201="",0,'General Inputs'!L$22)</f>
        <v>0</v>
      </c>
      <c r="AB201" s="193">
        <f>IF($T201="",0,'General Inputs'!M$22)</f>
        <v>0</v>
      </c>
      <c r="AC201" s="193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3">
        <f>IF($T202="",0,'General Inputs'!K$22)</f>
        <v>0</v>
      </c>
      <c r="AA202" s="193">
        <f>IF($T202="",0,'General Inputs'!L$22)</f>
        <v>0</v>
      </c>
      <c r="AB202" s="193">
        <f>IF($T202="",0,'General Inputs'!M$22)</f>
        <v>0</v>
      </c>
      <c r="AC202" s="193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3">
        <f>IF($T203="",0,'General Inputs'!K$22)</f>
        <v>0</v>
      </c>
      <c r="AA203" s="193">
        <f>IF($T203="",0,'General Inputs'!L$22)</f>
        <v>0</v>
      </c>
      <c r="AB203" s="193">
        <f>IF($T203="",0,'General Inputs'!M$22)</f>
        <v>0</v>
      </c>
      <c r="AC203" s="193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3">
        <f>IF($T204="",0,'General Inputs'!K$22)</f>
        <v>0</v>
      </c>
      <c r="AA204" s="193">
        <f>IF($T204="",0,'General Inputs'!L$22)</f>
        <v>0</v>
      </c>
      <c r="AB204" s="193">
        <f>IF($T204="",0,'General Inputs'!M$22)</f>
        <v>0</v>
      </c>
      <c r="AC204" s="193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3">
        <f>IF($T205="",0,'General Inputs'!K$22)</f>
        <v>0</v>
      </c>
      <c r="AA205" s="193">
        <f>IF($T205="",0,'General Inputs'!L$22)</f>
        <v>0</v>
      </c>
      <c r="AB205" s="193">
        <f>IF($T205="",0,'General Inputs'!M$22)</f>
        <v>0</v>
      </c>
      <c r="AC205" s="193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3">
        <f>IF($T206="",0,'General Inputs'!K$22)</f>
        <v>0</v>
      </c>
      <c r="AA206" s="193">
        <f>IF($T206="",0,'General Inputs'!L$22)</f>
        <v>0</v>
      </c>
      <c r="AB206" s="193">
        <f>IF($T206="",0,'General Inputs'!M$22)</f>
        <v>0</v>
      </c>
      <c r="AC206" s="193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3">
        <f>IF($T207="",0,'General Inputs'!K$22)</f>
        <v>0</v>
      </c>
      <c r="AA207" s="193">
        <f>IF($T207="",0,'General Inputs'!L$22)</f>
        <v>0</v>
      </c>
      <c r="AB207" s="193">
        <f>IF($T207="",0,'General Inputs'!M$22)</f>
        <v>0</v>
      </c>
      <c r="AC207" s="193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3">
        <f>IF($T208="",0,'General Inputs'!K$22)</f>
        <v>0</v>
      </c>
      <c r="AA208" s="193">
        <f>IF($T208="",0,'General Inputs'!L$22)</f>
        <v>0</v>
      </c>
      <c r="AB208" s="193">
        <f>IF($T208="",0,'General Inputs'!M$22)</f>
        <v>0</v>
      </c>
      <c r="AC208" s="193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3">
        <f>IF($T209="",0,'General Inputs'!K$22)</f>
        <v>0</v>
      </c>
      <c r="AA209" s="193">
        <f>IF($T209="",0,'General Inputs'!L$22)</f>
        <v>0</v>
      </c>
      <c r="AB209" s="193">
        <f>IF($T209="",0,'General Inputs'!M$22)</f>
        <v>0</v>
      </c>
      <c r="AC209" s="193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3">
        <f>IF($T210="",0,'General Inputs'!K$22)</f>
        <v>0</v>
      </c>
      <c r="AA210" s="193">
        <f>IF($T210="",0,'General Inputs'!L$22)</f>
        <v>0</v>
      </c>
      <c r="AB210" s="193">
        <f>IF($T210="",0,'General Inputs'!M$22)</f>
        <v>0</v>
      </c>
      <c r="AC210" s="193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3">
        <f>IF($T211="",0,'General Inputs'!K$22)</f>
        <v>0</v>
      </c>
      <c r="AA211" s="193">
        <f>IF($T211="",0,'General Inputs'!L$22)</f>
        <v>0</v>
      </c>
      <c r="AB211" s="193">
        <f>IF($T211="",0,'General Inputs'!M$22)</f>
        <v>0</v>
      </c>
      <c r="AC211" s="193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3">
        <f>IF($T212="",0,'General Inputs'!K$22)</f>
        <v>0</v>
      </c>
      <c r="AA212" s="193">
        <f>IF($T212="",0,'General Inputs'!L$22)</f>
        <v>0</v>
      </c>
      <c r="AB212" s="193">
        <f>IF($T212="",0,'General Inputs'!M$22)</f>
        <v>0</v>
      </c>
      <c r="AC212" s="193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3">
        <f>IF($T213="",0,'General Inputs'!K$22)</f>
        <v>0</v>
      </c>
      <c r="AA213" s="193">
        <f>IF($T213="",0,'General Inputs'!L$22)</f>
        <v>0</v>
      </c>
      <c r="AB213" s="193">
        <f>IF($T213="",0,'General Inputs'!M$22)</f>
        <v>0</v>
      </c>
      <c r="AC213" s="193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3">
        <f>IF($T214="",0,'General Inputs'!K$22)</f>
        <v>0</v>
      </c>
      <c r="AA214" s="193">
        <f>IF($T214="",0,'General Inputs'!L$22)</f>
        <v>0</v>
      </c>
      <c r="AB214" s="193">
        <f>IF($T214="",0,'General Inputs'!M$22)</f>
        <v>0</v>
      </c>
      <c r="AC214" s="193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3">
        <f>IF($T215="",0,'General Inputs'!K$22)</f>
        <v>0</v>
      </c>
      <c r="AA215" s="193">
        <f>IF($T215="",0,'General Inputs'!L$22)</f>
        <v>0</v>
      </c>
      <c r="AB215" s="193">
        <f>IF($T215="",0,'General Inputs'!M$22)</f>
        <v>0</v>
      </c>
      <c r="AC215" s="193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3">
        <f>IF($T216="",0,'General Inputs'!K$22)</f>
        <v>0</v>
      </c>
      <c r="AA216" s="193">
        <f>IF($T216="",0,'General Inputs'!L$22)</f>
        <v>0</v>
      </c>
      <c r="AB216" s="193">
        <f>IF($T216="",0,'General Inputs'!M$22)</f>
        <v>0</v>
      </c>
      <c r="AC216" s="193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3">
        <f>IF($T217="",0,'General Inputs'!K$22)</f>
        <v>0</v>
      </c>
      <c r="AA217" s="193">
        <f>IF($T217="",0,'General Inputs'!L$22)</f>
        <v>0</v>
      </c>
      <c r="AB217" s="193">
        <f>IF($T217="",0,'General Inputs'!M$22)</f>
        <v>0</v>
      </c>
      <c r="AC217" s="193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3">
        <f>IF($T218="",0,'General Inputs'!K$22)</f>
        <v>0</v>
      </c>
      <c r="AA218" s="193">
        <f>IF($T218="",0,'General Inputs'!L$22)</f>
        <v>0</v>
      </c>
      <c r="AB218" s="193">
        <f>IF($T218="",0,'General Inputs'!M$22)</f>
        <v>0</v>
      </c>
      <c r="AC218" s="193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3">
        <f>IF($T219="",0,'General Inputs'!K$22)</f>
        <v>0</v>
      </c>
      <c r="AA219" s="193">
        <f>IF($T219="",0,'General Inputs'!L$22)</f>
        <v>0</v>
      </c>
      <c r="AB219" s="193">
        <f>IF($T219="",0,'General Inputs'!M$22)</f>
        <v>0</v>
      </c>
      <c r="AC219" s="193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3">
        <f>IF($T220="",0,'General Inputs'!K$22)</f>
        <v>0</v>
      </c>
      <c r="AA220" s="193">
        <f>IF($T220="",0,'General Inputs'!L$22)</f>
        <v>0</v>
      </c>
      <c r="AB220" s="193">
        <f>IF($T220="",0,'General Inputs'!M$22)</f>
        <v>0</v>
      </c>
      <c r="AC220" s="193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3">
        <f>IF($T221="",0,'General Inputs'!K$22)</f>
        <v>0</v>
      </c>
      <c r="AA221" s="193">
        <f>IF($T221="",0,'General Inputs'!L$22)</f>
        <v>0</v>
      </c>
      <c r="AB221" s="193">
        <f>IF($T221="",0,'General Inputs'!M$22)</f>
        <v>0</v>
      </c>
      <c r="AC221" s="193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3">
        <f>IF($T222="",0,'General Inputs'!K$22)</f>
        <v>0</v>
      </c>
      <c r="AA222" s="193">
        <f>IF($T222="",0,'General Inputs'!L$22)</f>
        <v>0</v>
      </c>
      <c r="AB222" s="193">
        <f>IF($T222="",0,'General Inputs'!M$22)</f>
        <v>0</v>
      </c>
      <c r="AC222" s="193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3">
        <f>IF($T223="",0,'General Inputs'!K$22)</f>
        <v>0</v>
      </c>
      <c r="AA223" s="193">
        <f>IF($T223="",0,'General Inputs'!L$22)</f>
        <v>0</v>
      </c>
      <c r="AB223" s="193">
        <f>IF($T223="",0,'General Inputs'!M$22)</f>
        <v>0</v>
      </c>
      <c r="AC223" s="193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3">
        <f>IF($T224="",0,'General Inputs'!K$22)</f>
        <v>0</v>
      </c>
      <c r="AA224" s="193">
        <f>IF($T224="",0,'General Inputs'!L$22)</f>
        <v>0</v>
      </c>
      <c r="AB224" s="193">
        <f>IF($T224="",0,'General Inputs'!M$22)</f>
        <v>0</v>
      </c>
      <c r="AC224" s="193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3">
        <f>IF($T225="",0,'General Inputs'!K$22)</f>
        <v>0</v>
      </c>
      <c r="AA225" s="193">
        <f>IF($T225="",0,'General Inputs'!L$22)</f>
        <v>0</v>
      </c>
      <c r="AB225" s="193">
        <f>IF($T225="",0,'General Inputs'!M$22)</f>
        <v>0</v>
      </c>
      <c r="AC225" s="193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3">
        <f>IF($T226="",0,'General Inputs'!K$22)</f>
        <v>0</v>
      </c>
      <c r="AA226" s="193">
        <f>IF($T226="",0,'General Inputs'!L$22)</f>
        <v>0</v>
      </c>
      <c r="AB226" s="193">
        <f>IF($T226="",0,'General Inputs'!M$22)</f>
        <v>0</v>
      </c>
      <c r="AC226" s="193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3">
        <f>IF($T227="",0,'General Inputs'!K$22)</f>
        <v>0</v>
      </c>
      <c r="AA227" s="193">
        <f>IF($T227="",0,'General Inputs'!L$22)</f>
        <v>0</v>
      </c>
      <c r="AB227" s="193">
        <f>IF($T227="",0,'General Inputs'!M$22)</f>
        <v>0</v>
      </c>
      <c r="AC227" s="193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3">
        <f>IF($T228="",0,'General Inputs'!K$22)</f>
        <v>0</v>
      </c>
      <c r="AA228" s="193">
        <f>IF($T228="",0,'General Inputs'!L$22)</f>
        <v>0</v>
      </c>
      <c r="AB228" s="193">
        <f>IF($T228="",0,'General Inputs'!M$22)</f>
        <v>0</v>
      </c>
      <c r="AC228" s="193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3">
        <f>IF($T229="",0,'General Inputs'!K$22)</f>
        <v>0</v>
      </c>
      <c r="AA229" s="193">
        <f>IF($T229="",0,'General Inputs'!L$22)</f>
        <v>0</v>
      </c>
      <c r="AB229" s="193">
        <f>IF($T229="",0,'General Inputs'!M$22)</f>
        <v>0</v>
      </c>
      <c r="AC229" s="193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3">
        <f>IF($T230="",0,'General Inputs'!K$22)</f>
        <v>0</v>
      </c>
      <c r="AA230" s="193">
        <f>IF($T230="",0,'General Inputs'!L$22)</f>
        <v>0</v>
      </c>
      <c r="AB230" s="193">
        <f>IF($T230="",0,'General Inputs'!M$22)</f>
        <v>0</v>
      </c>
      <c r="AC230" s="193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3">
        <f>IF($T231="",0,'General Inputs'!K$22)</f>
        <v>0</v>
      </c>
      <c r="AA231" s="193">
        <f>IF($T231="",0,'General Inputs'!L$22)</f>
        <v>0</v>
      </c>
      <c r="AB231" s="193">
        <f>IF($T231="",0,'General Inputs'!M$22)</f>
        <v>0</v>
      </c>
      <c r="AC231" s="193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3">
        <f>IF($T232="",0,'General Inputs'!K$22)</f>
        <v>0</v>
      </c>
      <c r="AA232" s="193">
        <f>IF($T232="",0,'General Inputs'!L$22)</f>
        <v>0</v>
      </c>
      <c r="AB232" s="193">
        <f>IF($T232="",0,'General Inputs'!M$22)</f>
        <v>0</v>
      </c>
      <c r="AC232" s="193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3">
        <f>IF($T233="",0,'General Inputs'!K$22)</f>
        <v>0</v>
      </c>
      <c r="AA233" s="193">
        <f>IF($T233="",0,'General Inputs'!L$22)</f>
        <v>0</v>
      </c>
      <c r="AB233" s="193">
        <f>IF($T233="",0,'General Inputs'!M$22)</f>
        <v>0</v>
      </c>
      <c r="AC233" s="193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3">
        <f>IF($T234="",0,'General Inputs'!K$22)</f>
        <v>0</v>
      </c>
      <c r="AA234" s="193">
        <f>IF($T234="",0,'General Inputs'!L$22)</f>
        <v>0</v>
      </c>
      <c r="AB234" s="193">
        <f>IF($T234="",0,'General Inputs'!M$22)</f>
        <v>0</v>
      </c>
      <c r="AC234" s="193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3">
        <f>IF($T235="",0,'General Inputs'!K$22)</f>
        <v>0</v>
      </c>
      <c r="AA235" s="193">
        <f>IF($T235="",0,'General Inputs'!L$22)</f>
        <v>0</v>
      </c>
      <c r="AB235" s="193">
        <f>IF($T235="",0,'General Inputs'!M$22)</f>
        <v>0</v>
      </c>
      <c r="AC235" s="193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3">
        <f>IF($T236="",0,'General Inputs'!K$22)</f>
        <v>0</v>
      </c>
      <c r="AA236" s="193">
        <f>IF($T236="",0,'General Inputs'!L$22)</f>
        <v>0</v>
      </c>
      <c r="AB236" s="193">
        <f>IF($T236="",0,'General Inputs'!M$22)</f>
        <v>0</v>
      </c>
      <c r="AC236" s="193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3">
        <f>IF($T237="",0,'General Inputs'!K$22)</f>
        <v>0</v>
      </c>
      <c r="AA237" s="193">
        <f>IF($T237="",0,'General Inputs'!L$22)</f>
        <v>0</v>
      </c>
      <c r="AB237" s="193">
        <f>IF($T237="",0,'General Inputs'!M$22)</f>
        <v>0</v>
      </c>
      <c r="AC237" s="193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3">
        <f>IF($T238="",0,'General Inputs'!K$22)</f>
        <v>0</v>
      </c>
      <c r="AA238" s="193">
        <f>IF($T238="",0,'General Inputs'!L$22)</f>
        <v>0</v>
      </c>
      <c r="AB238" s="193">
        <f>IF($T238="",0,'General Inputs'!M$22)</f>
        <v>0</v>
      </c>
      <c r="AC238" s="193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3">
        <f>IF($T239="",0,'General Inputs'!K$22)</f>
        <v>0</v>
      </c>
      <c r="AA239" s="193">
        <f>IF($T239="",0,'General Inputs'!L$22)</f>
        <v>0</v>
      </c>
      <c r="AB239" s="193">
        <f>IF($T239="",0,'General Inputs'!M$22)</f>
        <v>0</v>
      </c>
      <c r="AC239" s="193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3">
        <f>IF($T240="",0,'General Inputs'!K$22)</f>
        <v>0</v>
      </c>
      <c r="AA240" s="193">
        <f>IF($T240="",0,'General Inputs'!L$22)</f>
        <v>0</v>
      </c>
      <c r="AB240" s="193">
        <f>IF($T240="",0,'General Inputs'!M$22)</f>
        <v>0</v>
      </c>
      <c r="AC240" s="193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3">
        <f>IF($T241="",0,'General Inputs'!K$22)</f>
        <v>0</v>
      </c>
      <c r="AA241" s="193">
        <f>IF($T241="",0,'General Inputs'!L$22)</f>
        <v>0</v>
      </c>
      <c r="AB241" s="193">
        <f>IF($T241="",0,'General Inputs'!M$22)</f>
        <v>0</v>
      </c>
      <c r="AC241" s="193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3">
        <f>IF($T242="",0,'General Inputs'!K$22)</f>
        <v>0</v>
      </c>
      <c r="AA242" s="193">
        <f>IF($T242="",0,'General Inputs'!L$22)</f>
        <v>0</v>
      </c>
      <c r="AB242" s="193">
        <f>IF($T242="",0,'General Inputs'!M$22)</f>
        <v>0</v>
      </c>
      <c r="AC242" s="193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3">
        <f>IF($T243="",0,'General Inputs'!K$22)</f>
        <v>0</v>
      </c>
      <c r="AA243" s="193">
        <f>IF($T243="",0,'General Inputs'!L$22)</f>
        <v>0</v>
      </c>
      <c r="AB243" s="193">
        <f>IF($T243="",0,'General Inputs'!M$22)</f>
        <v>0</v>
      </c>
      <c r="AC243" s="193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3">
        <f>IF($T244="",0,'General Inputs'!K$22)</f>
        <v>0</v>
      </c>
      <c r="AA244" s="193">
        <f>IF($T244="",0,'General Inputs'!L$22)</f>
        <v>0</v>
      </c>
      <c r="AB244" s="193">
        <f>IF($T244="",0,'General Inputs'!M$22)</f>
        <v>0</v>
      </c>
      <c r="AC244" s="193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3">
        <f>IF($T245="",0,'General Inputs'!K$22)</f>
        <v>0</v>
      </c>
      <c r="AA245" s="193">
        <f>IF($T245="",0,'General Inputs'!L$22)</f>
        <v>0</v>
      </c>
      <c r="AB245" s="193">
        <f>IF($T245="",0,'General Inputs'!M$22)</f>
        <v>0</v>
      </c>
      <c r="AC245" s="193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3">
        <f>IF($T246="",0,'General Inputs'!K$22)</f>
        <v>0</v>
      </c>
      <c r="AA246" s="193">
        <f>IF($T246="",0,'General Inputs'!L$22)</f>
        <v>0</v>
      </c>
      <c r="AB246" s="193">
        <f>IF($T246="",0,'General Inputs'!M$22)</f>
        <v>0</v>
      </c>
      <c r="AC246" s="193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3">
        <f>IF($T247="",0,'General Inputs'!K$22)</f>
        <v>0</v>
      </c>
      <c r="AA247" s="193">
        <f>IF($T247="",0,'General Inputs'!L$22)</f>
        <v>0</v>
      </c>
      <c r="AB247" s="193">
        <f>IF($T247="",0,'General Inputs'!M$22)</f>
        <v>0</v>
      </c>
      <c r="AC247" s="193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3">
        <f>IF($T248="",0,'General Inputs'!K$22)</f>
        <v>0</v>
      </c>
      <c r="AA248" s="193">
        <f>IF($T248="",0,'General Inputs'!L$22)</f>
        <v>0</v>
      </c>
      <c r="AB248" s="193">
        <f>IF($T248="",0,'General Inputs'!M$22)</f>
        <v>0</v>
      </c>
      <c r="AC248" s="193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3">
        <f>IF($T249="",0,'General Inputs'!K$22)</f>
        <v>0</v>
      </c>
      <c r="AA249" s="193">
        <f>IF($T249="",0,'General Inputs'!L$22)</f>
        <v>0</v>
      </c>
      <c r="AB249" s="193">
        <f>IF($T249="",0,'General Inputs'!M$22)</f>
        <v>0</v>
      </c>
      <c r="AC249" s="193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3">
        <f>IF($T250="",0,'General Inputs'!K$22)</f>
        <v>0</v>
      </c>
      <c r="AA250" s="193">
        <f>IF($T250="",0,'General Inputs'!L$22)</f>
        <v>0</v>
      </c>
      <c r="AB250" s="193">
        <f>IF($T250="",0,'General Inputs'!M$22)</f>
        <v>0</v>
      </c>
      <c r="AC250" s="193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3">
        <f>IF($T251="",0,'General Inputs'!K$22)</f>
        <v>0</v>
      </c>
      <c r="AA251" s="193">
        <f>IF($T251="",0,'General Inputs'!L$22)</f>
        <v>0</v>
      </c>
      <c r="AB251" s="193">
        <f>IF($T251="",0,'General Inputs'!M$22)</f>
        <v>0</v>
      </c>
      <c r="AC251" s="193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3">
        <f>IF($T252="",0,'General Inputs'!K$22)</f>
        <v>0</v>
      </c>
      <c r="AA252" s="193">
        <f>IF($T252="",0,'General Inputs'!L$22)</f>
        <v>0</v>
      </c>
      <c r="AB252" s="193">
        <f>IF($T252="",0,'General Inputs'!M$22)</f>
        <v>0</v>
      </c>
      <c r="AC252" s="193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3">
        <f>IF($T253="",0,'General Inputs'!K$22)</f>
        <v>0</v>
      </c>
      <c r="AA253" s="193">
        <f>IF($T253="",0,'General Inputs'!L$22)</f>
        <v>0</v>
      </c>
      <c r="AB253" s="193">
        <f>IF($T253="",0,'General Inputs'!M$22)</f>
        <v>0</v>
      </c>
      <c r="AC253" s="193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3">
        <f>IF($T254="",0,'General Inputs'!K$22)</f>
        <v>0</v>
      </c>
      <c r="AA254" s="193">
        <f>IF($T254="",0,'General Inputs'!L$22)</f>
        <v>0</v>
      </c>
      <c r="AB254" s="193">
        <f>IF($T254="",0,'General Inputs'!M$22)</f>
        <v>0</v>
      </c>
      <c r="AC254" s="193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3">
        <f>IF($T255="",0,'General Inputs'!K$22)</f>
        <v>0</v>
      </c>
      <c r="AA255" s="193">
        <f>IF($T255="",0,'General Inputs'!L$22)</f>
        <v>0</v>
      </c>
      <c r="AB255" s="193">
        <f>IF($T255="",0,'General Inputs'!M$22)</f>
        <v>0</v>
      </c>
      <c r="AC255" s="193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3">
        <f>IF($T256="",0,'General Inputs'!K$22)</f>
        <v>0</v>
      </c>
      <c r="AA256" s="193">
        <f>IF($T256="",0,'General Inputs'!L$22)</f>
        <v>0</v>
      </c>
      <c r="AB256" s="193">
        <f>IF($T256="",0,'General Inputs'!M$22)</f>
        <v>0</v>
      </c>
      <c r="AC256" s="193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3">
        <f>IF($T257="",0,'General Inputs'!K$22)</f>
        <v>0</v>
      </c>
      <c r="AA257" s="193">
        <f>IF($T257="",0,'General Inputs'!L$22)</f>
        <v>0</v>
      </c>
      <c r="AB257" s="193">
        <f>IF($T257="",0,'General Inputs'!M$22)</f>
        <v>0</v>
      </c>
      <c r="AC257" s="193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3">
        <f>IF($T258="",0,'General Inputs'!K$22)</f>
        <v>0</v>
      </c>
      <c r="AA258" s="193">
        <f>IF($T258="",0,'General Inputs'!L$22)</f>
        <v>0</v>
      </c>
      <c r="AB258" s="193">
        <f>IF($T258="",0,'General Inputs'!M$22)</f>
        <v>0</v>
      </c>
      <c r="AC258" s="193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3">
        <f>IF($T259="",0,'General Inputs'!K$22)</f>
        <v>0</v>
      </c>
      <c r="AA259" s="193">
        <f>IF($T259="",0,'General Inputs'!L$22)</f>
        <v>0</v>
      </c>
      <c r="AB259" s="193">
        <f>IF($T259="",0,'General Inputs'!M$22)</f>
        <v>0</v>
      </c>
      <c r="AC259" s="193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3">
        <f>IF($T260="",0,'General Inputs'!K$22)</f>
        <v>0</v>
      </c>
      <c r="AA260" s="193">
        <f>IF($T260="",0,'General Inputs'!L$22)</f>
        <v>0</v>
      </c>
      <c r="AB260" s="193">
        <f>IF($T260="",0,'General Inputs'!M$22)</f>
        <v>0</v>
      </c>
      <c r="AC260" s="193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3">
        <f>IF($T261="",0,'General Inputs'!K$22)</f>
        <v>0</v>
      </c>
      <c r="AA261" s="193">
        <f>IF($T261="",0,'General Inputs'!L$22)</f>
        <v>0</v>
      </c>
      <c r="AB261" s="193">
        <f>IF($T261="",0,'General Inputs'!M$22)</f>
        <v>0</v>
      </c>
      <c r="AC261" s="193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3">
        <f>IF($T262="",0,'General Inputs'!K$22)</f>
        <v>0</v>
      </c>
      <c r="AA262" s="193">
        <f>IF($T262="",0,'General Inputs'!L$22)</f>
        <v>0</v>
      </c>
      <c r="AB262" s="193">
        <f>IF($T262="",0,'General Inputs'!M$22)</f>
        <v>0</v>
      </c>
      <c r="AC262" s="193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3">
        <f>IF($T263="",0,'General Inputs'!K$22)</f>
        <v>0</v>
      </c>
      <c r="AA263" s="193">
        <f>IF($T263="",0,'General Inputs'!L$22)</f>
        <v>0</v>
      </c>
      <c r="AB263" s="193">
        <f>IF($T263="",0,'General Inputs'!M$22)</f>
        <v>0</v>
      </c>
      <c r="AC263" s="193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3">
        <f>IF($T264="",0,'General Inputs'!K$22)</f>
        <v>0</v>
      </c>
      <c r="AA264" s="193">
        <f>IF($T264="",0,'General Inputs'!L$22)</f>
        <v>0</v>
      </c>
      <c r="AB264" s="193">
        <f>IF($T264="",0,'General Inputs'!M$22)</f>
        <v>0</v>
      </c>
      <c r="AC264" s="193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3">
        <f>IF($T265="",0,'General Inputs'!K$22)</f>
        <v>0</v>
      </c>
      <c r="AA265" s="193">
        <f>IF($T265="",0,'General Inputs'!L$22)</f>
        <v>0</v>
      </c>
      <c r="AB265" s="193">
        <f>IF($T265="",0,'General Inputs'!M$22)</f>
        <v>0</v>
      </c>
      <c r="AC265" s="193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3">
        <f>IF($T266="",0,'General Inputs'!K$22)</f>
        <v>0</v>
      </c>
      <c r="AA266" s="193">
        <f>IF($T266="",0,'General Inputs'!L$22)</f>
        <v>0</v>
      </c>
      <c r="AB266" s="193">
        <f>IF($T266="",0,'General Inputs'!M$22)</f>
        <v>0</v>
      </c>
      <c r="AC266" s="193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3">
        <f>IF($T267="",0,'General Inputs'!K$22)</f>
        <v>0</v>
      </c>
      <c r="AA267" s="193">
        <f>IF($T267="",0,'General Inputs'!L$22)</f>
        <v>0</v>
      </c>
      <c r="AB267" s="193">
        <f>IF($T267="",0,'General Inputs'!M$22)</f>
        <v>0</v>
      </c>
      <c r="AC267" s="193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3">
        <f>IF($T268="",0,'General Inputs'!K$22)</f>
        <v>0</v>
      </c>
      <c r="AA268" s="193">
        <f>IF($T268="",0,'General Inputs'!L$22)</f>
        <v>0</v>
      </c>
      <c r="AB268" s="193">
        <f>IF($T268="",0,'General Inputs'!M$22)</f>
        <v>0</v>
      </c>
      <c r="AC268" s="193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3">
        <f>IF($T269="",0,'General Inputs'!K$22)</f>
        <v>0</v>
      </c>
      <c r="AA269" s="193">
        <f>IF($T269="",0,'General Inputs'!L$22)</f>
        <v>0</v>
      </c>
      <c r="AB269" s="193">
        <f>IF($T269="",0,'General Inputs'!M$22)</f>
        <v>0</v>
      </c>
      <c r="AC269" s="193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3">
        <f>IF($T270="",0,'General Inputs'!K$22)</f>
        <v>0</v>
      </c>
      <c r="AA270" s="193">
        <f>IF($T270="",0,'General Inputs'!L$22)</f>
        <v>0</v>
      </c>
      <c r="AB270" s="193">
        <f>IF($T270="",0,'General Inputs'!M$22)</f>
        <v>0</v>
      </c>
      <c r="AC270" s="193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3">
        <f>IF($T271="",0,'General Inputs'!K$22)</f>
        <v>0</v>
      </c>
      <c r="AA271" s="193">
        <f>IF($T271="",0,'General Inputs'!L$22)</f>
        <v>0</v>
      </c>
      <c r="AB271" s="193">
        <f>IF($T271="",0,'General Inputs'!M$22)</f>
        <v>0</v>
      </c>
      <c r="AC271" s="193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3">
        <f>IF($T272="",0,'General Inputs'!K$22)</f>
        <v>0</v>
      </c>
      <c r="AA272" s="193">
        <f>IF($T272="",0,'General Inputs'!L$22)</f>
        <v>0</v>
      </c>
      <c r="AB272" s="193">
        <f>IF($T272="",0,'General Inputs'!M$22)</f>
        <v>0</v>
      </c>
      <c r="AC272" s="193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3">
        <f>IF($T273="",0,'General Inputs'!K$22)</f>
        <v>0</v>
      </c>
      <c r="AA273" s="193">
        <f>IF($T273="",0,'General Inputs'!L$22)</f>
        <v>0</v>
      </c>
      <c r="AB273" s="193">
        <f>IF($T273="",0,'General Inputs'!M$22)</f>
        <v>0</v>
      </c>
      <c r="AC273" s="193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3">
        <f>IF($T274="",0,'General Inputs'!K$22)</f>
        <v>0</v>
      </c>
      <c r="AA274" s="193">
        <f>IF($T274="",0,'General Inputs'!L$22)</f>
        <v>0</v>
      </c>
      <c r="AB274" s="193">
        <f>IF($T274="",0,'General Inputs'!M$22)</f>
        <v>0</v>
      </c>
      <c r="AC274" s="193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3">
        <f>IF($T275="",0,'General Inputs'!K$22)</f>
        <v>0</v>
      </c>
      <c r="AA275" s="193">
        <f>IF($T275="",0,'General Inputs'!L$22)</f>
        <v>0</v>
      </c>
      <c r="AB275" s="193">
        <f>IF($T275="",0,'General Inputs'!M$22)</f>
        <v>0</v>
      </c>
      <c r="AC275" s="193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3">
        <f>IF($T276="",0,'General Inputs'!K$22)</f>
        <v>0</v>
      </c>
      <c r="AA276" s="193">
        <f>IF($T276="",0,'General Inputs'!L$22)</f>
        <v>0</v>
      </c>
      <c r="AB276" s="193">
        <f>IF($T276="",0,'General Inputs'!M$22)</f>
        <v>0</v>
      </c>
      <c r="AC276" s="193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3">
        <f>IF($T277="",0,'General Inputs'!K$22)</f>
        <v>0</v>
      </c>
      <c r="AA277" s="193">
        <f>IF($T277="",0,'General Inputs'!L$22)</f>
        <v>0</v>
      </c>
      <c r="AB277" s="193">
        <f>IF($T277="",0,'General Inputs'!M$22)</f>
        <v>0</v>
      </c>
      <c r="AC277" s="193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3">
        <f>IF($T278="",0,'General Inputs'!K$22)</f>
        <v>0</v>
      </c>
      <c r="AA278" s="193">
        <f>IF($T278="",0,'General Inputs'!L$22)</f>
        <v>0</v>
      </c>
      <c r="AB278" s="193">
        <f>IF($T278="",0,'General Inputs'!M$22)</f>
        <v>0</v>
      </c>
      <c r="AC278" s="193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3">
        <f>IF($T279="",0,'General Inputs'!K$22)</f>
        <v>0</v>
      </c>
      <c r="AA279" s="193">
        <f>IF($T279="",0,'General Inputs'!L$22)</f>
        <v>0</v>
      </c>
      <c r="AB279" s="193">
        <f>IF($T279="",0,'General Inputs'!M$22)</f>
        <v>0</v>
      </c>
      <c r="AC279" s="193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3">
        <f>IF($T280="",0,'General Inputs'!K$22)</f>
        <v>0</v>
      </c>
      <c r="AA280" s="193">
        <f>IF($T280="",0,'General Inputs'!L$22)</f>
        <v>0</v>
      </c>
      <c r="AB280" s="193">
        <f>IF($T280="",0,'General Inputs'!M$22)</f>
        <v>0</v>
      </c>
      <c r="AC280" s="193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3">
        <f>IF($T281="",0,'General Inputs'!K$22)</f>
        <v>0</v>
      </c>
      <c r="AA281" s="193">
        <f>IF($T281="",0,'General Inputs'!L$22)</f>
        <v>0</v>
      </c>
      <c r="AB281" s="193">
        <f>IF($T281="",0,'General Inputs'!M$22)</f>
        <v>0</v>
      </c>
      <c r="AC281" s="193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3">
        <f>IF($T282="",0,'General Inputs'!K$22)</f>
        <v>0</v>
      </c>
      <c r="AA282" s="193">
        <f>IF($T282="",0,'General Inputs'!L$22)</f>
        <v>0</v>
      </c>
      <c r="AB282" s="193">
        <f>IF($T282="",0,'General Inputs'!M$22)</f>
        <v>0</v>
      </c>
      <c r="AC282" s="193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3">
        <f>IF($T283="",0,'General Inputs'!K$22)</f>
        <v>0</v>
      </c>
      <c r="AA283" s="193">
        <f>IF($T283="",0,'General Inputs'!L$22)</f>
        <v>0</v>
      </c>
      <c r="AB283" s="193">
        <f>IF($T283="",0,'General Inputs'!M$22)</f>
        <v>0</v>
      </c>
      <c r="AC283" s="193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3">
        <f>IF($T284="",0,'General Inputs'!K$22)</f>
        <v>0</v>
      </c>
      <c r="AA284" s="193">
        <f>IF($T284="",0,'General Inputs'!L$22)</f>
        <v>0</v>
      </c>
      <c r="AB284" s="193">
        <f>IF($T284="",0,'General Inputs'!M$22)</f>
        <v>0</v>
      </c>
      <c r="AC284" s="193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3">
        <f>IF($T285="",0,'General Inputs'!K$22)</f>
        <v>0</v>
      </c>
      <c r="AA285" s="193">
        <f>IF($T285="",0,'General Inputs'!L$22)</f>
        <v>0</v>
      </c>
      <c r="AB285" s="193">
        <f>IF($T285="",0,'General Inputs'!M$22)</f>
        <v>0</v>
      </c>
      <c r="AC285" s="193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3">
        <f>IF($T286="",0,'General Inputs'!K$22)</f>
        <v>0</v>
      </c>
      <c r="AA286" s="193">
        <f>IF($T286="",0,'General Inputs'!L$22)</f>
        <v>0</v>
      </c>
      <c r="AB286" s="193">
        <f>IF($T286="",0,'General Inputs'!M$22)</f>
        <v>0</v>
      </c>
      <c r="AC286" s="193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3">
        <f>IF($T287="",0,'General Inputs'!K$22)</f>
        <v>0</v>
      </c>
      <c r="AA287" s="193">
        <f>IF($T287="",0,'General Inputs'!L$22)</f>
        <v>0</v>
      </c>
      <c r="AB287" s="193">
        <f>IF($T287="",0,'General Inputs'!M$22)</f>
        <v>0</v>
      </c>
      <c r="AC287" s="193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3">
        <f>IF($T288="",0,'General Inputs'!K$22)</f>
        <v>0</v>
      </c>
      <c r="AA288" s="193">
        <f>IF($T288="",0,'General Inputs'!L$22)</f>
        <v>0</v>
      </c>
      <c r="AB288" s="193">
        <f>IF($T288="",0,'General Inputs'!M$22)</f>
        <v>0</v>
      </c>
      <c r="AC288" s="193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3">
        <f>IF($T289="",0,'General Inputs'!K$22)</f>
        <v>0</v>
      </c>
      <c r="AA289" s="193">
        <f>IF($T289="",0,'General Inputs'!L$22)</f>
        <v>0</v>
      </c>
      <c r="AB289" s="193">
        <f>IF($T289="",0,'General Inputs'!M$22)</f>
        <v>0</v>
      </c>
      <c r="AC289" s="193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3">
        <f>IF($T290="",0,'General Inputs'!K$22)</f>
        <v>0</v>
      </c>
      <c r="AA290" s="193">
        <f>IF($T290="",0,'General Inputs'!L$22)</f>
        <v>0</v>
      </c>
      <c r="AB290" s="193">
        <f>IF($T290="",0,'General Inputs'!M$22)</f>
        <v>0</v>
      </c>
      <c r="AC290" s="193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3">
        <f>IF($T291="",0,'General Inputs'!K$22)</f>
        <v>0</v>
      </c>
      <c r="AA291" s="193">
        <f>IF($T291="",0,'General Inputs'!L$22)</f>
        <v>0</v>
      </c>
      <c r="AB291" s="193">
        <f>IF($T291="",0,'General Inputs'!M$22)</f>
        <v>0</v>
      </c>
      <c r="AC291" s="193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3">
        <f>IF($T292="",0,'General Inputs'!K$22)</f>
        <v>0</v>
      </c>
      <c r="AA292" s="193">
        <f>IF($T292="",0,'General Inputs'!L$22)</f>
        <v>0</v>
      </c>
      <c r="AB292" s="193">
        <f>IF($T292="",0,'General Inputs'!M$22)</f>
        <v>0</v>
      </c>
      <c r="AC292" s="193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3">
        <f>IF($T293="",0,'General Inputs'!K$22)</f>
        <v>0</v>
      </c>
      <c r="AA293" s="193">
        <f>IF($T293="",0,'General Inputs'!L$22)</f>
        <v>0</v>
      </c>
      <c r="AB293" s="193">
        <f>IF($T293="",0,'General Inputs'!M$22)</f>
        <v>0</v>
      </c>
      <c r="AC293" s="193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3">
        <f>IF($T294="",0,'General Inputs'!K$22)</f>
        <v>0</v>
      </c>
      <c r="AA294" s="193">
        <f>IF($T294="",0,'General Inputs'!L$22)</f>
        <v>0</v>
      </c>
      <c r="AB294" s="193">
        <f>IF($T294="",0,'General Inputs'!M$22)</f>
        <v>0</v>
      </c>
      <c r="AC294" s="193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3">
        <f>IF($T295="",0,'General Inputs'!K$22)</f>
        <v>0</v>
      </c>
      <c r="AA295" s="193">
        <f>IF($T295="",0,'General Inputs'!L$22)</f>
        <v>0</v>
      </c>
      <c r="AB295" s="193">
        <f>IF($T295="",0,'General Inputs'!M$22)</f>
        <v>0</v>
      </c>
      <c r="AC295" s="193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3">
        <f>IF($T296="",0,'General Inputs'!K$22)</f>
        <v>0</v>
      </c>
      <c r="AA296" s="193">
        <f>IF($T296="",0,'General Inputs'!L$22)</f>
        <v>0</v>
      </c>
      <c r="AB296" s="193">
        <f>IF($T296="",0,'General Inputs'!M$22)</f>
        <v>0</v>
      </c>
      <c r="AC296" s="193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3">
        <f>IF($T297="",0,'General Inputs'!K$22)</f>
        <v>0</v>
      </c>
      <c r="AA297" s="193">
        <f>IF($T297="",0,'General Inputs'!L$22)</f>
        <v>0</v>
      </c>
      <c r="AB297" s="193">
        <f>IF($T297="",0,'General Inputs'!M$22)</f>
        <v>0</v>
      </c>
      <c r="AC297" s="193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3">
        <f>IF($T298="",0,'General Inputs'!K$22)</f>
        <v>0</v>
      </c>
      <c r="AA298" s="193">
        <f>IF($T298="",0,'General Inputs'!L$22)</f>
        <v>0</v>
      </c>
      <c r="AB298" s="193">
        <f>IF($T298="",0,'General Inputs'!M$22)</f>
        <v>0</v>
      </c>
      <c r="AC298" s="193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3">
        <f>IF($T299="",0,'General Inputs'!K$22)</f>
        <v>0</v>
      </c>
      <c r="AA299" s="193">
        <f>IF($T299="",0,'General Inputs'!L$22)</f>
        <v>0</v>
      </c>
      <c r="AB299" s="193">
        <f>IF($T299="",0,'General Inputs'!M$22)</f>
        <v>0</v>
      </c>
      <c r="AC299" s="193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3">
        <f>IF($T300="",0,'General Inputs'!K$22)</f>
        <v>0</v>
      </c>
      <c r="AA300" s="193">
        <f>IF($T300="",0,'General Inputs'!L$22)</f>
        <v>0</v>
      </c>
      <c r="AB300" s="193">
        <f>IF($T300="",0,'General Inputs'!M$22)</f>
        <v>0</v>
      </c>
      <c r="AC300" s="193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3">
        <f>IF($T301="",0,'General Inputs'!K$22)</f>
        <v>0</v>
      </c>
      <c r="AA301" s="193">
        <f>IF($T301="",0,'General Inputs'!L$22)</f>
        <v>0</v>
      </c>
      <c r="AB301" s="193">
        <f>IF($T301="",0,'General Inputs'!M$22)</f>
        <v>0</v>
      </c>
      <c r="AC301" s="193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3">
        <f>IF($T302="",0,'General Inputs'!K$22)</f>
        <v>0</v>
      </c>
      <c r="AA302" s="193">
        <f>IF($T302="",0,'General Inputs'!L$22)</f>
        <v>0</v>
      </c>
      <c r="AB302" s="193">
        <f>IF($T302="",0,'General Inputs'!M$22)</f>
        <v>0</v>
      </c>
      <c r="AC302" s="193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3">
        <f>IF($T303="",0,'General Inputs'!K$22)</f>
        <v>0</v>
      </c>
      <c r="AA303" s="193">
        <f>IF($T303="",0,'General Inputs'!L$22)</f>
        <v>0</v>
      </c>
      <c r="AB303" s="193">
        <f>IF($T303="",0,'General Inputs'!M$22)</f>
        <v>0</v>
      </c>
      <c r="AC303" s="193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3">
        <f>IF($T304="",0,'General Inputs'!K$22)</f>
        <v>0</v>
      </c>
      <c r="AA304" s="193">
        <f>IF($T304="",0,'General Inputs'!L$22)</f>
        <v>0</v>
      </c>
      <c r="AB304" s="193">
        <f>IF($T304="",0,'General Inputs'!M$22)</f>
        <v>0</v>
      </c>
      <c r="AC304" s="193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3">
        <f>IF($T305="",0,'General Inputs'!K$22)</f>
        <v>0</v>
      </c>
      <c r="AA305" s="193">
        <f>IF($T305="",0,'General Inputs'!L$22)</f>
        <v>0</v>
      </c>
      <c r="AB305" s="193">
        <f>IF($T305="",0,'General Inputs'!M$22)</f>
        <v>0</v>
      </c>
      <c r="AC305" s="193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 t="s">
        <v>33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3">
        <f>IF($T306="",0,'General Inputs'!K$22)</f>
        <v>0</v>
      </c>
      <c r="AA306" s="193">
        <f>IF($T306="",0,'General Inputs'!L$22)</f>
        <v>0</v>
      </c>
      <c r="AB306" s="193">
        <f>IF($T306="",0,'General Inputs'!M$22)</f>
        <v>0</v>
      </c>
      <c r="AC306" s="193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 t="s">
        <v>33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3">
        <f>IF($T307="",0,'General Inputs'!K$22)</f>
        <v>0</v>
      </c>
      <c r="AA307" s="193">
        <f>IF($T307="",0,'General Inputs'!L$22)</f>
        <v>0</v>
      </c>
      <c r="AB307" s="193">
        <f>IF($T307="",0,'General Inputs'!M$22)</f>
        <v>0</v>
      </c>
      <c r="AC307" s="193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 t="s">
        <v>33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3">
        <f>IF($T308="",0,'General Inputs'!K$22)</f>
        <v>0</v>
      </c>
      <c r="AA308" s="193">
        <f>IF($T308="",0,'General Inputs'!L$22)</f>
        <v>0</v>
      </c>
      <c r="AB308" s="193">
        <f>IF($T308="",0,'General Inputs'!M$22)</f>
        <v>0</v>
      </c>
      <c r="AC308" s="193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 t="s">
        <v>33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3">
        <f>IF($T309="",0,'General Inputs'!K$22)</f>
        <v>0</v>
      </c>
      <c r="AA309" s="193">
        <f>IF($T309="",0,'General Inputs'!L$22)</f>
        <v>0</v>
      </c>
      <c r="AB309" s="193">
        <f>IF($T309="",0,'General Inputs'!M$22)</f>
        <v>0</v>
      </c>
      <c r="AC309" s="193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 t="s">
        <v>33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3">
        <f>IF($T310="",0,'General Inputs'!K$22)</f>
        <v>0</v>
      </c>
      <c r="AA310" s="193">
        <f>IF($T310="",0,'General Inputs'!L$22)</f>
        <v>0</v>
      </c>
      <c r="AB310" s="193">
        <f>IF($T310="",0,'General Inputs'!M$22)</f>
        <v>0</v>
      </c>
      <c r="AC310" s="193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 t="s">
        <v>33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3">
        <f>IF($T311="",0,'General Inputs'!K$22)</f>
        <v>0</v>
      </c>
      <c r="AA311" s="193">
        <f>IF($T311="",0,'General Inputs'!L$22)</f>
        <v>0</v>
      </c>
      <c r="AB311" s="193">
        <f>IF($T311="",0,'General Inputs'!M$22)</f>
        <v>0</v>
      </c>
      <c r="AC311" s="193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1" x14ac:dyDescent="0.2">
      <c r="A312" s="43"/>
      <c r="B312" s="43"/>
      <c r="C312" s="161"/>
      <c r="D312" s="161"/>
      <c r="E312" s="71" t="s">
        <v>33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3">
        <f>IF($T312="",0,'General Inputs'!K$22)</f>
        <v>0</v>
      </c>
      <c r="AA312" s="193">
        <f>IF($T312="",0,'General Inputs'!L$22)</f>
        <v>0</v>
      </c>
      <c r="AB312" s="193">
        <f>IF($T312="",0,'General Inputs'!M$22)</f>
        <v>0</v>
      </c>
      <c r="AC312" s="193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1" x14ac:dyDescent="0.2">
      <c r="A313" s="43"/>
      <c r="B313" s="43"/>
      <c r="C313" s="161"/>
      <c r="D313" s="161"/>
      <c r="E313" s="71" t="s">
        <v>33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3">
        <f>IF($T313="",0,'General Inputs'!K$22)</f>
        <v>0</v>
      </c>
      <c r="AA313" s="193">
        <f>IF($T313="",0,'General Inputs'!L$22)</f>
        <v>0</v>
      </c>
      <c r="AB313" s="193">
        <f>IF($T313="",0,'General Inputs'!M$22)</f>
        <v>0</v>
      </c>
      <c r="AC313" s="193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1" x14ac:dyDescent="0.2">
      <c r="A314" s="43"/>
      <c r="B314" s="43"/>
      <c r="C314" s="161"/>
      <c r="D314" s="161"/>
      <c r="E314" s="71" t="s">
        <v>33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3">
        <f>IF($T314="",0,'General Inputs'!K$22)</f>
        <v>0</v>
      </c>
      <c r="AA314" s="193">
        <f>IF($T314="",0,'General Inputs'!L$22)</f>
        <v>0</v>
      </c>
      <c r="AB314" s="193">
        <f>IF($T314="",0,'General Inputs'!M$22)</f>
        <v>0</v>
      </c>
      <c r="AC314" s="193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1" x14ac:dyDescent="0.2">
      <c r="A315" s="43"/>
      <c r="B315" s="43"/>
      <c r="C315" s="161"/>
      <c r="D315" s="161"/>
      <c r="E315" s="71" t="s">
        <v>33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3">
        <f>IF($T315="",0,'General Inputs'!K$22)</f>
        <v>0</v>
      </c>
      <c r="AA315" s="193">
        <f>IF($T315="",0,'General Inputs'!L$22)</f>
        <v>0</v>
      </c>
      <c r="AB315" s="193">
        <f>IF($T315="",0,'General Inputs'!M$22)</f>
        <v>0</v>
      </c>
      <c r="AC315" s="193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1" x14ac:dyDescent="0.2">
      <c r="A316" s="43"/>
      <c r="B316" s="43"/>
      <c r="C316" s="161"/>
      <c r="D316" s="161"/>
      <c r="E316" s="71" t="s">
        <v>33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3">
        <f>IF($T316="",0,'General Inputs'!K$22)</f>
        <v>0</v>
      </c>
      <c r="AA316" s="193">
        <f>IF($T316="",0,'General Inputs'!L$22)</f>
        <v>0</v>
      </c>
      <c r="AB316" s="193">
        <f>IF($T316="",0,'General Inputs'!M$22)</f>
        <v>0</v>
      </c>
      <c r="AC316" s="193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1" x14ac:dyDescent="0.2">
      <c r="A317" s="43"/>
      <c r="B317" s="43"/>
      <c r="C317" s="161"/>
      <c r="D317" s="161"/>
      <c r="E317" s="71" t="s">
        <v>33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3">
        <f>IF($T317="",0,'General Inputs'!K$22)</f>
        <v>0</v>
      </c>
      <c r="AA317" s="193">
        <f>IF($T317="",0,'General Inputs'!L$22)</f>
        <v>0</v>
      </c>
      <c r="AB317" s="193">
        <f>IF($T317="",0,'General Inputs'!M$22)</f>
        <v>0</v>
      </c>
      <c r="AC317" s="193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2">
      <c r="A318" s="36"/>
      <c r="B318" s="36"/>
      <c r="C318" s="161"/>
      <c r="D318" s="161"/>
      <c r="E318" s="71" t="s">
        <v>33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3">
        <f>IF($T318="",0,'General Inputs'!K$22)</f>
        <v>0</v>
      </c>
      <c r="AA318" s="193">
        <f>IF($T318="",0,'General Inputs'!L$22)</f>
        <v>0</v>
      </c>
      <c r="AB318" s="193">
        <f>IF($T318="",0,'General Inputs'!M$22)</f>
        <v>0</v>
      </c>
      <c r="AC318" s="193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2">
      <c r="A319" s="46"/>
      <c r="B319" s="46"/>
      <c r="C319" s="161"/>
      <c r="D319" s="161"/>
      <c r="E319" s="71" t="s">
        <v>33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3">
        <f>IF($T319="",0,'General Inputs'!K$22)</f>
        <v>0</v>
      </c>
      <c r="AA319" s="193">
        <f>IF($T319="",0,'General Inputs'!L$22)</f>
        <v>0</v>
      </c>
      <c r="AB319" s="193">
        <f>IF($T319="",0,'General Inputs'!M$22)</f>
        <v>0</v>
      </c>
      <c r="AC319" s="193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1" x14ac:dyDescent="0.2">
      <c r="A320" s="46"/>
      <c r="B320" s="46"/>
      <c r="C320" s="161"/>
      <c r="D320" s="161"/>
      <c r="E320" s="71" t="s">
        <v>33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3">
        <f>IF($T320="",0,'General Inputs'!K$22)</f>
        <v>0</v>
      </c>
      <c r="AA320" s="193">
        <f>IF($T320="",0,'General Inputs'!L$22)</f>
        <v>0</v>
      </c>
      <c r="AB320" s="193">
        <f>IF($T320="",0,'General Inputs'!M$22)</f>
        <v>0</v>
      </c>
      <c r="AC320" s="193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1" x14ac:dyDescent="0.2">
      <c r="A321" s="36"/>
      <c r="B321" s="36"/>
      <c r="C321" s="161"/>
      <c r="D321" s="161"/>
      <c r="E321" s="71" t="s">
        <v>33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3">
        <f>IF($T321="",0,'General Inputs'!K$22)</f>
        <v>0</v>
      </c>
      <c r="AA321" s="193">
        <f>IF($T321="",0,'General Inputs'!L$22)</f>
        <v>0</v>
      </c>
      <c r="AB321" s="193">
        <f>IF($T321="",0,'General Inputs'!M$22)</f>
        <v>0</v>
      </c>
      <c r="AC321" s="193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1"/>
      <c r="D322" s="161"/>
      <c r="E322" s="71" t="s">
        <v>33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3">
        <f>IF($T322="",0,'General Inputs'!K$22)</f>
        <v>0</v>
      </c>
      <c r="AA322" s="193">
        <f>IF($T322="",0,'General Inputs'!L$22)</f>
        <v>0</v>
      </c>
      <c r="AB322" s="193">
        <f>IF($T322="",0,'General Inputs'!M$22)</f>
        <v>0</v>
      </c>
      <c r="AC322" s="193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1"/>
      <c r="D323" s="161"/>
      <c r="E323" s="71" t="s">
        <v>33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3">
        <f>IF($T323="",0,'General Inputs'!K$22)</f>
        <v>0</v>
      </c>
      <c r="AA323" s="193">
        <f>IF($T323="",0,'General Inputs'!L$22)</f>
        <v>0</v>
      </c>
      <c r="AB323" s="193">
        <f>IF($T323="",0,'General Inputs'!M$22)</f>
        <v>0</v>
      </c>
      <c r="AC323" s="193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>
      <formula1>$I$11:$I$18</formula1>
    </dataValidation>
    <dataValidation type="list" allowBlank="1" showInputMessage="1" showErrorMessage="1" sqref="H324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>
          <x14:formula1>
            <xm:f>'Lookup Tables'!$G$9:$G$17</xm:f>
          </x14:formula1>
          <xm:sqref>E7:E323</xm:sqref>
        </x14:dataValidation>
        <x14:dataValidation type="list" allowBlank="1" showInputMessage="1" showErrorMessage="1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AD59"/>
  <sheetViews>
    <sheetView showGridLines="0" zoomScaleNormal="100" workbookViewId="0">
      <selection activeCell="C15" sqref="C15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6" t="s">
        <v>204</v>
      </c>
      <c r="N4" s="216"/>
      <c r="O4" s="216"/>
      <c r="P4" s="216"/>
      <c r="Q4" s="216"/>
      <c r="R4" s="23"/>
      <c r="S4" s="216" t="s">
        <v>205</v>
      </c>
      <c r="T4" s="216"/>
      <c r="U4" s="216"/>
      <c r="V4" s="216"/>
      <c r="W4" s="216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312</v>
      </c>
      <c r="D7" s="161"/>
      <c r="E7" s="71" t="s">
        <v>33</v>
      </c>
      <c r="F7" s="92"/>
      <c r="G7" s="93">
        <f t="shared" ref="G7:G36" si="0">_xlfn.IFNA(INDEX($M7:$Q7,1,MATCH(forecastyear,$M$5:$Q$5,0)),0)</f>
        <v>121.37</v>
      </c>
      <c r="H7" s="162"/>
      <c r="I7" s="93">
        <f t="shared" ref="I7:I36" si="1">_xlfn.IFNA(INDEX($S7:$W7,1,MATCH(forecastyear,$S$5:$W$5,0)),0)</f>
        <v>121.37</v>
      </c>
      <c r="J7" s="162"/>
      <c r="K7" s="162" t="str">
        <f>IF(C7="","",IF(G7&gt;I7,"NON-COMPLIANT","COMPLIANT"))</f>
        <v>COMPLIANT</v>
      </c>
      <c r="L7" s="39"/>
      <c r="M7" s="163">
        <f>S7</f>
        <v>112.83</v>
      </c>
      <c r="N7" s="163">
        <f t="shared" ref="N7:Q7" si="2">T7</f>
        <v>115.3</v>
      </c>
      <c r="O7" s="163">
        <f t="shared" si="2"/>
        <v>116.77</v>
      </c>
      <c r="P7" s="163">
        <f t="shared" si="2"/>
        <v>121.37</v>
      </c>
      <c r="Q7" s="163">
        <f t="shared" si="2"/>
        <v>124.9</v>
      </c>
      <c r="R7" s="39"/>
      <c r="S7" s="164">
        <v>112.83</v>
      </c>
      <c r="T7" s="165">
        <f>ROUND(ROUND(S7,2)*(1+'General Inputs'!K$20)*(1-'General Inputs'!K$22)+'General Inputs'!K$27,2)</f>
        <v>115.3</v>
      </c>
      <c r="U7" s="165">
        <f>ROUND(T7*(1+'General Inputs'!L$20)*(1-'General Inputs'!L$22)+'General Inputs'!L$27,2)</f>
        <v>116.77</v>
      </c>
      <c r="V7" s="165">
        <f>ROUND(U7*(1+'General Inputs'!M$20)*(1-'General Inputs'!M$22)+'General Inputs'!M$27,2)</f>
        <v>121.37</v>
      </c>
      <c r="W7" s="165">
        <f>ROUND(V7*(1+'General Inputs'!N$20)*(1-'General Inputs'!N$22)+'General Inputs'!N$27,2)</f>
        <v>124.9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313</v>
      </c>
      <c r="D8" s="161"/>
      <c r="E8" s="71" t="s">
        <v>33</v>
      </c>
      <c r="F8" s="92"/>
      <c r="G8" s="93">
        <f t="shared" si="0"/>
        <v>145.57</v>
      </c>
      <c r="H8" s="162"/>
      <c r="I8" s="93">
        <f t="shared" si="1"/>
        <v>145.57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135.33000000000001</v>
      </c>
      <c r="N8" s="163">
        <f t="shared" ref="N8:N36" si="5">T8</f>
        <v>138.29</v>
      </c>
      <c r="O8" s="163">
        <f t="shared" ref="O8:O36" si="6">U8</f>
        <v>140.05000000000001</v>
      </c>
      <c r="P8" s="163">
        <f t="shared" ref="P8:P36" si="7">V8</f>
        <v>145.57</v>
      </c>
      <c r="Q8" s="163">
        <f t="shared" ref="Q8:Q36" si="8">W8</f>
        <v>149.81</v>
      </c>
      <c r="R8" s="39"/>
      <c r="S8" s="164">
        <v>135.33000000000001</v>
      </c>
      <c r="T8" s="165">
        <f>ROUND(ROUND(S8,2)*(1+'General Inputs'!K$20)*(1-'General Inputs'!K$22)+'General Inputs'!K$27,2)</f>
        <v>138.29</v>
      </c>
      <c r="U8" s="165">
        <f>ROUND(T8*(1+'General Inputs'!L$20)*(1-'General Inputs'!L$22)+'General Inputs'!L$27,2)</f>
        <v>140.05000000000001</v>
      </c>
      <c r="V8" s="165">
        <f>ROUND(U8*(1+'General Inputs'!M$20)*(1-'General Inputs'!M$22)+'General Inputs'!M$27,2)</f>
        <v>145.57</v>
      </c>
      <c r="W8" s="165">
        <f>ROUND(V8*(1+'General Inputs'!N$20)*(1-'General Inputs'!N$22)+'General Inputs'!N$27,2)</f>
        <v>149.81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314</v>
      </c>
      <c r="D9" s="161"/>
      <c r="E9" s="71" t="s">
        <v>33</v>
      </c>
      <c r="F9" s="92"/>
      <c r="G9" s="93">
        <f t="shared" si="0"/>
        <v>131.6</v>
      </c>
      <c r="H9" s="162"/>
      <c r="I9" s="93">
        <f t="shared" si="1"/>
        <v>131.6</v>
      </c>
      <c r="J9" s="162"/>
      <c r="K9" s="162" t="str">
        <f t="shared" si="3"/>
        <v>COMPLIANT</v>
      </c>
      <c r="L9" s="39"/>
      <c r="M9" s="163">
        <f t="shared" si="4"/>
        <v>122.34</v>
      </c>
      <c r="N9" s="163">
        <f t="shared" si="5"/>
        <v>125.01</v>
      </c>
      <c r="O9" s="163">
        <f t="shared" si="6"/>
        <v>126.61</v>
      </c>
      <c r="P9" s="163">
        <f t="shared" si="7"/>
        <v>131.6</v>
      </c>
      <c r="Q9" s="163">
        <f t="shared" si="8"/>
        <v>135.43</v>
      </c>
      <c r="R9" s="39"/>
      <c r="S9" s="164">
        <v>122.34</v>
      </c>
      <c r="T9" s="165">
        <f>ROUND(ROUND(S9,2)*(1+'General Inputs'!K$20)*(1-'General Inputs'!K$22)+'General Inputs'!K$27,2)</f>
        <v>125.01</v>
      </c>
      <c r="U9" s="165">
        <f>ROUND(T9*(1+'General Inputs'!L$20)*(1-'General Inputs'!L$22)+'General Inputs'!L$27,2)</f>
        <v>126.61</v>
      </c>
      <c r="V9" s="165">
        <f>ROUND(U9*(1+'General Inputs'!M$20)*(1-'General Inputs'!M$22)+'General Inputs'!M$27,2)</f>
        <v>131.6</v>
      </c>
      <c r="W9" s="165">
        <f>ROUND(V9*(1+'General Inputs'!N$20)*(1-'General Inputs'!N$22)+'General Inputs'!N$27,2)</f>
        <v>135.43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315</v>
      </c>
      <c r="D10" s="161"/>
      <c r="E10" s="71" t="s">
        <v>33</v>
      </c>
      <c r="F10" s="92"/>
      <c r="G10" s="93">
        <f t="shared" si="0"/>
        <v>130.05000000000001</v>
      </c>
      <c r="H10" s="162"/>
      <c r="I10" s="93">
        <f t="shared" si="1"/>
        <v>130.05000000000001</v>
      </c>
      <c r="J10" s="162"/>
      <c r="K10" s="162" t="str">
        <f t="shared" si="3"/>
        <v>COMPLIANT</v>
      </c>
      <c r="L10" s="39"/>
      <c r="M10" s="163">
        <f t="shared" si="4"/>
        <v>120.9</v>
      </c>
      <c r="N10" s="163">
        <f t="shared" si="5"/>
        <v>123.54</v>
      </c>
      <c r="O10" s="163">
        <f t="shared" si="6"/>
        <v>125.12</v>
      </c>
      <c r="P10" s="163">
        <f t="shared" si="7"/>
        <v>130.05000000000001</v>
      </c>
      <c r="Q10" s="163">
        <f t="shared" si="8"/>
        <v>133.83000000000001</v>
      </c>
      <c r="R10" s="39"/>
      <c r="S10" s="164">
        <v>120.9</v>
      </c>
      <c r="T10" s="165">
        <f>ROUND(ROUND(S10,2)*(1+'General Inputs'!K$20)*(1-'General Inputs'!K$22)+'General Inputs'!K$27,2)</f>
        <v>123.54</v>
      </c>
      <c r="U10" s="165">
        <f>ROUND(T10*(1+'General Inputs'!L$20)*(1-'General Inputs'!L$22)+'General Inputs'!L$27,2)</f>
        <v>125.12</v>
      </c>
      <c r="V10" s="165">
        <f>ROUND(U10*(1+'General Inputs'!M$20)*(1-'General Inputs'!M$22)+'General Inputs'!M$27,2)</f>
        <v>130.05000000000001</v>
      </c>
      <c r="W10" s="165">
        <f>ROUND(V10*(1+'General Inputs'!N$20)*(1-'General Inputs'!N$22)+'General Inputs'!N$27,2)</f>
        <v>133.83000000000001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316</v>
      </c>
      <c r="D11" s="161"/>
      <c r="E11" s="71" t="s">
        <v>33</v>
      </c>
      <c r="F11" s="92"/>
      <c r="G11" s="93">
        <f t="shared" si="0"/>
        <v>109.74</v>
      </c>
      <c r="H11" s="162"/>
      <c r="I11" s="93">
        <f t="shared" si="1"/>
        <v>109.74</v>
      </c>
      <c r="J11" s="162"/>
      <c r="K11" s="162" t="str">
        <f t="shared" si="3"/>
        <v>COMPLIANT</v>
      </c>
      <c r="L11" s="39"/>
      <c r="M11" s="163">
        <f t="shared" si="4"/>
        <v>102.02</v>
      </c>
      <c r="N11" s="163">
        <f t="shared" si="5"/>
        <v>104.25</v>
      </c>
      <c r="O11" s="163">
        <f t="shared" si="6"/>
        <v>105.58</v>
      </c>
      <c r="P11" s="163">
        <f t="shared" si="7"/>
        <v>109.74</v>
      </c>
      <c r="Q11" s="163">
        <f t="shared" si="8"/>
        <v>112.93</v>
      </c>
      <c r="R11" s="39"/>
      <c r="S11" s="164">
        <v>102.02</v>
      </c>
      <c r="T11" s="165">
        <f>ROUND(ROUND(S11,2)*(1+'General Inputs'!K$20)*(1-'General Inputs'!K$22)+'General Inputs'!K$27,2)</f>
        <v>104.25</v>
      </c>
      <c r="U11" s="165">
        <f>ROUND(T11*(1+'General Inputs'!L$20)*(1-'General Inputs'!L$22)+'General Inputs'!L$27,2)</f>
        <v>105.58</v>
      </c>
      <c r="V11" s="165">
        <f>ROUND(U11*(1+'General Inputs'!M$20)*(1-'General Inputs'!M$22)+'General Inputs'!M$27,2)</f>
        <v>109.74</v>
      </c>
      <c r="W11" s="165">
        <f>ROUND(V11*(1+'General Inputs'!N$20)*(1-'General Inputs'!N$22)+'General Inputs'!N$27,2)</f>
        <v>112.93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317</v>
      </c>
      <c r="D12" s="161"/>
      <c r="E12" s="71" t="s">
        <v>33</v>
      </c>
      <c r="F12" s="92"/>
      <c r="G12" s="93">
        <f t="shared" si="0"/>
        <v>131.25</v>
      </c>
      <c r="H12" s="162"/>
      <c r="I12" s="93">
        <f t="shared" si="1"/>
        <v>131.25</v>
      </c>
      <c r="J12" s="162"/>
      <c r="K12" s="162" t="str">
        <f t="shared" si="3"/>
        <v>COMPLIANT</v>
      </c>
      <c r="L12" s="39"/>
      <c r="M12" s="163">
        <f t="shared" si="4"/>
        <v>122.02</v>
      </c>
      <c r="N12" s="163">
        <f t="shared" si="5"/>
        <v>124.69</v>
      </c>
      <c r="O12" s="163">
        <f t="shared" si="6"/>
        <v>126.28</v>
      </c>
      <c r="P12" s="163">
        <f t="shared" si="7"/>
        <v>131.25</v>
      </c>
      <c r="Q12" s="163">
        <f t="shared" si="8"/>
        <v>135.07</v>
      </c>
      <c r="R12" s="39"/>
      <c r="S12" s="164">
        <v>122.02</v>
      </c>
      <c r="T12" s="165">
        <f>ROUND(ROUND(S12,2)*(1+'General Inputs'!K$20)*(1-'General Inputs'!K$22)+'General Inputs'!K$27,2)</f>
        <v>124.69</v>
      </c>
      <c r="U12" s="165">
        <f>ROUND(T12*(1+'General Inputs'!L$20)*(1-'General Inputs'!L$22)+'General Inputs'!L$27,2)</f>
        <v>126.28</v>
      </c>
      <c r="V12" s="165">
        <f>ROUND(U12*(1+'General Inputs'!M$20)*(1-'General Inputs'!M$22)+'General Inputs'!M$27,2)</f>
        <v>131.25</v>
      </c>
      <c r="W12" s="165">
        <f>ROUND(V12*(1+'General Inputs'!N$20)*(1-'General Inputs'!N$22)+'General Inputs'!N$27,2)</f>
        <v>135.07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318</v>
      </c>
      <c r="D13" s="161"/>
      <c r="E13" s="71" t="s">
        <v>33</v>
      </c>
      <c r="F13" s="92"/>
      <c r="G13" s="93">
        <f t="shared" si="0"/>
        <v>118.93</v>
      </c>
      <c r="H13" s="162"/>
      <c r="I13" s="93">
        <f t="shared" si="1"/>
        <v>118.93</v>
      </c>
      <c r="J13" s="162"/>
      <c r="K13" s="162" t="str">
        <f t="shared" si="3"/>
        <v>COMPLIANT</v>
      </c>
      <c r="L13" s="39"/>
      <c r="M13" s="163">
        <f t="shared" si="4"/>
        <v>110.56</v>
      </c>
      <c r="N13" s="163">
        <f t="shared" si="5"/>
        <v>112.98</v>
      </c>
      <c r="O13" s="163">
        <f t="shared" si="6"/>
        <v>114.42</v>
      </c>
      <c r="P13" s="163">
        <f t="shared" si="7"/>
        <v>118.93</v>
      </c>
      <c r="Q13" s="163">
        <f t="shared" si="8"/>
        <v>122.39</v>
      </c>
      <c r="R13" s="39"/>
      <c r="S13" s="164">
        <v>110.56</v>
      </c>
      <c r="T13" s="165">
        <f>ROUND(ROUND(S13,2)*(1+'General Inputs'!K$20)*(1-'General Inputs'!K$22)+'General Inputs'!K$27,2)</f>
        <v>112.98</v>
      </c>
      <c r="U13" s="165">
        <f>ROUND(T13*(1+'General Inputs'!L$20)*(1-'General Inputs'!L$22)+'General Inputs'!L$27,2)</f>
        <v>114.42</v>
      </c>
      <c r="V13" s="165">
        <f>ROUND(U13*(1+'General Inputs'!M$20)*(1-'General Inputs'!M$22)+'General Inputs'!M$27,2)</f>
        <v>118.93</v>
      </c>
      <c r="W13" s="165">
        <f>ROUND(V13*(1+'General Inputs'!N$20)*(1-'General Inputs'!N$22)+'General Inputs'!N$27,2)</f>
        <v>122.39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319</v>
      </c>
      <c r="D14" s="161"/>
      <c r="E14" s="71" t="s">
        <v>33</v>
      </c>
      <c r="F14" s="92"/>
      <c r="G14" s="93">
        <f t="shared" si="0"/>
        <v>131.83000000000001</v>
      </c>
      <c r="H14" s="162"/>
      <c r="I14" s="93">
        <f t="shared" si="1"/>
        <v>131.83000000000001</v>
      </c>
      <c r="J14" s="162"/>
      <c r="K14" s="162" t="str">
        <f t="shared" si="3"/>
        <v>COMPLIANT</v>
      </c>
      <c r="L14" s="39"/>
      <c r="M14" s="163">
        <f t="shared" si="4"/>
        <v>122.55</v>
      </c>
      <c r="N14" s="163">
        <f t="shared" si="5"/>
        <v>125.23</v>
      </c>
      <c r="O14" s="163">
        <f t="shared" si="6"/>
        <v>126.83</v>
      </c>
      <c r="P14" s="163">
        <f t="shared" si="7"/>
        <v>131.83000000000001</v>
      </c>
      <c r="Q14" s="163">
        <f t="shared" si="8"/>
        <v>135.66999999999999</v>
      </c>
      <c r="R14" s="39"/>
      <c r="S14" s="164">
        <v>122.55</v>
      </c>
      <c r="T14" s="165">
        <f>ROUND(ROUND(S14,2)*(1+'General Inputs'!K$20)*(1-'General Inputs'!K$22)+'General Inputs'!K$27,2)</f>
        <v>125.23</v>
      </c>
      <c r="U14" s="165">
        <f>ROUND(T14*(1+'General Inputs'!L$20)*(1-'General Inputs'!L$22)+'General Inputs'!L$27,2)</f>
        <v>126.83</v>
      </c>
      <c r="V14" s="165">
        <f>ROUND(U14*(1+'General Inputs'!M$20)*(1-'General Inputs'!M$22)+'General Inputs'!M$27,2)</f>
        <v>131.83000000000001</v>
      </c>
      <c r="W14" s="165">
        <f>ROUND(V14*(1+'General Inputs'!N$20)*(1-'General Inputs'!N$22)+'General Inputs'!N$27,2)</f>
        <v>135.66999999999999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320</v>
      </c>
      <c r="D15" s="161"/>
      <c r="E15" s="71" t="s">
        <v>33</v>
      </c>
      <c r="F15" s="92"/>
      <c r="G15" s="93">
        <f t="shared" si="0"/>
        <v>123.58</v>
      </c>
      <c r="H15" s="162"/>
      <c r="I15" s="93">
        <f t="shared" si="1"/>
        <v>123.58</v>
      </c>
      <c r="J15" s="162"/>
      <c r="K15" s="162" t="str">
        <f t="shared" si="3"/>
        <v>COMPLIANT</v>
      </c>
      <c r="L15" s="39"/>
      <c r="M15" s="163">
        <f t="shared" si="4"/>
        <v>114.89</v>
      </c>
      <c r="N15" s="163">
        <f t="shared" si="5"/>
        <v>117.4</v>
      </c>
      <c r="O15" s="163">
        <f t="shared" si="6"/>
        <v>118.9</v>
      </c>
      <c r="P15" s="163">
        <f t="shared" si="7"/>
        <v>123.58</v>
      </c>
      <c r="Q15" s="163">
        <f t="shared" si="8"/>
        <v>127.18</v>
      </c>
      <c r="R15" s="39"/>
      <c r="S15" s="164">
        <v>114.89</v>
      </c>
      <c r="T15" s="165">
        <f>ROUND(ROUND(S15,2)*(1+'General Inputs'!K$20)*(1-'General Inputs'!K$22)+'General Inputs'!K$27,2)</f>
        <v>117.4</v>
      </c>
      <c r="U15" s="165">
        <f>ROUND(T15*(1+'General Inputs'!L$20)*(1-'General Inputs'!L$22)+'General Inputs'!L$27,2)</f>
        <v>118.9</v>
      </c>
      <c r="V15" s="165">
        <f>ROUND(U15*(1+'General Inputs'!M$20)*(1-'General Inputs'!M$22)+'General Inputs'!M$27,2)</f>
        <v>123.58</v>
      </c>
      <c r="W15" s="165">
        <f>ROUND(V15*(1+'General Inputs'!N$20)*(1-'General Inputs'!N$22)+'General Inputs'!N$27,2)</f>
        <v>127.18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321</v>
      </c>
      <c r="D16" s="161"/>
      <c r="E16" s="71" t="s">
        <v>33</v>
      </c>
      <c r="F16" s="92"/>
      <c r="G16" s="93">
        <f t="shared" si="0"/>
        <v>145.1</v>
      </c>
      <c r="H16" s="162"/>
      <c r="I16" s="93">
        <f t="shared" si="1"/>
        <v>145.1</v>
      </c>
      <c r="J16" s="162"/>
      <c r="K16" s="162" t="str">
        <f t="shared" si="3"/>
        <v>COMPLIANT</v>
      </c>
      <c r="L16" s="39"/>
      <c r="M16" s="163">
        <f t="shared" si="4"/>
        <v>134.88999999999999</v>
      </c>
      <c r="N16" s="163">
        <f t="shared" si="5"/>
        <v>137.84</v>
      </c>
      <c r="O16" s="163">
        <f t="shared" si="6"/>
        <v>139.6</v>
      </c>
      <c r="P16" s="163">
        <f t="shared" si="7"/>
        <v>145.1</v>
      </c>
      <c r="Q16" s="163">
        <f t="shared" si="8"/>
        <v>149.32</v>
      </c>
      <c r="R16" s="39"/>
      <c r="S16" s="164">
        <v>134.88999999999999</v>
      </c>
      <c r="T16" s="165">
        <f>ROUND(ROUND(S16,2)*(1+'General Inputs'!K$20)*(1-'General Inputs'!K$22)+'General Inputs'!K$27,2)</f>
        <v>137.84</v>
      </c>
      <c r="U16" s="165">
        <f>ROUND(T16*(1+'General Inputs'!L$20)*(1-'General Inputs'!L$22)+'General Inputs'!L$27,2)</f>
        <v>139.6</v>
      </c>
      <c r="V16" s="165">
        <f>ROUND(U16*(1+'General Inputs'!M$20)*(1-'General Inputs'!M$22)+'General Inputs'!M$27,2)</f>
        <v>145.1</v>
      </c>
      <c r="W16" s="165">
        <f>ROUND(V16*(1+'General Inputs'!N$20)*(1-'General Inputs'!N$22)+'General Inputs'!N$27,2)</f>
        <v>149.32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 t="s">
        <v>322</v>
      </c>
      <c r="D17" s="161"/>
      <c r="E17" s="71" t="s">
        <v>33</v>
      </c>
      <c r="F17" s="92"/>
      <c r="G17" s="93">
        <f t="shared" si="0"/>
        <v>94.72</v>
      </c>
      <c r="H17" s="162"/>
      <c r="I17" s="93">
        <f t="shared" si="1"/>
        <v>94.72</v>
      </c>
      <c r="J17" s="162"/>
      <c r="K17" s="162" t="str">
        <f t="shared" si="3"/>
        <v>COMPLIANT</v>
      </c>
      <c r="L17" s="39"/>
      <c r="M17" s="163">
        <f t="shared" si="4"/>
        <v>88.06</v>
      </c>
      <c r="N17" s="163">
        <f t="shared" si="5"/>
        <v>89.98</v>
      </c>
      <c r="O17" s="163">
        <f t="shared" si="6"/>
        <v>91.13</v>
      </c>
      <c r="P17" s="163">
        <f t="shared" si="7"/>
        <v>94.72</v>
      </c>
      <c r="Q17" s="163">
        <f t="shared" si="8"/>
        <v>97.48</v>
      </c>
      <c r="R17" s="39"/>
      <c r="S17" s="164">
        <v>88.06</v>
      </c>
      <c r="T17" s="165">
        <f>ROUND(ROUND(S17,2)*(1+'General Inputs'!K$20)*(1-'General Inputs'!K$22)+'General Inputs'!K$27,2)</f>
        <v>89.98</v>
      </c>
      <c r="U17" s="165">
        <f>ROUND(T17*(1+'General Inputs'!L$20)*(1-'General Inputs'!L$22)+'General Inputs'!L$27,2)</f>
        <v>91.13</v>
      </c>
      <c r="V17" s="165">
        <f>ROUND(U17*(1+'General Inputs'!M$20)*(1-'General Inputs'!M$22)+'General Inputs'!M$27,2)</f>
        <v>94.72</v>
      </c>
      <c r="W17" s="165">
        <f>ROUND(V17*(1+'General Inputs'!N$20)*(1-'General Inputs'!N$22)+'General Inputs'!N$27,2)</f>
        <v>97.48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 t="s">
        <v>323</v>
      </c>
      <c r="D18" s="161"/>
      <c r="E18" s="71" t="s">
        <v>33</v>
      </c>
      <c r="F18" s="92"/>
      <c r="G18" s="93">
        <f t="shared" si="0"/>
        <v>116.23</v>
      </c>
      <c r="H18" s="162"/>
      <c r="I18" s="93">
        <f t="shared" si="1"/>
        <v>116.23</v>
      </c>
      <c r="J18" s="162"/>
      <c r="K18" s="162" t="str">
        <f t="shared" si="3"/>
        <v>COMPLIANT</v>
      </c>
      <c r="L18" s="39"/>
      <c r="M18" s="163">
        <f t="shared" si="4"/>
        <v>108.06</v>
      </c>
      <c r="N18" s="163">
        <f t="shared" si="5"/>
        <v>110.42</v>
      </c>
      <c r="O18" s="163">
        <f t="shared" si="6"/>
        <v>111.83</v>
      </c>
      <c r="P18" s="163">
        <f t="shared" si="7"/>
        <v>116.23</v>
      </c>
      <c r="Q18" s="163">
        <f t="shared" si="8"/>
        <v>119.61</v>
      </c>
      <c r="R18" s="39"/>
      <c r="S18" s="164">
        <v>108.06</v>
      </c>
      <c r="T18" s="165">
        <f>ROUND(ROUND(S18,2)*(1+'General Inputs'!K$20)*(1-'General Inputs'!K$22)+'General Inputs'!K$27,2)</f>
        <v>110.42</v>
      </c>
      <c r="U18" s="165">
        <f>ROUND(T18*(1+'General Inputs'!L$20)*(1-'General Inputs'!L$22)+'General Inputs'!L$27,2)</f>
        <v>111.83</v>
      </c>
      <c r="V18" s="165">
        <f>ROUND(U18*(1+'General Inputs'!M$20)*(1-'General Inputs'!M$22)+'General Inputs'!M$27,2)</f>
        <v>116.23</v>
      </c>
      <c r="W18" s="165">
        <f>ROUND(V18*(1+'General Inputs'!N$20)*(1-'General Inputs'!N$22)+'General Inputs'!N$27,2)</f>
        <v>119.61</v>
      </c>
      <c r="X18" s="36"/>
      <c r="Y18" s="36"/>
      <c r="Z18" s="36"/>
      <c r="AA18" s="36"/>
      <c r="AB18" s="36"/>
      <c r="AC18" s="36"/>
      <c r="AD18" s="36"/>
    </row>
    <row r="19" spans="1:30" x14ac:dyDescent="0.2">
      <c r="A19" s="36"/>
      <c r="B19" s="36"/>
      <c r="C19" s="161" t="s">
        <v>324</v>
      </c>
      <c r="D19" s="161"/>
      <c r="E19" s="71" t="s">
        <v>33</v>
      </c>
      <c r="F19" s="92"/>
      <c r="G19" s="93">
        <f t="shared" si="0"/>
        <v>118.34</v>
      </c>
      <c r="H19" s="162"/>
      <c r="I19" s="93">
        <f t="shared" si="1"/>
        <v>118.34</v>
      </c>
      <c r="J19" s="162"/>
      <c r="K19" s="162" t="str">
        <f t="shared" si="3"/>
        <v>COMPLIANT</v>
      </c>
      <c r="L19" s="39"/>
      <c r="M19" s="163">
        <f t="shared" si="4"/>
        <v>110.03</v>
      </c>
      <c r="N19" s="163">
        <f t="shared" si="5"/>
        <v>112.43</v>
      </c>
      <c r="O19" s="163">
        <f t="shared" si="6"/>
        <v>113.86</v>
      </c>
      <c r="P19" s="163">
        <f t="shared" si="7"/>
        <v>118.34</v>
      </c>
      <c r="Q19" s="163">
        <f t="shared" si="8"/>
        <v>121.78</v>
      </c>
      <c r="R19" s="39"/>
      <c r="S19" s="164">
        <v>110.03</v>
      </c>
      <c r="T19" s="165">
        <f>ROUND(ROUND(S19,2)*(1+'General Inputs'!K$20)*(1-'General Inputs'!K$22)+'General Inputs'!K$27,2)</f>
        <v>112.43</v>
      </c>
      <c r="U19" s="165">
        <f>ROUND(T19*(1+'General Inputs'!L$20)*(1-'General Inputs'!L$22)+'General Inputs'!L$27,2)</f>
        <v>113.86</v>
      </c>
      <c r="V19" s="165">
        <f>ROUND(U19*(1+'General Inputs'!M$20)*(1-'General Inputs'!M$22)+'General Inputs'!M$27,2)</f>
        <v>118.34</v>
      </c>
      <c r="W19" s="165">
        <f>ROUND(V19*(1+'General Inputs'!N$20)*(1-'General Inputs'!N$22)+'General Inputs'!N$27,2)</f>
        <v>121.78</v>
      </c>
      <c r="X19" s="36"/>
      <c r="Y19" s="36"/>
      <c r="Z19" s="36"/>
      <c r="AA19" s="36"/>
      <c r="AB19" s="36"/>
      <c r="AC19" s="36"/>
      <c r="AD19" s="36"/>
    </row>
    <row r="20" spans="1:30" x14ac:dyDescent="0.2">
      <c r="A20" s="36"/>
      <c r="B20" s="36"/>
      <c r="C20" s="161" t="s">
        <v>325</v>
      </c>
      <c r="D20" s="161"/>
      <c r="E20" s="71" t="s">
        <v>33</v>
      </c>
      <c r="F20" s="92"/>
      <c r="G20" s="93">
        <f t="shared" si="0"/>
        <v>107.55</v>
      </c>
      <c r="H20" s="162"/>
      <c r="I20" s="93">
        <f t="shared" si="1"/>
        <v>107.55</v>
      </c>
      <c r="J20" s="162"/>
      <c r="K20" s="162" t="str">
        <f t="shared" si="3"/>
        <v>COMPLIANT</v>
      </c>
      <c r="L20" s="39"/>
      <c r="M20" s="163">
        <f t="shared" si="4"/>
        <v>99.99</v>
      </c>
      <c r="N20" s="163">
        <f t="shared" si="5"/>
        <v>102.17</v>
      </c>
      <c r="O20" s="163">
        <f t="shared" si="6"/>
        <v>103.47</v>
      </c>
      <c r="P20" s="163">
        <f t="shared" si="7"/>
        <v>107.55</v>
      </c>
      <c r="Q20" s="163">
        <f t="shared" si="8"/>
        <v>110.68</v>
      </c>
      <c r="R20" s="39"/>
      <c r="S20" s="164">
        <v>99.99</v>
      </c>
      <c r="T20" s="165">
        <f>ROUND(ROUND(S20,2)*(1+'General Inputs'!K$20)*(1-'General Inputs'!K$22)+'General Inputs'!K$27,2)</f>
        <v>102.17</v>
      </c>
      <c r="U20" s="165">
        <f>ROUND(T20*(1+'General Inputs'!L$20)*(1-'General Inputs'!L$22)+'General Inputs'!L$27,2)</f>
        <v>103.47</v>
      </c>
      <c r="V20" s="165">
        <f>ROUND(U20*(1+'General Inputs'!M$20)*(1-'General Inputs'!M$22)+'General Inputs'!M$27,2)</f>
        <v>107.55</v>
      </c>
      <c r="W20" s="165">
        <f>ROUND(V20*(1+'General Inputs'!N$20)*(1-'General Inputs'!N$22)+'General Inputs'!N$27,2)</f>
        <v>110.68</v>
      </c>
      <c r="X20" s="36"/>
      <c r="Y20" s="36"/>
      <c r="Z20" s="36"/>
      <c r="AA20" s="36"/>
      <c r="AB20" s="36"/>
      <c r="AC20" s="36"/>
      <c r="AD20" s="36"/>
    </row>
    <row r="21" spans="1:30" x14ac:dyDescent="0.2">
      <c r="A21" s="36"/>
      <c r="B21" s="36"/>
      <c r="C21" s="161" t="s">
        <v>326</v>
      </c>
      <c r="D21" s="161"/>
      <c r="E21" s="71" t="s">
        <v>33</v>
      </c>
      <c r="F21" s="92"/>
      <c r="G21" s="93">
        <f t="shared" si="0"/>
        <v>101.29</v>
      </c>
      <c r="H21" s="162"/>
      <c r="I21" s="93">
        <f t="shared" si="1"/>
        <v>101.29</v>
      </c>
      <c r="J21" s="162"/>
      <c r="K21" s="162" t="str">
        <f t="shared" si="3"/>
        <v>COMPLIANT</v>
      </c>
      <c r="L21" s="39"/>
      <c r="M21" s="163">
        <f t="shared" si="4"/>
        <v>94.16</v>
      </c>
      <c r="N21" s="163">
        <f t="shared" si="5"/>
        <v>96.22</v>
      </c>
      <c r="O21" s="163">
        <f t="shared" si="6"/>
        <v>97.45</v>
      </c>
      <c r="P21" s="163">
        <f t="shared" si="7"/>
        <v>101.29</v>
      </c>
      <c r="Q21" s="163">
        <f t="shared" si="8"/>
        <v>104.24</v>
      </c>
      <c r="R21" s="39"/>
      <c r="S21" s="164">
        <v>94.16</v>
      </c>
      <c r="T21" s="165">
        <f>ROUND(ROUND(S21,2)*(1+'General Inputs'!K$20)*(1-'General Inputs'!K$22)+'General Inputs'!K$27,2)</f>
        <v>96.22</v>
      </c>
      <c r="U21" s="165">
        <f>ROUND(T21*(1+'General Inputs'!L$20)*(1-'General Inputs'!L$22)+'General Inputs'!L$27,2)</f>
        <v>97.45</v>
      </c>
      <c r="V21" s="165">
        <f>ROUND(U21*(1+'General Inputs'!M$20)*(1-'General Inputs'!M$22)+'General Inputs'!M$27,2)</f>
        <v>101.29</v>
      </c>
      <c r="W21" s="165">
        <f>ROUND(V21*(1+'General Inputs'!N$20)*(1-'General Inputs'!N$22)+'General Inputs'!N$27,2)</f>
        <v>104.24</v>
      </c>
      <c r="X21" s="36"/>
      <c r="Y21" s="36"/>
      <c r="Z21" s="36"/>
      <c r="AA21" s="36"/>
      <c r="AB21" s="36"/>
      <c r="AC21" s="36"/>
      <c r="AD21" s="36"/>
    </row>
    <row r="22" spans="1:30" x14ac:dyDescent="0.2">
      <c r="A22" s="36"/>
      <c r="B22" s="36"/>
      <c r="C22" s="161" t="s">
        <v>327</v>
      </c>
      <c r="D22" s="161"/>
      <c r="E22" s="71" t="s">
        <v>33</v>
      </c>
      <c r="F22" s="92"/>
      <c r="G22" s="93">
        <f t="shared" si="0"/>
        <v>146.13</v>
      </c>
      <c r="H22" s="162"/>
      <c r="I22" s="93">
        <f t="shared" si="1"/>
        <v>146.13</v>
      </c>
      <c r="J22" s="162"/>
      <c r="K22" s="162" t="str">
        <f t="shared" si="3"/>
        <v>COMPLIANT</v>
      </c>
      <c r="L22" s="39"/>
      <c r="M22" s="163">
        <f t="shared" si="4"/>
        <v>135.85</v>
      </c>
      <c r="N22" s="163">
        <f t="shared" si="5"/>
        <v>138.82</v>
      </c>
      <c r="O22" s="163">
        <f t="shared" si="6"/>
        <v>140.59</v>
      </c>
      <c r="P22" s="163">
        <f t="shared" si="7"/>
        <v>146.13</v>
      </c>
      <c r="Q22" s="163">
        <f t="shared" si="8"/>
        <v>150.38</v>
      </c>
      <c r="R22" s="39"/>
      <c r="S22" s="164">
        <v>135.85</v>
      </c>
      <c r="T22" s="165">
        <f>ROUND(ROUND(S22,2)*(1+'General Inputs'!K$20)*(1-'General Inputs'!K$22)+'General Inputs'!K$27,2)</f>
        <v>138.82</v>
      </c>
      <c r="U22" s="165">
        <f>ROUND(T22*(1+'General Inputs'!L$20)*(1-'General Inputs'!L$22)+'General Inputs'!L$27,2)</f>
        <v>140.59</v>
      </c>
      <c r="V22" s="165">
        <f>ROUND(U22*(1+'General Inputs'!M$20)*(1-'General Inputs'!M$22)+'General Inputs'!M$27,2)</f>
        <v>146.13</v>
      </c>
      <c r="W22" s="165">
        <f>ROUND(V22*(1+'General Inputs'!N$20)*(1-'General Inputs'!N$22)+'General Inputs'!N$27,2)</f>
        <v>150.38</v>
      </c>
      <c r="X22" s="36"/>
      <c r="Y22" s="36"/>
      <c r="Z22" s="36"/>
      <c r="AA22" s="36"/>
      <c r="AB22" s="36"/>
      <c r="AC22" s="36"/>
      <c r="AD22" s="36"/>
    </row>
    <row r="23" spans="1:30" x14ac:dyDescent="0.2">
      <c r="A23" s="36"/>
      <c r="B23" s="36"/>
      <c r="C23" s="161" t="s">
        <v>328</v>
      </c>
      <c r="D23" s="161"/>
      <c r="E23" s="71" t="s">
        <v>33</v>
      </c>
      <c r="F23" s="92"/>
      <c r="G23" s="93">
        <f t="shared" si="0"/>
        <v>109.1</v>
      </c>
      <c r="H23" s="162"/>
      <c r="I23" s="93">
        <f t="shared" si="1"/>
        <v>109.1</v>
      </c>
      <c r="J23" s="162"/>
      <c r="K23" s="162" t="str">
        <f t="shared" si="3"/>
        <v>COMPLIANT</v>
      </c>
      <c r="L23" s="39"/>
      <c r="M23" s="163">
        <f t="shared" si="4"/>
        <v>101.43</v>
      </c>
      <c r="N23" s="163">
        <f t="shared" si="5"/>
        <v>103.65</v>
      </c>
      <c r="O23" s="163">
        <f t="shared" si="6"/>
        <v>104.97</v>
      </c>
      <c r="P23" s="163">
        <f t="shared" si="7"/>
        <v>109.1</v>
      </c>
      <c r="Q23" s="163">
        <f t="shared" si="8"/>
        <v>112.27</v>
      </c>
      <c r="R23" s="39"/>
      <c r="S23" s="164">
        <v>101.43</v>
      </c>
      <c r="T23" s="165">
        <f>ROUND(ROUND(S23,2)*(1+'General Inputs'!K$20)*(1-'General Inputs'!K$22)+'General Inputs'!K$27,2)</f>
        <v>103.65</v>
      </c>
      <c r="U23" s="165">
        <f>ROUND(T23*(1+'General Inputs'!L$20)*(1-'General Inputs'!L$22)+'General Inputs'!L$27,2)</f>
        <v>104.97</v>
      </c>
      <c r="V23" s="165">
        <f>ROUND(U23*(1+'General Inputs'!M$20)*(1-'General Inputs'!M$22)+'General Inputs'!M$27,2)</f>
        <v>109.1</v>
      </c>
      <c r="W23" s="165">
        <f>ROUND(V23*(1+'General Inputs'!N$20)*(1-'General Inputs'!N$22)+'General Inputs'!N$27,2)</f>
        <v>112.27</v>
      </c>
      <c r="X23" s="36"/>
      <c r="Y23" s="36"/>
      <c r="Z23" s="36"/>
      <c r="AA23" s="36"/>
      <c r="AB23" s="36"/>
      <c r="AC23" s="36"/>
      <c r="AD23" s="36"/>
    </row>
    <row r="24" spans="1:30" x14ac:dyDescent="0.2">
      <c r="A24" s="36"/>
      <c r="B24" s="36"/>
      <c r="C24" s="161" t="s">
        <v>329</v>
      </c>
      <c r="D24" s="161"/>
      <c r="E24" s="71" t="s">
        <v>33</v>
      </c>
      <c r="F24" s="92"/>
      <c r="G24" s="93">
        <f t="shared" si="0"/>
        <v>140.35</v>
      </c>
      <c r="H24" s="162"/>
      <c r="I24" s="93">
        <f t="shared" si="1"/>
        <v>140.35</v>
      </c>
      <c r="J24" s="162"/>
      <c r="K24" s="162" t="str">
        <f t="shared" si="3"/>
        <v>COMPLIANT</v>
      </c>
      <c r="L24" s="39"/>
      <c r="M24" s="163">
        <f t="shared" si="4"/>
        <v>130.47999999999999</v>
      </c>
      <c r="N24" s="163">
        <f t="shared" si="5"/>
        <v>133.33000000000001</v>
      </c>
      <c r="O24" s="163">
        <f t="shared" si="6"/>
        <v>135.03</v>
      </c>
      <c r="P24" s="163">
        <f t="shared" si="7"/>
        <v>140.35</v>
      </c>
      <c r="Q24" s="163">
        <f t="shared" si="8"/>
        <v>144.43</v>
      </c>
      <c r="R24" s="39"/>
      <c r="S24" s="164">
        <v>130.47999999999999</v>
      </c>
      <c r="T24" s="165">
        <f>ROUND(ROUND(S24,2)*(1+'General Inputs'!K$20)*(1-'General Inputs'!K$22)+'General Inputs'!K$27,2)</f>
        <v>133.33000000000001</v>
      </c>
      <c r="U24" s="165">
        <f>ROUND(T24*(1+'General Inputs'!L$20)*(1-'General Inputs'!L$22)+'General Inputs'!L$27,2)</f>
        <v>135.03</v>
      </c>
      <c r="V24" s="165">
        <f>ROUND(U24*(1+'General Inputs'!M$20)*(1-'General Inputs'!M$22)+'General Inputs'!M$27,2)</f>
        <v>140.35</v>
      </c>
      <c r="W24" s="165">
        <f>ROUND(V24*(1+'General Inputs'!N$20)*(1-'General Inputs'!N$22)+'General Inputs'!N$27,2)</f>
        <v>144.43</v>
      </c>
      <c r="X24" s="36"/>
      <c r="Y24" s="36"/>
      <c r="Z24" s="36"/>
      <c r="AA24" s="36"/>
      <c r="AB24" s="36"/>
      <c r="AC24" s="36"/>
      <c r="AD24" s="36"/>
    </row>
    <row r="25" spans="1:30" x14ac:dyDescent="0.2">
      <c r="A25" s="36"/>
      <c r="B25" s="36"/>
      <c r="C25" s="161" t="s">
        <v>330</v>
      </c>
      <c r="D25" s="161"/>
      <c r="E25" s="71" t="s">
        <v>33</v>
      </c>
      <c r="F25" s="92"/>
      <c r="G25" s="93">
        <f t="shared" si="0"/>
        <v>161.56</v>
      </c>
      <c r="H25" s="162"/>
      <c r="I25" s="93">
        <f t="shared" si="1"/>
        <v>161.56</v>
      </c>
      <c r="J25" s="162"/>
      <c r="K25" s="162" t="str">
        <f t="shared" si="3"/>
        <v>COMPLIANT</v>
      </c>
      <c r="L25" s="39"/>
      <c r="M25" s="163">
        <f t="shared" si="4"/>
        <v>150.19999999999999</v>
      </c>
      <c r="N25" s="163">
        <f t="shared" si="5"/>
        <v>153.47999999999999</v>
      </c>
      <c r="O25" s="163">
        <f t="shared" si="6"/>
        <v>155.44</v>
      </c>
      <c r="P25" s="163">
        <f t="shared" si="7"/>
        <v>161.56</v>
      </c>
      <c r="Q25" s="163">
        <f t="shared" si="8"/>
        <v>166.26</v>
      </c>
      <c r="R25" s="39"/>
      <c r="S25" s="164">
        <v>150.19999999999999</v>
      </c>
      <c r="T25" s="165">
        <f>ROUND(ROUND(S25,2)*(1+'General Inputs'!K$20)*(1-'General Inputs'!K$22)+'General Inputs'!K$27,2)</f>
        <v>153.47999999999999</v>
      </c>
      <c r="U25" s="165">
        <f>ROUND(T25*(1+'General Inputs'!L$20)*(1-'General Inputs'!L$22)+'General Inputs'!L$27,2)</f>
        <v>155.44</v>
      </c>
      <c r="V25" s="165">
        <f>ROUND(U25*(1+'General Inputs'!M$20)*(1-'General Inputs'!M$22)+'General Inputs'!M$27,2)</f>
        <v>161.56</v>
      </c>
      <c r="W25" s="165">
        <f>ROUND(V25*(1+'General Inputs'!N$20)*(1-'General Inputs'!N$22)+'General Inputs'!N$27,2)</f>
        <v>166.26</v>
      </c>
      <c r="X25" s="36"/>
      <c r="Y25" s="36"/>
      <c r="Z25" s="36"/>
      <c r="AA25" s="36"/>
      <c r="AB25" s="36"/>
      <c r="AC25" s="36"/>
      <c r="AD25" s="36"/>
    </row>
    <row r="26" spans="1:30" x14ac:dyDescent="0.2">
      <c r="A26" s="36"/>
      <c r="B26" s="36"/>
      <c r="C26" s="161"/>
      <c r="D26" s="161"/>
      <c r="E26" s="71"/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33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33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33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33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33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33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33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33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33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33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>
      <formula1>#REF!</formula1>
    </dataValidation>
    <dataValidation type="list" allowBlank="1" showInputMessage="1" showErrorMessage="1" sqref="M37 M57 M48">
      <formula1>#REF!</formula1>
    </dataValidation>
  </dataValidations>
  <hyperlinks>
    <hyperlink ref="M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:AJ328"/>
  <sheetViews>
    <sheetView showGridLines="0" topLeftCell="A44" zoomScaleNormal="100" workbookViewId="0">
      <selection activeCell="C66" sqref="C66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204</v>
      </c>
      <c r="O4" s="216"/>
      <c r="P4" s="216"/>
      <c r="Q4" s="216"/>
      <c r="R4" s="216"/>
      <c r="S4" s="23"/>
      <c r="T4" s="216" t="s">
        <v>205</v>
      </c>
      <c r="U4" s="216"/>
      <c r="V4" s="216"/>
      <c r="W4" s="216"/>
      <c r="X4" s="216"/>
      <c r="Y4" s="24"/>
      <c r="Z4" s="216" t="s">
        <v>206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374</v>
      </c>
      <c r="D7" s="161"/>
      <c r="E7" s="71" t="s">
        <v>33</v>
      </c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3">
        <f>IF($T7="",0,'General Inputs'!K$23)</f>
        <v>0</v>
      </c>
      <c r="AA7" s="193">
        <f>IF($T7="",0,'General Inputs'!L$23)</f>
        <v>0</v>
      </c>
      <c r="AB7" s="193">
        <f>IF($T7="",0,'General Inputs'!M$23)</f>
        <v>0</v>
      </c>
      <c r="AC7" s="193">
        <f>IF($T7="",0,'General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331</v>
      </c>
      <c r="D8" s="161"/>
      <c r="E8" s="71" t="s">
        <v>33</v>
      </c>
      <c r="F8" s="71"/>
      <c r="G8" s="92"/>
      <c r="H8" s="93">
        <f t="shared" si="0"/>
        <v>20.88</v>
      </c>
      <c r="I8" s="162"/>
      <c r="J8" s="93">
        <f t="shared" si="1"/>
        <v>20.88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18.670000000000002</v>
      </c>
      <c r="O8" s="163">
        <f t="shared" ref="O8:O71" si="5">U8</f>
        <v>19.34</v>
      </c>
      <c r="P8" s="163">
        <f t="shared" ref="P8:P71" si="6">V8</f>
        <v>19.84</v>
      </c>
      <c r="Q8" s="163">
        <f t="shared" ref="Q8:Q71" si="7">W8</f>
        <v>20.88</v>
      </c>
      <c r="R8" s="163">
        <f t="shared" ref="R8:R71" si="8">X8</f>
        <v>21.75</v>
      </c>
      <c r="S8" s="39"/>
      <c r="T8" s="164">
        <v>18.670000000000002</v>
      </c>
      <c r="U8" s="165">
        <f>ROUND(ROUND(T8,2)*(1+'General Inputs'!K$20)*(1-Z8)+'General Inputs'!K$28,2)</f>
        <v>19.34</v>
      </c>
      <c r="V8" s="165">
        <f>ROUND(ROUND(U8,2)*(1+'General Inputs'!L$20)*(1-AA8)+'General Inputs'!L$28,2)</f>
        <v>19.84</v>
      </c>
      <c r="W8" s="165">
        <f>ROUND(ROUND(V8,2)*(1+'General Inputs'!M$20)*(1-AB8)+'General Inputs'!M$28,2)</f>
        <v>20.88</v>
      </c>
      <c r="X8" s="165">
        <f>ROUND(ROUND(W8,2)*(1+'General Inputs'!N$20)*(1-AC8)+'General Inputs'!N$28,2)</f>
        <v>21.75</v>
      </c>
      <c r="Y8" s="166"/>
      <c r="Z8" s="193">
        <f>IF($T8="",0,'General Inputs'!K$23)</f>
        <v>-1.7000000000000001E-2</v>
      </c>
      <c r="AA8" s="193">
        <f>IF($T8="",0,'General Inputs'!L$23)</f>
        <v>-1.7000000000000001E-2</v>
      </c>
      <c r="AB8" s="193">
        <f>IF($T8="",0,'General Inputs'!M$23)</f>
        <v>-1.7000000000000001E-2</v>
      </c>
      <c r="AC8" s="193">
        <f>IF($T8="",0,'General Inputs'!N$23)</f>
        <v>-1.7000000000000001E-2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332</v>
      </c>
      <c r="D9" s="161"/>
      <c r="E9" s="71" t="s">
        <v>33</v>
      </c>
      <c r="F9" s="71"/>
      <c r="G9" s="92"/>
      <c r="H9" s="93">
        <f t="shared" si="0"/>
        <v>20.88</v>
      </c>
      <c r="I9" s="162"/>
      <c r="J9" s="93">
        <f t="shared" si="1"/>
        <v>20.88</v>
      </c>
      <c r="K9" s="162"/>
      <c r="L9" s="162" t="str">
        <f t="shared" si="3"/>
        <v>COMPLIANT</v>
      </c>
      <c r="M9" s="39"/>
      <c r="N9" s="163">
        <f t="shared" si="4"/>
        <v>18.670000000000002</v>
      </c>
      <c r="O9" s="163">
        <f t="shared" si="5"/>
        <v>19.34</v>
      </c>
      <c r="P9" s="163">
        <f t="shared" si="6"/>
        <v>19.84</v>
      </c>
      <c r="Q9" s="163">
        <f t="shared" si="7"/>
        <v>20.88</v>
      </c>
      <c r="R9" s="163">
        <f t="shared" si="8"/>
        <v>21.75</v>
      </c>
      <c r="S9" s="39"/>
      <c r="T9" s="164">
        <v>18.670000000000002</v>
      </c>
      <c r="U9" s="165">
        <f>ROUND(ROUND(T9,2)*(1+'General Inputs'!K$20)*(1-Z9)+'General Inputs'!K$28,2)</f>
        <v>19.34</v>
      </c>
      <c r="V9" s="165">
        <f>ROUND(ROUND(U9,2)*(1+'General Inputs'!L$20)*(1-AA9)+'General Inputs'!L$28,2)</f>
        <v>19.84</v>
      </c>
      <c r="W9" s="165">
        <f>ROUND(ROUND(V9,2)*(1+'General Inputs'!M$20)*(1-AB9)+'General Inputs'!M$28,2)</f>
        <v>20.88</v>
      </c>
      <c r="X9" s="165">
        <f>ROUND(ROUND(W9,2)*(1+'General Inputs'!N$20)*(1-AC9)+'General Inputs'!N$28,2)</f>
        <v>21.75</v>
      </c>
      <c r="Y9" s="166"/>
      <c r="Z9" s="193">
        <f>IF($T9="",0,'General Inputs'!K$23)</f>
        <v>-1.7000000000000001E-2</v>
      </c>
      <c r="AA9" s="193">
        <f>IF($T9="",0,'General Inputs'!L$23)</f>
        <v>-1.7000000000000001E-2</v>
      </c>
      <c r="AB9" s="193">
        <f>IF($T9="",0,'General Inputs'!M$23)</f>
        <v>-1.7000000000000001E-2</v>
      </c>
      <c r="AC9" s="193">
        <f>IF($T9="",0,'General Inputs'!N$23)</f>
        <v>-1.7000000000000001E-2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333</v>
      </c>
      <c r="D10" s="161"/>
      <c r="E10" s="71" t="s">
        <v>33</v>
      </c>
      <c r="F10" s="71"/>
      <c r="G10" s="92"/>
      <c r="H10" s="93">
        <f t="shared" si="0"/>
        <v>20.88</v>
      </c>
      <c r="I10" s="162"/>
      <c r="J10" s="93">
        <f t="shared" si="1"/>
        <v>20.88</v>
      </c>
      <c r="K10" s="162"/>
      <c r="L10" s="162" t="str">
        <f t="shared" si="3"/>
        <v>COMPLIANT</v>
      </c>
      <c r="M10" s="39"/>
      <c r="N10" s="163">
        <f t="shared" si="4"/>
        <v>18.670000000000002</v>
      </c>
      <c r="O10" s="163">
        <f t="shared" si="5"/>
        <v>19.34</v>
      </c>
      <c r="P10" s="163">
        <f t="shared" si="6"/>
        <v>19.84</v>
      </c>
      <c r="Q10" s="163">
        <f t="shared" si="7"/>
        <v>20.88</v>
      </c>
      <c r="R10" s="163">
        <f t="shared" si="8"/>
        <v>21.75</v>
      </c>
      <c r="S10" s="39"/>
      <c r="T10" s="164">
        <v>18.670000000000002</v>
      </c>
      <c r="U10" s="165">
        <f>ROUND(ROUND(T10,2)*(1+'General Inputs'!K$20)*(1-Z10)+'General Inputs'!K$28,2)</f>
        <v>19.34</v>
      </c>
      <c r="V10" s="165">
        <f>ROUND(ROUND(U10,2)*(1+'General Inputs'!L$20)*(1-AA10)+'General Inputs'!L$28,2)</f>
        <v>19.84</v>
      </c>
      <c r="W10" s="165">
        <f>ROUND(ROUND(V10,2)*(1+'General Inputs'!M$20)*(1-AB10)+'General Inputs'!M$28,2)</f>
        <v>20.88</v>
      </c>
      <c r="X10" s="165">
        <f>ROUND(ROUND(W10,2)*(1+'General Inputs'!N$20)*(1-AC10)+'General Inputs'!N$28,2)</f>
        <v>21.75</v>
      </c>
      <c r="Y10" s="166"/>
      <c r="Z10" s="193">
        <f>IF($T10="",0,'General Inputs'!K$23)</f>
        <v>-1.7000000000000001E-2</v>
      </c>
      <c r="AA10" s="193">
        <f>IF($T10="",0,'General Inputs'!L$23)</f>
        <v>-1.7000000000000001E-2</v>
      </c>
      <c r="AB10" s="193">
        <f>IF($T10="",0,'General Inputs'!M$23)</f>
        <v>-1.7000000000000001E-2</v>
      </c>
      <c r="AC10" s="193">
        <f>IF($T10="",0,'General Inputs'!N$23)</f>
        <v>-1.7000000000000001E-2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334</v>
      </c>
      <c r="D11" s="161"/>
      <c r="E11" s="71" t="s">
        <v>33</v>
      </c>
      <c r="F11" s="71"/>
      <c r="G11" s="92"/>
      <c r="H11" s="93">
        <f t="shared" si="0"/>
        <v>21.3</v>
      </c>
      <c r="I11" s="162"/>
      <c r="J11" s="93">
        <f t="shared" si="1"/>
        <v>21.3</v>
      </c>
      <c r="K11" s="162"/>
      <c r="L11" s="162" t="str">
        <f t="shared" si="3"/>
        <v>COMPLIANT</v>
      </c>
      <c r="M11" s="39"/>
      <c r="N11" s="163">
        <f t="shared" si="4"/>
        <v>19.05</v>
      </c>
      <c r="O11" s="163">
        <f t="shared" si="5"/>
        <v>19.73</v>
      </c>
      <c r="P11" s="163">
        <f t="shared" si="6"/>
        <v>20.239999999999998</v>
      </c>
      <c r="Q11" s="163">
        <f t="shared" si="7"/>
        <v>21.3</v>
      </c>
      <c r="R11" s="163">
        <f t="shared" si="8"/>
        <v>22.19</v>
      </c>
      <c r="S11" s="39"/>
      <c r="T11" s="164">
        <v>19.05</v>
      </c>
      <c r="U11" s="165">
        <f>ROUND(ROUND(T11,2)*(1+'General Inputs'!K$20)*(1-Z11)+'General Inputs'!K$28,2)</f>
        <v>19.73</v>
      </c>
      <c r="V11" s="165">
        <f>ROUND(ROUND(U11,2)*(1+'General Inputs'!L$20)*(1-AA11)+'General Inputs'!L$28,2)</f>
        <v>20.239999999999998</v>
      </c>
      <c r="W11" s="165">
        <f>ROUND(ROUND(V11,2)*(1+'General Inputs'!M$20)*(1-AB11)+'General Inputs'!M$28,2)</f>
        <v>21.3</v>
      </c>
      <c r="X11" s="165">
        <f>ROUND(ROUND(W11,2)*(1+'General Inputs'!N$20)*(1-AC11)+'General Inputs'!N$28,2)</f>
        <v>22.19</v>
      </c>
      <c r="Y11" s="166"/>
      <c r="Z11" s="193">
        <f>IF($T11="",0,'General Inputs'!K$23)</f>
        <v>-1.7000000000000001E-2</v>
      </c>
      <c r="AA11" s="193">
        <f>IF($T11="",0,'General Inputs'!L$23)</f>
        <v>-1.7000000000000001E-2</v>
      </c>
      <c r="AB11" s="193">
        <f>IF($T11="",0,'General Inputs'!M$23)</f>
        <v>-1.7000000000000001E-2</v>
      </c>
      <c r="AC11" s="193">
        <f>IF($T11="",0,'General Inputs'!N$23)</f>
        <v>-1.7000000000000001E-2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335</v>
      </c>
      <c r="D12" s="161"/>
      <c r="E12" s="71" t="s">
        <v>33</v>
      </c>
      <c r="F12" s="71"/>
      <c r="G12" s="92"/>
      <c r="H12" s="93">
        <f t="shared" si="0"/>
        <v>20.74</v>
      </c>
      <c r="I12" s="162"/>
      <c r="J12" s="93">
        <f t="shared" si="1"/>
        <v>20.74</v>
      </c>
      <c r="K12" s="162"/>
      <c r="L12" s="162" t="str">
        <f t="shared" si="3"/>
        <v>COMPLIANT</v>
      </c>
      <c r="M12" s="39"/>
      <c r="N12" s="163">
        <f t="shared" si="4"/>
        <v>18.55</v>
      </c>
      <c r="O12" s="163">
        <f t="shared" si="5"/>
        <v>19.21</v>
      </c>
      <c r="P12" s="163">
        <f t="shared" si="6"/>
        <v>19.7</v>
      </c>
      <c r="Q12" s="163">
        <f t="shared" si="7"/>
        <v>20.74</v>
      </c>
      <c r="R12" s="163">
        <f t="shared" si="8"/>
        <v>21.6</v>
      </c>
      <c r="S12" s="39"/>
      <c r="T12" s="164">
        <v>18.55</v>
      </c>
      <c r="U12" s="165">
        <f>ROUND(ROUND(T12,2)*(1+'General Inputs'!K$20)*(1-Z12)+'General Inputs'!K$28,2)</f>
        <v>19.21</v>
      </c>
      <c r="V12" s="165">
        <f>ROUND(ROUND(U12,2)*(1+'General Inputs'!L$20)*(1-AA12)+'General Inputs'!L$28,2)</f>
        <v>19.7</v>
      </c>
      <c r="W12" s="165">
        <f>ROUND(ROUND(V12,2)*(1+'General Inputs'!M$20)*(1-AB12)+'General Inputs'!M$28,2)</f>
        <v>20.74</v>
      </c>
      <c r="X12" s="165">
        <f>ROUND(ROUND(W12,2)*(1+'General Inputs'!N$20)*(1-AC12)+'General Inputs'!N$28,2)</f>
        <v>21.6</v>
      </c>
      <c r="Y12" s="166"/>
      <c r="Z12" s="193">
        <f>IF($T12="",0,'General Inputs'!K$23)</f>
        <v>-1.7000000000000001E-2</v>
      </c>
      <c r="AA12" s="193">
        <f>IF($T12="",0,'General Inputs'!L$23)</f>
        <v>-1.7000000000000001E-2</v>
      </c>
      <c r="AB12" s="193">
        <f>IF($T12="",0,'General Inputs'!M$23)</f>
        <v>-1.7000000000000001E-2</v>
      </c>
      <c r="AC12" s="193">
        <f>IF($T12="",0,'General Inputs'!N$23)</f>
        <v>-1.7000000000000001E-2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336</v>
      </c>
      <c r="D13" s="161"/>
      <c r="E13" s="71" t="s">
        <v>33</v>
      </c>
      <c r="F13" s="71"/>
      <c r="G13" s="92"/>
      <c r="H13" s="93">
        <f t="shared" si="0"/>
        <v>20.75</v>
      </c>
      <c r="I13" s="162"/>
      <c r="J13" s="93">
        <f t="shared" si="1"/>
        <v>20.75</v>
      </c>
      <c r="K13" s="162"/>
      <c r="L13" s="162" t="str">
        <f t="shared" si="3"/>
        <v>COMPLIANT</v>
      </c>
      <c r="M13" s="39"/>
      <c r="N13" s="163">
        <f t="shared" si="4"/>
        <v>18.559999999999999</v>
      </c>
      <c r="O13" s="163">
        <f t="shared" si="5"/>
        <v>19.22</v>
      </c>
      <c r="P13" s="163">
        <f t="shared" si="6"/>
        <v>19.71</v>
      </c>
      <c r="Q13" s="163">
        <f t="shared" si="7"/>
        <v>20.75</v>
      </c>
      <c r="R13" s="163">
        <f t="shared" si="8"/>
        <v>21.61</v>
      </c>
      <c r="S13" s="39"/>
      <c r="T13" s="164">
        <v>18.559999999999999</v>
      </c>
      <c r="U13" s="165">
        <f>ROUND(ROUND(T13,2)*(1+'General Inputs'!K$20)*(1-Z13)+'General Inputs'!K$28,2)</f>
        <v>19.22</v>
      </c>
      <c r="V13" s="165">
        <f>ROUND(ROUND(U13,2)*(1+'General Inputs'!L$20)*(1-AA13)+'General Inputs'!L$28,2)</f>
        <v>19.71</v>
      </c>
      <c r="W13" s="165">
        <f>ROUND(ROUND(V13,2)*(1+'General Inputs'!M$20)*(1-AB13)+'General Inputs'!M$28,2)</f>
        <v>20.75</v>
      </c>
      <c r="X13" s="165">
        <f>ROUND(ROUND(W13,2)*(1+'General Inputs'!N$20)*(1-AC13)+'General Inputs'!N$28,2)</f>
        <v>21.61</v>
      </c>
      <c r="Y13" s="166"/>
      <c r="Z13" s="193">
        <f>IF($T13="",0,'General Inputs'!K$23)</f>
        <v>-1.7000000000000001E-2</v>
      </c>
      <c r="AA13" s="193">
        <f>IF($T13="",0,'General Inputs'!L$23)</f>
        <v>-1.7000000000000001E-2</v>
      </c>
      <c r="AB13" s="193">
        <f>IF($T13="",0,'General Inputs'!M$23)</f>
        <v>-1.7000000000000001E-2</v>
      </c>
      <c r="AC13" s="193">
        <f>IF($T13="",0,'General Inputs'!N$23)</f>
        <v>-1.7000000000000001E-2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337</v>
      </c>
      <c r="D14" s="161"/>
      <c r="E14" s="71" t="s">
        <v>33</v>
      </c>
      <c r="F14" s="71"/>
      <c r="G14" s="92"/>
      <c r="H14" s="93">
        <f t="shared" si="0"/>
        <v>21.03</v>
      </c>
      <c r="I14" s="162"/>
      <c r="J14" s="93">
        <f t="shared" si="1"/>
        <v>21.03</v>
      </c>
      <c r="K14" s="162"/>
      <c r="L14" s="162" t="str">
        <f t="shared" si="3"/>
        <v>COMPLIANT</v>
      </c>
      <c r="M14" s="39"/>
      <c r="N14" s="163">
        <f t="shared" si="4"/>
        <v>18.809999999999999</v>
      </c>
      <c r="O14" s="163">
        <f t="shared" si="5"/>
        <v>19.48</v>
      </c>
      <c r="P14" s="163">
        <f t="shared" si="6"/>
        <v>19.98</v>
      </c>
      <c r="Q14" s="163">
        <f t="shared" si="7"/>
        <v>21.03</v>
      </c>
      <c r="R14" s="163">
        <f t="shared" si="8"/>
        <v>21.91</v>
      </c>
      <c r="S14" s="39"/>
      <c r="T14" s="164">
        <v>18.809999999999999</v>
      </c>
      <c r="U14" s="165">
        <f>ROUND(ROUND(T14,2)*(1+'General Inputs'!K$20)*(1-Z14)+'General Inputs'!K$28,2)</f>
        <v>19.48</v>
      </c>
      <c r="V14" s="165">
        <f>ROUND(ROUND(U14,2)*(1+'General Inputs'!L$20)*(1-AA14)+'General Inputs'!L$28,2)</f>
        <v>19.98</v>
      </c>
      <c r="W14" s="165">
        <f>ROUND(ROUND(V14,2)*(1+'General Inputs'!M$20)*(1-AB14)+'General Inputs'!M$28,2)</f>
        <v>21.03</v>
      </c>
      <c r="X14" s="165">
        <f>ROUND(ROUND(W14,2)*(1+'General Inputs'!N$20)*(1-AC14)+'General Inputs'!N$28,2)</f>
        <v>21.91</v>
      </c>
      <c r="Y14" s="166"/>
      <c r="Z14" s="193">
        <f>IF($T14="",0,'General Inputs'!K$23)</f>
        <v>-1.7000000000000001E-2</v>
      </c>
      <c r="AA14" s="193">
        <f>IF($T14="",0,'General Inputs'!L$23)</f>
        <v>-1.7000000000000001E-2</v>
      </c>
      <c r="AB14" s="193">
        <f>IF($T14="",0,'General Inputs'!M$23)</f>
        <v>-1.7000000000000001E-2</v>
      </c>
      <c r="AC14" s="193">
        <f>IF($T14="",0,'General Inputs'!N$23)</f>
        <v>-1.7000000000000001E-2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338</v>
      </c>
      <c r="D15" s="161"/>
      <c r="E15" s="71" t="s">
        <v>33</v>
      </c>
      <c r="F15" s="71"/>
      <c r="G15" s="92"/>
      <c r="H15" s="93">
        <f t="shared" si="0"/>
        <v>20.9</v>
      </c>
      <c r="I15" s="162"/>
      <c r="J15" s="93">
        <f t="shared" si="1"/>
        <v>20.9</v>
      </c>
      <c r="K15" s="162"/>
      <c r="L15" s="162" t="str">
        <f t="shared" si="3"/>
        <v>COMPLIANT</v>
      </c>
      <c r="M15" s="39"/>
      <c r="N15" s="163">
        <f t="shared" si="4"/>
        <v>18.690000000000001</v>
      </c>
      <c r="O15" s="163">
        <f t="shared" si="5"/>
        <v>19.36</v>
      </c>
      <c r="P15" s="163">
        <f t="shared" si="6"/>
        <v>19.86</v>
      </c>
      <c r="Q15" s="163">
        <f t="shared" si="7"/>
        <v>20.9</v>
      </c>
      <c r="R15" s="163">
        <f t="shared" si="8"/>
        <v>21.77</v>
      </c>
      <c r="S15" s="39"/>
      <c r="T15" s="164">
        <v>18.690000000000001</v>
      </c>
      <c r="U15" s="165">
        <f>ROUND(ROUND(T15,2)*(1+'General Inputs'!K$20)*(1-Z15)+'General Inputs'!K$28,2)</f>
        <v>19.36</v>
      </c>
      <c r="V15" s="165">
        <f>ROUND(ROUND(U15,2)*(1+'General Inputs'!L$20)*(1-AA15)+'General Inputs'!L$28,2)</f>
        <v>19.86</v>
      </c>
      <c r="W15" s="165">
        <f>ROUND(ROUND(V15,2)*(1+'General Inputs'!M$20)*(1-AB15)+'General Inputs'!M$28,2)</f>
        <v>20.9</v>
      </c>
      <c r="X15" s="165">
        <f>ROUND(ROUND(W15,2)*(1+'General Inputs'!N$20)*(1-AC15)+'General Inputs'!N$28,2)</f>
        <v>21.77</v>
      </c>
      <c r="Y15" s="166"/>
      <c r="Z15" s="193">
        <f>IF($T15="",0,'General Inputs'!K$23)</f>
        <v>-1.7000000000000001E-2</v>
      </c>
      <c r="AA15" s="193">
        <f>IF($T15="",0,'General Inputs'!L$23)</f>
        <v>-1.7000000000000001E-2</v>
      </c>
      <c r="AB15" s="193">
        <f>IF($T15="",0,'General Inputs'!M$23)</f>
        <v>-1.7000000000000001E-2</v>
      </c>
      <c r="AC15" s="193">
        <f>IF($T15="",0,'General Inputs'!N$23)</f>
        <v>-1.7000000000000001E-2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339</v>
      </c>
      <c r="D16" s="161"/>
      <c r="E16" s="71" t="s">
        <v>33</v>
      </c>
      <c r="F16" s="71"/>
      <c r="G16" s="92"/>
      <c r="H16" s="93">
        <f t="shared" si="0"/>
        <v>21.03</v>
      </c>
      <c r="I16" s="162"/>
      <c r="J16" s="93">
        <f t="shared" si="1"/>
        <v>21.03</v>
      </c>
      <c r="K16" s="162"/>
      <c r="L16" s="162" t="str">
        <f t="shared" si="3"/>
        <v>COMPLIANT</v>
      </c>
      <c r="M16" s="39"/>
      <c r="N16" s="163">
        <f t="shared" si="4"/>
        <v>18.809999999999999</v>
      </c>
      <c r="O16" s="163">
        <f t="shared" si="5"/>
        <v>19.48</v>
      </c>
      <c r="P16" s="163">
        <f t="shared" si="6"/>
        <v>19.98</v>
      </c>
      <c r="Q16" s="163">
        <f t="shared" si="7"/>
        <v>21.03</v>
      </c>
      <c r="R16" s="163">
        <f t="shared" si="8"/>
        <v>21.91</v>
      </c>
      <c r="S16" s="39"/>
      <c r="T16" s="164">
        <v>18.809999999999999</v>
      </c>
      <c r="U16" s="165">
        <f>ROUND(ROUND(T16,2)*(1+'General Inputs'!K$20)*(1-Z16)+'General Inputs'!K$28,2)</f>
        <v>19.48</v>
      </c>
      <c r="V16" s="165">
        <f>ROUND(ROUND(U16,2)*(1+'General Inputs'!L$20)*(1-AA16)+'General Inputs'!L$28,2)</f>
        <v>19.98</v>
      </c>
      <c r="W16" s="165">
        <f>ROUND(ROUND(V16,2)*(1+'General Inputs'!M$20)*(1-AB16)+'General Inputs'!M$28,2)</f>
        <v>21.03</v>
      </c>
      <c r="X16" s="165">
        <f>ROUND(ROUND(W16,2)*(1+'General Inputs'!N$20)*(1-AC16)+'General Inputs'!N$28,2)</f>
        <v>21.91</v>
      </c>
      <c r="Y16" s="166"/>
      <c r="Z16" s="193">
        <f>IF($T16="",0,'General Inputs'!K$23)</f>
        <v>-1.7000000000000001E-2</v>
      </c>
      <c r="AA16" s="193">
        <f>IF($T16="",0,'General Inputs'!L$23)</f>
        <v>-1.7000000000000001E-2</v>
      </c>
      <c r="AB16" s="193">
        <f>IF($T16="",0,'General Inputs'!M$23)</f>
        <v>-1.7000000000000001E-2</v>
      </c>
      <c r="AC16" s="193">
        <f>IF($T16="",0,'General Inputs'!N$23)</f>
        <v>-1.7000000000000001E-2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340</v>
      </c>
      <c r="D17" s="161"/>
      <c r="E17" s="71" t="s">
        <v>33</v>
      </c>
      <c r="F17" s="71"/>
      <c r="G17" s="92"/>
      <c r="H17" s="93">
        <f t="shared" si="0"/>
        <v>20.74</v>
      </c>
      <c r="I17" s="162"/>
      <c r="J17" s="93">
        <f t="shared" si="1"/>
        <v>20.74</v>
      </c>
      <c r="K17" s="162"/>
      <c r="L17" s="162" t="str">
        <f t="shared" si="3"/>
        <v>COMPLIANT</v>
      </c>
      <c r="M17" s="39"/>
      <c r="N17" s="163">
        <f t="shared" si="4"/>
        <v>18.55</v>
      </c>
      <c r="O17" s="163">
        <f t="shared" si="5"/>
        <v>19.21</v>
      </c>
      <c r="P17" s="163">
        <f t="shared" si="6"/>
        <v>19.7</v>
      </c>
      <c r="Q17" s="163">
        <f t="shared" si="7"/>
        <v>20.74</v>
      </c>
      <c r="R17" s="163">
        <f t="shared" si="8"/>
        <v>21.6</v>
      </c>
      <c r="S17" s="39"/>
      <c r="T17" s="164">
        <v>18.55</v>
      </c>
      <c r="U17" s="165">
        <f>ROUND(ROUND(T17,2)*(1+'General Inputs'!K$20)*(1-Z17)+'General Inputs'!K$28,2)</f>
        <v>19.21</v>
      </c>
      <c r="V17" s="165">
        <f>ROUND(ROUND(U17,2)*(1+'General Inputs'!L$20)*(1-AA17)+'General Inputs'!L$28,2)</f>
        <v>19.7</v>
      </c>
      <c r="W17" s="165">
        <f>ROUND(ROUND(V17,2)*(1+'General Inputs'!M$20)*(1-AB17)+'General Inputs'!M$28,2)</f>
        <v>20.74</v>
      </c>
      <c r="X17" s="165">
        <f>ROUND(ROUND(W17,2)*(1+'General Inputs'!N$20)*(1-AC17)+'General Inputs'!N$28,2)</f>
        <v>21.6</v>
      </c>
      <c r="Y17" s="166"/>
      <c r="Z17" s="193">
        <f>IF($T17="",0,'General Inputs'!K$23)</f>
        <v>-1.7000000000000001E-2</v>
      </c>
      <c r="AA17" s="193">
        <f>IF($T17="",0,'General Inputs'!L$23)</f>
        <v>-1.7000000000000001E-2</v>
      </c>
      <c r="AB17" s="193">
        <f>IF($T17="",0,'General Inputs'!M$23)</f>
        <v>-1.7000000000000001E-2</v>
      </c>
      <c r="AC17" s="193">
        <f>IF($T17="",0,'General Inputs'!N$23)</f>
        <v>-1.7000000000000001E-2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341</v>
      </c>
      <c r="D18" s="161"/>
      <c r="E18" s="71" t="s">
        <v>33</v>
      </c>
      <c r="F18" s="71"/>
      <c r="G18" s="92"/>
      <c r="H18" s="93">
        <f t="shared" si="0"/>
        <v>21.06</v>
      </c>
      <c r="I18" s="162"/>
      <c r="J18" s="93">
        <f t="shared" si="1"/>
        <v>21.06</v>
      </c>
      <c r="K18" s="162"/>
      <c r="L18" s="162" t="str">
        <f t="shared" si="3"/>
        <v>COMPLIANT</v>
      </c>
      <c r="M18" s="39"/>
      <c r="N18" s="163">
        <f t="shared" si="4"/>
        <v>18.84</v>
      </c>
      <c r="O18" s="163">
        <f t="shared" si="5"/>
        <v>19.510000000000002</v>
      </c>
      <c r="P18" s="163">
        <f t="shared" si="6"/>
        <v>20.010000000000002</v>
      </c>
      <c r="Q18" s="163">
        <f t="shared" si="7"/>
        <v>21.06</v>
      </c>
      <c r="R18" s="163">
        <f t="shared" si="8"/>
        <v>21.94</v>
      </c>
      <c r="S18" s="39"/>
      <c r="T18" s="164">
        <v>18.84</v>
      </c>
      <c r="U18" s="165">
        <f>ROUND(ROUND(T18,2)*(1+'General Inputs'!K$20)*(1-Z18)+'General Inputs'!K$28,2)</f>
        <v>19.510000000000002</v>
      </c>
      <c r="V18" s="165">
        <f>ROUND(ROUND(U18,2)*(1+'General Inputs'!L$20)*(1-AA18)+'General Inputs'!L$28,2)</f>
        <v>20.010000000000002</v>
      </c>
      <c r="W18" s="165">
        <f>ROUND(ROUND(V18,2)*(1+'General Inputs'!M$20)*(1-AB18)+'General Inputs'!M$28,2)</f>
        <v>21.06</v>
      </c>
      <c r="X18" s="165">
        <f>ROUND(ROUND(W18,2)*(1+'General Inputs'!N$20)*(1-AC18)+'General Inputs'!N$28,2)</f>
        <v>21.94</v>
      </c>
      <c r="Y18" s="166"/>
      <c r="Z18" s="193">
        <f>IF($T18="",0,'General Inputs'!K$23)</f>
        <v>-1.7000000000000001E-2</v>
      </c>
      <c r="AA18" s="193">
        <f>IF($T18="",0,'General Inputs'!L$23)</f>
        <v>-1.7000000000000001E-2</v>
      </c>
      <c r="AB18" s="193">
        <f>IF($T18="",0,'General Inputs'!M$23)</f>
        <v>-1.7000000000000001E-2</v>
      </c>
      <c r="AC18" s="193">
        <f>IF($T18="",0,'General Inputs'!N$23)</f>
        <v>-1.7000000000000001E-2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342</v>
      </c>
      <c r="D19" s="161"/>
      <c r="E19" s="71" t="s">
        <v>33</v>
      </c>
      <c r="F19" s="71"/>
      <c r="G19" s="92"/>
      <c r="H19" s="93">
        <f t="shared" si="0"/>
        <v>24.97</v>
      </c>
      <c r="I19" s="162"/>
      <c r="J19" s="93">
        <f t="shared" si="1"/>
        <v>24.97</v>
      </c>
      <c r="K19" s="162"/>
      <c r="L19" s="162" t="str">
        <f t="shared" si="3"/>
        <v>COMPLIANT</v>
      </c>
      <c r="M19" s="39"/>
      <c r="N19" s="163">
        <f t="shared" si="4"/>
        <v>22.32</v>
      </c>
      <c r="O19" s="163">
        <f t="shared" si="5"/>
        <v>23.12</v>
      </c>
      <c r="P19" s="163">
        <f t="shared" si="6"/>
        <v>23.72</v>
      </c>
      <c r="Q19" s="163">
        <f t="shared" si="7"/>
        <v>24.97</v>
      </c>
      <c r="R19" s="163">
        <f t="shared" si="8"/>
        <v>26.01</v>
      </c>
      <c r="S19" s="39"/>
      <c r="T19" s="164">
        <v>22.32</v>
      </c>
      <c r="U19" s="165">
        <f>ROUND(ROUND(T19,2)*(1+'General Inputs'!K$20)*(1-Z19)+'General Inputs'!K$28,2)</f>
        <v>23.12</v>
      </c>
      <c r="V19" s="165">
        <f>ROUND(ROUND(U19,2)*(1+'General Inputs'!L$20)*(1-AA19)+'General Inputs'!L$28,2)</f>
        <v>23.72</v>
      </c>
      <c r="W19" s="165">
        <f>ROUND(ROUND(V19,2)*(1+'General Inputs'!M$20)*(1-AB19)+'General Inputs'!M$28,2)</f>
        <v>24.97</v>
      </c>
      <c r="X19" s="165">
        <f>ROUND(ROUND(W19,2)*(1+'General Inputs'!N$20)*(1-AC19)+'General Inputs'!N$28,2)</f>
        <v>26.01</v>
      </c>
      <c r="Y19" s="166"/>
      <c r="Z19" s="193">
        <f>IF($T19="",0,'General Inputs'!K$23)</f>
        <v>-1.7000000000000001E-2</v>
      </c>
      <c r="AA19" s="193">
        <f>IF($T19="",0,'General Inputs'!L$23)</f>
        <v>-1.7000000000000001E-2</v>
      </c>
      <c r="AB19" s="193">
        <f>IF($T19="",0,'General Inputs'!M$23)</f>
        <v>-1.7000000000000001E-2</v>
      </c>
      <c r="AC19" s="193">
        <f>IF($T19="",0,'General Inputs'!N$23)</f>
        <v>-1.7000000000000001E-2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343</v>
      </c>
      <c r="D20" s="161"/>
      <c r="E20" s="71" t="s">
        <v>33</v>
      </c>
      <c r="F20" s="71"/>
      <c r="G20" s="92"/>
      <c r="H20" s="93">
        <f t="shared" si="0"/>
        <v>21.63</v>
      </c>
      <c r="I20" s="162"/>
      <c r="J20" s="93">
        <f t="shared" si="1"/>
        <v>21.63</v>
      </c>
      <c r="K20" s="162"/>
      <c r="L20" s="162" t="str">
        <f t="shared" si="3"/>
        <v>COMPLIANT</v>
      </c>
      <c r="M20" s="39"/>
      <c r="N20" s="163">
        <f t="shared" si="4"/>
        <v>19.34</v>
      </c>
      <c r="O20" s="163">
        <f t="shared" si="5"/>
        <v>20.03</v>
      </c>
      <c r="P20" s="163">
        <f t="shared" si="6"/>
        <v>20.55</v>
      </c>
      <c r="Q20" s="163">
        <f t="shared" si="7"/>
        <v>21.63</v>
      </c>
      <c r="R20" s="163">
        <f t="shared" si="8"/>
        <v>22.53</v>
      </c>
      <c r="S20" s="39"/>
      <c r="T20" s="164">
        <v>19.34</v>
      </c>
      <c r="U20" s="165">
        <f>ROUND(ROUND(T20,2)*(1+'General Inputs'!K$20)*(1-Z20)+'General Inputs'!K$28,2)</f>
        <v>20.03</v>
      </c>
      <c r="V20" s="165">
        <f>ROUND(ROUND(U20,2)*(1+'General Inputs'!L$20)*(1-AA20)+'General Inputs'!L$28,2)</f>
        <v>20.55</v>
      </c>
      <c r="W20" s="165">
        <f>ROUND(ROUND(V20,2)*(1+'General Inputs'!M$20)*(1-AB20)+'General Inputs'!M$28,2)</f>
        <v>21.63</v>
      </c>
      <c r="X20" s="165">
        <f>ROUND(ROUND(W20,2)*(1+'General Inputs'!N$20)*(1-AC20)+'General Inputs'!N$28,2)</f>
        <v>22.53</v>
      </c>
      <c r="Y20" s="166"/>
      <c r="Z20" s="193">
        <f>IF($T20="",0,'General Inputs'!K$23)</f>
        <v>-1.7000000000000001E-2</v>
      </c>
      <c r="AA20" s="193">
        <f>IF($T20="",0,'General Inputs'!L$23)</f>
        <v>-1.7000000000000001E-2</v>
      </c>
      <c r="AB20" s="193">
        <f>IF($T20="",0,'General Inputs'!M$23)</f>
        <v>-1.7000000000000001E-2</v>
      </c>
      <c r="AC20" s="193">
        <f>IF($T20="",0,'General Inputs'!N$23)</f>
        <v>-1.7000000000000001E-2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344</v>
      </c>
      <c r="D21" s="161"/>
      <c r="E21" s="71" t="s">
        <v>33</v>
      </c>
      <c r="F21" s="71"/>
      <c r="G21" s="92"/>
      <c r="H21" s="93">
        <f t="shared" si="0"/>
        <v>25.27</v>
      </c>
      <c r="I21" s="162"/>
      <c r="J21" s="93">
        <f t="shared" si="1"/>
        <v>25.27</v>
      </c>
      <c r="K21" s="162"/>
      <c r="L21" s="162" t="str">
        <f t="shared" si="3"/>
        <v>COMPLIANT</v>
      </c>
      <c r="M21" s="39"/>
      <c r="N21" s="163">
        <f t="shared" si="4"/>
        <v>22.6</v>
      </c>
      <c r="O21" s="163">
        <f t="shared" si="5"/>
        <v>23.41</v>
      </c>
      <c r="P21" s="163">
        <f t="shared" si="6"/>
        <v>24.01</v>
      </c>
      <c r="Q21" s="163">
        <f t="shared" si="7"/>
        <v>25.27</v>
      </c>
      <c r="R21" s="163">
        <f t="shared" si="8"/>
        <v>26.32</v>
      </c>
      <c r="S21" s="39"/>
      <c r="T21" s="164">
        <v>22.6</v>
      </c>
      <c r="U21" s="165">
        <f>ROUND(ROUND(T21,2)*(1+'General Inputs'!K$20)*(1-Z21)+'General Inputs'!K$28,2)</f>
        <v>23.41</v>
      </c>
      <c r="V21" s="165">
        <f>ROUND(ROUND(U21,2)*(1+'General Inputs'!L$20)*(1-AA21)+'General Inputs'!L$28,2)</f>
        <v>24.01</v>
      </c>
      <c r="W21" s="165">
        <f>ROUND(ROUND(V21,2)*(1+'General Inputs'!M$20)*(1-AB21)+'General Inputs'!M$28,2)</f>
        <v>25.27</v>
      </c>
      <c r="X21" s="165">
        <f>ROUND(ROUND(W21,2)*(1+'General Inputs'!N$20)*(1-AC21)+'General Inputs'!N$28,2)</f>
        <v>26.32</v>
      </c>
      <c r="Y21" s="166"/>
      <c r="Z21" s="193">
        <f>IF($T21="",0,'General Inputs'!K$23)</f>
        <v>-1.7000000000000001E-2</v>
      </c>
      <c r="AA21" s="193">
        <f>IF($T21="",0,'General Inputs'!L$23)</f>
        <v>-1.7000000000000001E-2</v>
      </c>
      <c r="AB21" s="193">
        <f>IF($T21="",0,'General Inputs'!M$23)</f>
        <v>-1.7000000000000001E-2</v>
      </c>
      <c r="AC21" s="193">
        <f>IF($T21="",0,'General Inputs'!N$23)</f>
        <v>-1.7000000000000001E-2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345</v>
      </c>
      <c r="D22" s="161"/>
      <c r="E22" s="71" t="s">
        <v>33</v>
      </c>
      <c r="F22" s="71"/>
      <c r="G22" s="92"/>
      <c r="H22" s="93">
        <f t="shared" si="0"/>
        <v>25.17</v>
      </c>
      <c r="I22" s="162"/>
      <c r="J22" s="93">
        <f t="shared" si="1"/>
        <v>25.17</v>
      </c>
      <c r="K22" s="162"/>
      <c r="L22" s="162" t="str">
        <f t="shared" si="3"/>
        <v>COMPLIANT</v>
      </c>
      <c r="M22" s="39"/>
      <c r="N22" s="163">
        <f t="shared" si="4"/>
        <v>22.51</v>
      </c>
      <c r="O22" s="163">
        <f t="shared" si="5"/>
        <v>23.31</v>
      </c>
      <c r="P22" s="163">
        <f t="shared" si="6"/>
        <v>23.91</v>
      </c>
      <c r="Q22" s="163">
        <f t="shared" si="7"/>
        <v>25.17</v>
      </c>
      <c r="R22" s="163">
        <f t="shared" si="8"/>
        <v>26.22</v>
      </c>
      <c r="S22" s="39"/>
      <c r="T22" s="164">
        <v>22.51</v>
      </c>
      <c r="U22" s="165">
        <f>ROUND(ROUND(T22,2)*(1+'General Inputs'!K$20)*(1-Z22)+'General Inputs'!K$28,2)</f>
        <v>23.31</v>
      </c>
      <c r="V22" s="165">
        <f>ROUND(ROUND(U22,2)*(1+'General Inputs'!L$20)*(1-AA22)+'General Inputs'!L$28,2)</f>
        <v>23.91</v>
      </c>
      <c r="W22" s="165">
        <f>ROUND(ROUND(V22,2)*(1+'General Inputs'!M$20)*(1-AB22)+'General Inputs'!M$28,2)</f>
        <v>25.17</v>
      </c>
      <c r="X22" s="165">
        <f>ROUND(ROUND(W22,2)*(1+'General Inputs'!N$20)*(1-AC22)+'General Inputs'!N$28,2)</f>
        <v>26.22</v>
      </c>
      <c r="Y22" s="166"/>
      <c r="Z22" s="193">
        <f>IF($T22="",0,'General Inputs'!K$23)</f>
        <v>-1.7000000000000001E-2</v>
      </c>
      <c r="AA22" s="193">
        <f>IF($T22="",0,'General Inputs'!L$23)</f>
        <v>-1.7000000000000001E-2</v>
      </c>
      <c r="AB22" s="193">
        <f>IF($T22="",0,'General Inputs'!M$23)</f>
        <v>-1.7000000000000001E-2</v>
      </c>
      <c r="AC22" s="193">
        <f>IF($T22="",0,'General Inputs'!N$23)</f>
        <v>-1.7000000000000001E-2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346</v>
      </c>
      <c r="D23" s="161"/>
      <c r="E23" s="71" t="s">
        <v>33</v>
      </c>
      <c r="F23" s="71"/>
      <c r="G23" s="92"/>
      <c r="H23" s="93">
        <f t="shared" si="0"/>
        <v>25.44</v>
      </c>
      <c r="I23" s="162"/>
      <c r="J23" s="93">
        <f t="shared" si="1"/>
        <v>25.44</v>
      </c>
      <c r="K23" s="162"/>
      <c r="L23" s="162" t="str">
        <f t="shared" si="3"/>
        <v>COMPLIANT</v>
      </c>
      <c r="M23" s="39"/>
      <c r="N23" s="163">
        <f t="shared" si="4"/>
        <v>22.75</v>
      </c>
      <c r="O23" s="163">
        <f t="shared" si="5"/>
        <v>23.56</v>
      </c>
      <c r="P23" s="163">
        <f t="shared" si="6"/>
        <v>24.17</v>
      </c>
      <c r="Q23" s="163">
        <f t="shared" si="7"/>
        <v>25.44</v>
      </c>
      <c r="R23" s="163">
        <f t="shared" si="8"/>
        <v>26.5</v>
      </c>
      <c r="S23" s="39"/>
      <c r="T23" s="164">
        <v>22.75</v>
      </c>
      <c r="U23" s="165">
        <f>ROUND(ROUND(T23,2)*(1+'General Inputs'!K$20)*(1-Z23)+'General Inputs'!K$28,2)</f>
        <v>23.56</v>
      </c>
      <c r="V23" s="165">
        <f>ROUND(ROUND(U23,2)*(1+'General Inputs'!L$20)*(1-AA23)+'General Inputs'!L$28,2)</f>
        <v>24.17</v>
      </c>
      <c r="W23" s="165">
        <f>ROUND(ROUND(V23,2)*(1+'General Inputs'!M$20)*(1-AB23)+'General Inputs'!M$28,2)</f>
        <v>25.44</v>
      </c>
      <c r="X23" s="165">
        <f>ROUND(ROUND(W23,2)*(1+'General Inputs'!N$20)*(1-AC23)+'General Inputs'!N$28,2)</f>
        <v>26.5</v>
      </c>
      <c r="Y23" s="166"/>
      <c r="Z23" s="193">
        <f>IF($T23="",0,'General Inputs'!K$23)</f>
        <v>-1.7000000000000001E-2</v>
      </c>
      <c r="AA23" s="193">
        <f>IF($T23="",0,'General Inputs'!L$23)</f>
        <v>-1.7000000000000001E-2</v>
      </c>
      <c r="AB23" s="193">
        <f>IF($T23="",0,'General Inputs'!M$23)</f>
        <v>-1.7000000000000001E-2</v>
      </c>
      <c r="AC23" s="193">
        <f>IF($T23="",0,'General Inputs'!N$23)</f>
        <v>-1.7000000000000001E-2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347</v>
      </c>
      <c r="D24" s="161"/>
      <c r="E24" s="71" t="s">
        <v>33</v>
      </c>
      <c r="F24" s="71"/>
      <c r="G24" s="92"/>
      <c r="H24" s="93">
        <f t="shared" si="0"/>
        <v>25.62</v>
      </c>
      <c r="I24" s="162"/>
      <c r="J24" s="93">
        <f t="shared" si="1"/>
        <v>25.62</v>
      </c>
      <c r="K24" s="162"/>
      <c r="L24" s="162" t="str">
        <f t="shared" si="3"/>
        <v>COMPLIANT</v>
      </c>
      <c r="M24" s="39"/>
      <c r="N24" s="163">
        <f t="shared" si="4"/>
        <v>22.91</v>
      </c>
      <c r="O24" s="163">
        <f t="shared" si="5"/>
        <v>23.73</v>
      </c>
      <c r="P24" s="163">
        <f t="shared" si="6"/>
        <v>24.34</v>
      </c>
      <c r="Q24" s="163">
        <f t="shared" si="7"/>
        <v>25.62</v>
      </c>
      <c r="R24" s="163">
        <f t="shared" si="8"/>
        <v>26.69</v>
      </c>
      <c r="S24" s="39"/>
      <c r="T24" s="164">
        <v>22.91</v>
      </c>
      <c r="U24" s="165">
        <f>ROUND(ROUND(T24,2)*(1+'General Inputs'!K$20)*(1-Z24)+'General Inputs'!K$28,2)</f>
        <v>23.73</v>
      </c>
      <c r="V24" s="165">
        <f>ROUND(ROUND(U24,2)*(1+'General Inputs'!L$20)*(1-AA24)+'General Inputs'!L$28,2)</f>
        <v>24.34</v>
      </c>
      <c r="W24" s="165">
        <f>ROUND(ROUND(V24,2)*(1+'General Inputs'!M$20)*(1-AB24)+'General Inputs'!M$28,2)</f>
        <v>25.62</v>
      </c>
      <c r="X24" s="165">
        <f>ROUND(ROUND(W24,2)*(1+'General Inputs'!N$20)*(1-AC24)+'General Inputs'!N$28,2)</f>
        <v>26.69</v>
      </c>
      <c r="Y24" s="166"/>
      <c r="Z24" s="193">
        <f>IF($T24="",0,'General Inputs'!K$23)</f>
        <v>-1.7000000000000001E-2</v>
      </c>
      <c r="AA24" s="193">
        <f>IF($T24="",0,'General Inputs'!L$23)</f>
        <v>-1.7000000000000001E-2</v>
      </c>
      <c r="AB24" s="193">
        <f>IF($T24="",0,'General Inputs'!M$23)</f>
        <v>-1.7000000000000001E-2</v>
      </c>
      <c r="AC24" s="193">
        <f>IF($T24="",0,'General Inputs'!N$23)</f>
        <v>-1.7000000000000001E-2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348</v>
      </c>
      <c r="D25" s="161"/>
      <c r="E25" s="71" t="s">
        <v>33</v>
      </c>
      <c r="F25" s="71"/>
      <c r="G25" s="92"/>
      <c r="H25" s="93">
        <f t="shared" si="0"/>
        <v>25.62</v>
      </c>
      <c r="I25" s="162"/>
      <c r="J25" s="93">
        <f t="shared" si="1"/>
        <v>25.62</v>
      </c>
      <c r="K25" s="162"/>
      <c r="L25" s="162" t="str">
        <f t="shared" si="3"/>
        <v>COMPLIANT</v>
      </c>
      <c r="M25" s="39"/>
      <c r="N25" s="163">
        <f t="shared" si="4"/>
        <v>22.91</v>
      </c>
      <c r="O25" s="163">
        <f t="shared" si="5"/>
        <v>23.73</v>
      </c>
      <c r="P25" s="163">
        <f t="shared" si="6"/>
        <v>24.34</v>
      </c>
      <c r="Q25" s="163">
        <f t="shared" si="7"/>
        <v>25.62</v>
      </c>
      <c r="R25" s="163">
        <f t="shared" si="8"/>
        <v>26.69</v>
      </c>
      <c r="S25" s="39"/>
      <c r="T25" s="164">
        <v>22.91</v>
      </c>
      <c r="U25" s="165">
        <f>ROUND(ROUND(T25,2)*(1+'General Inputs'!K$20)*(1-Z25)+'General Inputs'!K$28,2)</f>
        <v>23.73</v>
      </c>
      <c r="V25" s="165">
        <f>ROUND(ROUND(U25,2)*(1+'General Inputs'!L$20)*(1-AA25)+'General Inputs'!L$28,2)</f>
        <v>24.34</v>
      </c>
      <c r="W25" s="165">
        <f>ROUND(ROUND(V25,2)*(1+'General Inputs'!M$20)*(1-AB25)+'General Inputs'!M$28,2)</f>
        <v>25.62</v>
      </c>
      <c r="X25" s="165">
        <f>ROUND(ROUND(W25,2)*(1+'General Inputs'!N$20)*(1-AC25)+'General Inputs'!N$28,2)</f>
        <v>26.69</v>
      </c>
      <c r="Y25" s="166"/>
      <c r="Z25" s="193">
        <f>IF($T25="",0,'General Inputs'!K$23)</f>
        <v>-1.7000000000000001E-2</v>
      </c>
      <c r="AA25" s="193">
        <f>IF($T25="",0,'General Inputs'!L$23)</f>
        <v>-1.7000000000000001E-2</v>
      </c>
      <c r="AB25" s="193">
        <f>IF($T25="",0,'General Inputs'!M$23)</f>
        <v>-1.7000000000000001E-2</v>
      </c>
      <c r="AC25" s="193">
        <f>IF($T25="",0,'General Inputs'!N$23)</f>
        <v>-1.7000000000000001E-2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349</v>
      </c>
      <c r="D26" s="161"/>
      <c r="E26" s="71" t="s">
        <v>33</v>
      </c>
      <c r="F26" s="71"/>
      <c r="G26" s="92"/>
      <c r="H26" s="93">
        <f t="shared" si="0"/>
        <v>25.67</v>
      </c>
      <c r="I26" s="162"/>
      <c r="J26" s="93">
        <f t="shared" si="1"/>
        <v>25.67</v>
      </c>
      <c r="K26" s="162"/>
      <c r="L26" s="162" t="str">
        <f t="shared" si="3"/>
        <v>COMPLIANT</v>
      </c>
      <c r="M26" s="39"/>
      <c r="N26" s="163">
        <f t="shared" si="4"/>
        <v>22.96</v>
      </c>
      <c r="O26" s="163">
        <f t="shared" si="5"/>
        <v>23.78</v>
      </c>
      <c r="P26" s="163">
        <f t="shared" si="6"/>
        <v>24.39</v>
      </c>
      <c r="Q26" s="163">
        <f t="shared" si="7"/>
        <v>25.67</v>
      </c>
      <c r="R26" s="163">
        <f t="shared" si="8"/>
        <v>26.74</v>
      </c>
      <c r="S26" s="39"/>
      <c r="T26" s="164">
        <v>22.96</v>
      </c>
      <c r="U26" s="165">
        <f>ROUND(ROUND(T26,2)*(1+'General Inputs'!K$20)*(1-Z26)+'General Inputs'!K$28,2)</f>
        <v>23.78</v>
      </c>
      <c r="V26" s="165">
        <f>ROUND(ROUND(U26,2)*(1+'General Inputs'!L$20)*(1-AA26)+'General Inputs'!L$28,2)</f>
        <v>24.39</v>
      </c>
      <c r="W26" s="165">
        <f>ROUND(ROUND(V26,2)*(1+'General Inputs'!M$20)*(1-AB26)+'General Inputs'!M$28,2)</f>
        <v>25.67</v>
      </c>
      <c r="X26" s="165">
        <f>ROUND(ROUND(W26,2)*(1+'General Inputs'!N$20)*(1-AC26)+'General Inputs'!N$28,2)</f>
        <v>26.74</v>
      </c>
      <c r="Y26" s="166"/>
      <c r="Z26" s="193">
        <f>IF($T26="",0,'General Inputs'!K$23)</f>
        <v>-1.7000000000000001E-2</v>
      </c>
      <c r="AA26" s="193">
        <f>IF($T26="",0,'General Inputs'!L$23)</f>
        <v>-1.7000000000000001E-2</v>
      </c>
      <c r="AB26" s="193">
        <f>IF($T26="",0,'General Inputs'!M$23)</f>
        <v>-1.7000000000000001E-2</v>
      </c>
      <c r="AC26" s="193">
        <f>IF($T26="",0,'General Inputs'!N$23)</f>
        <v>-1.7000000000000001E-2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350</v>
      </c>
      <c r="D27" s="161"/>
      <c r="E27" s="71" t="s">
        <v>33</v>
      </c>
      <c r="F27" s="71"/>
      <c r="G27" s="92"/>
      <c r="H27" s="93">
        <f t="shared" si="0"/>
        <v>25.67</v>
      </c>
      <c r="I27" s="162"/>
      <c r="J27" s="93">
        <f t="shared" si="1"/>
        <v>25.67</v>
      </c>
      <c r="K27" s="162"/>
      <c r="L27" s="162" t="str">
        <f t="shared" si="3"/>
        <v>COMPLIANT</v>
      </c>
      <c r="M27" s="39"/>
      <c r="N27" s="163">
        <f t="shared" si="4"/>
        <v>22.96</v>
      </c>
      <c r="O27" s="163">
        <f t="shared" si="5"/>
        <v>23.78</v>
      </c>
      <c r="P27" s="163">
        <f t="shared" si="6"/>
        <v>24.39</v>
      </c>
      <c r="Q27" s="163">
        <f t="shared" si="7"/>
        <v>25.67</v>
      </c>
      <c r="R27" s="163">
        <f t="shared" si="8"/>
        <v>26.74</v>
      </c>
      <c r="S27" s="39"/>
      <c r="T27" s="164">
        <v>22.96</v>
      </c>
      <c r="U27" s="165">
        <f>ROUND(ROUND(T27,2)*(1+'General Inputs'!K$20)*(1-Z27)+'General Inputs'!K$28,2)</f>
        <v>23.78</v>
      </c>
      <c r="V27" s="165">
        <f>ROUND(ROUND(U27,2)*(1+'General Inputs'!L$20)*(1-AA27)+'General Inputs'!L$28,2)</f>
        <v>24.39</v>
      </c>
      <c r="W27" s="165">
        <f>ROUND(ROUND(V27,2)*(1+'General Inputs'!M$20)*(1-AB27)+'General Inputs'!M$28,2)</f>
        <v>25.67</v>
      </c>
      <c r="X27" s="165">
        <f>ROUND(ROUND(W27,2)*(1+'General Inputs'!N$20)*(1-AC27)+'General Inputs'!N$28,2)</f>
        <v>26.74</v>
      </c>
      <c r="Y27" s="166"/>
      <c r="Z27" s="193">
        <f>IF($T27="",0,'General Inputs'!K$23)</f>
        <v>-1.7000000000000001E-2</v>
      </c>
      <c r="AA27" s="193">
        <f>IF($T27="",0,'General Inputs'!L$23)</f>
        <v>-1.7000000000000001E-2</v>
      </c>
      <c r="AB27" s="193">
        <f>IF($T27="",0,'General Inputs'!M$23)</f>
        <v>-1.7000000000000001E-2</v>
      </c>
      <c r="AC27" s="193">
        <f>IF($T27="",0,'General Inputs'!N$23)</f>
        <v>-1.7000000000000001E-2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351</v>
      </c>
      <c r="D28" s="161"/>
      <c r="E28" s="71" t="s">
        <v>33</v>
      </c>
      <c r="F28" s="71"/>
      <c r="G28" s="92"/>
      <c r="H28" s="93">
        <f t="shared" si="0"/>
        <v>21.16</v>
      </c>
      <c r="I28" s="162"/>
      <c r="J28" s="93">
        <f t="shared" si="1"/>
        <v>21.16</v>
      </c>
      <c r="K28" s="162"/>
      <c r="L28" s="162" t="str">
        <f t="shared" si="3"/>
        <v>COMPLIANT</v>
      </c>
      <c r="M28" s="39"/>
      <c r="N28" s="163">
        <f t="shared" si="4"/>
        <v>18.920000000000002</v>
      </c>
      <c r="O28" s="163">
        <f t="shared" si="5"/>
        <v>19.600000000000001</v>
      </c>
      <c r="P28" s="163">
        <f t="shared" si="6"/>
        <v>20.100000000000001</v>
      </c>
      <c r="Q28" s="163">
        <f t="shared" si="7"/>
        <v>21.16</v>
      </c>
      <c r="R28" s="163">
        <f t="shared" si="8"/>
        <v>22.04</v>
      </c>
      <c r="S28" s="39"/>
      <c r="T28" s="164">
        <v>18.920000000000002</v>
      </c>
      <c r="U28" s="165">
        <f>ROUND(ROUND(T28,2)*(1+'General Inputs'!K$20)*(1-Z28)+'General Inputs'!K$28,2)</f>
        <v>19.600000000000001</v>
      </c>
      <c r="V28" s="165">
        <f>ROUND(ROUND(U28,2)*(1+'General Inputs'!L$20)*(1-AA28)+'General Inputs'!L$28,2)</f>
        <v>20.100000000000001</v>
      </c>
      <c r="W28" s="165">
        <f>ROUND(ROUND(V28,2)*(1+'General Inputs'!M$20)*(1-AB28)+'General Inputs'!M$28,2)</f>
        <v>21.16</v>
      </c>
      <c r="X28" s="165">
        <f>ROUND(ROUND(W28,2)*(1+'General Inputs'!N$20)*(1-AC28)+'General Inputs'!N$28,2)</f>
        <v>22.04</v>
      </c>
      <c r="Y28" s="166"/>
      <c r="Z28" s="193">
        <f>IF($T28="",0,'General Inputs'!K$23)</f>
        <v>-1.7000000000000001E-2</v>
      </c>
      <c r="AA28" s="193">
        <f>IF($T28="",0,'General Inputs'!L$23)</f>
        <v>-1.7000000000000001E-2</v>
      </c>
      <c r="AB28" s="193">
        <f>IF($T28="",0,'General Inputs'!M$23)</f>
        <v>-1.7000000000000001E-2</v>
      </c>
      <c r="AC28" s="193">
        <f>IF($T28="",0,'General Inputs'!N$23)</f>
        <v>-1.7000000000000001E-2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352</v>
      </c>
      <c r="D29" s="161"/>
      <c r="E29" s="71" t="s">
        <v>33</v>
      </c>
      <c r="F29" s="71"/>
      <c r="G29" s="92"/>
      <c r="H29" s="93">
        <f t="shared" si="0"/>
        <v>24.16</v>
      </c>
      <c r="I29" s="162"/>
      <c r="J29" s="93">
        <f t="shared" si="1"/>
        <v>24.16</v>
      </c>
      <c r="K29" s="162"/>
      <c r="L29" s="162" t="str">
        <f t="shared" si="3"/>
        <v>COMPLIANT</v>
      </c>
      <c r="M29" s="39"/>
      <c r="N29" s="163">
        <f t="shared" si="4"/>
        <v>21.6</v>
      </c>
      <c r="O29" s="163">
        <f t="shared" si="5"/>
        <v>22.37</v>
      </c>
      <c r="P29" s="163">
        <f t="shared" si="6"/>
        <v>22.95</v>
      </c>
      <c r="Q29" s="163">
        <f t="shared" si="7"/>
        <v>24.16</v>
      </c>
      <c r="R29" s="163">
        <f t="shared" si="8"/>
        <v>25.17</v>
      </c>
      <c r="S29" s="39"/>
      <c r="T29" s="164">
        <v>21.6</v>
      </c>
      <c r="U29" s="165">
        <f>ROUND(ROUND(T29,2)*(1+'General Inputs'!K$20)*(1-Z29)+'General Inputs'!K$28,2)</f>
        <v>22.37</v>
      </c>
      <c r="V29" s="165">
        <f>ROUND(ROUND(U29,2)*(1+'General Inputs'!L$20)*(1-AA29)+'General Inputs'!L$28,2)</f>
        <v>22.95</v>
      </c>
      <c r="W29" s="165">
        <f>ROUND(ROUND(V29,2)*(1+'General Inputs'!M$20)*(1-AB29)+'General Inputs'!M$28,2)</f>
        <v>24.16</v>
      </c>
      <c r="X29" s="165">
        <f>ROUND(ROUND(W29,2)*(1+'General Inputs'!N$20)*(1-AC29)+'General Inputs'!N$28,2)</f>
        <v>25.17</v>
      </c>
      <c r="Y29" s="166"/>
      <c r="Z29" s="193">
        <f>IF($T29="",0,'General Inputs'!K$23)</f>
        <v>-1.7000000000000001E-2</v>
      </c>
      <c r="AA29" s="193">
        <f>IF($T29="",0,'General Inputs'!L$23)</f>
        <v>-1.7000000000000001E-2</v>
      </c>
      <c r="AB29" s="193">
        <f>IF($T29="",0,'General Inputs'!M$23)</f>
        <v>-1.7000000000000001E-2</v>
      </c>
      <c r="AC29" s="193">
        <f>IF($T29="",0,'General Inputs'!N$23)</f>
        <v>-1.7000000000000001E-2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353</v>
      </c>
      <c r="D30" s="161"/>
      <c r="E30" s="71" t="s">
        <v>33</v>
      </c>
      <c r="F30" s="71"/>
      <c r="G30" s="92"/>
      <c r="H30" s="93">
        <f t="shared" si="0"/>
        <v>20.58</v>
      </c>
      <c r="I30" s="162"/>
      <c r="J30" s="93">
        <f t="shared" si="1"/>
        <v>20.58</v>
      </c>
      <c r="K30" s="162"/>
      <c r="L30" s="162" t="str">
        <f t="shared" si="3"/>
        <v>COMPLIANT</v>
      </c>
      <c r="M30" s="39"/>
      <c r="N30" s="163">
        <f t="shared" si="4"/>
        <v>18.399999999999999</v>
      </c>
      <c r="O30" s="163">
        <f t="shared" si="5"/>
        <v>19.059999999999999</v>
      </c>
      <c r="P30" s="163">
        <f t="shared" si="6"/>
        <v>19.55</v>
      </c>
      <c r="Q30" s="163">
        <f t="shared" si="7"/>
        <v>20.58</v>
      </c>
      <c r="R30" s="163">
        <f t="shared" si="8"/>
        <v>21.44</v>
      </c>
      <c r="S30" s="39"/>
      <c r="T30" s="164">
        <v>18.399999999999999</v>
      </c>
      <c r="U30" s="165">
        <f>ROUND(ROUND(T30,2)*(1+'General Inputs'!K$20)*(1-Z30)+'General Inputs'!K$28,2)</f>
        <v>19.059999999999999</v>
      </c>
      <c r="V30" s="165">
        <f>ROUND(ROUND(U30,2)*(1+'General Inputs'!L$20)*(1-AA30)+'General Inputs'!L$28,2)</f>
        <v>19.55</v>
      </c>
      <c r="W30" s="165">
        <f>ROUND(ROUND(V30,2)*(1+'General Inputs'!M$20)*(1-AB30)+'General Inputs'!M$28,2)</f>
        <v>20.58</v>
      </c>
      <c r="X30" s="165">
        <f>ROUND(ROUND(W30,2)*(1+'General Inputs'!N$20)*(1-AC30)+'General Inputs'!N$28,2)</f>
        <v>21.44</v>
      </c>
      <c r="Y30" s="166"/>
      <c r="Z30" s="193">
        <f>IF($T30="",0,'General Inputs'!K$23)</f>
        <v>-1.7000000000000001E-2</v>
      </c>
      <c r="AA30" s="193">
        <f>IF($T30="",0,'General Inputs'!L$23)</f>
        <v>-1.7000000000000001E-2</v>
      </c>
      <c r="AB30" s="193">
        <f>IF($T30="",0,'General Inputs'!M$23)</f>
        <v>-1.7000000000000001E-2</v>
      </c>
      <c r="AC30" s="193">
        <f>IF($T30="",0,'General Inputs'!N$23)</f>
        <v>-1.7000000000000001E-2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354</v>
      </c>
      <c r="D31" s="161"/>
      <c r="E31" s="71" t="s">
        <v>33</v>
      </c>
      <c r="F31" s="71"/>
      <c r="G31" s="92"/>
      <c r="H31" s="93">
        <f t="shared" si="0"/>
        <v>15.06</v>
      </c>
      <c r="I31" s="162"/>
      <c r="J31" s="93">
        <f t="shared" si="1"/>
        <v>15.06</v>
      </c>
      <c r="K31" s="162"/>
      <c r="L31" s="162" t="str">
        <f t="shared" si="3"/>
        <v>COMPLIANT</v>
      </c>
      <c r="M31" s="39"/>
      <c r="N31" s="163">
        <f t="shared" si="4"/>
        <v>13.47</v>
      </c>
      <c r="O31" s="163">
        <f t="shared" si="5"/>
        <v>13.95</v>
      </c>
      <c r="P31" s="163">
        <f t="shared" si="6"/>
        <v>14.31</v>
      </c>
      <c r="Q31" s="163">
        <f t="shared" si="7"/>
        <v>15.06</v>
      </c>
      <c r="R31" s="163">
        <f t="shared" si="8"/>
        <v>15.69</v>
      </c>
      <c r="S31" s="39"/>
      <c r="T31" s="164">
        <v>13.47</v>
      </c>
      <c r="U31" s="165">
        <f>ROUND(ROUND(T31,2)*(1+'General Inputs'!K$20)*(1-Z31)+'General Inputs'!K$28,2)</f>
        <v>13.95</v>
      </c>
      <c r="V31" s="165">
        <f>ROUND(ROUND(U31,2)*(1+'General Inputs'!L$20)*(1-AA31)+'General Inputs'!L$28,2)</f>
        <v>14.31</v>
      </c>
      <c r="W31" s="165">
        <f>ROUND(ROUND(V31,2)*(1+'General Inputs'!M$20)*(1-AB31)+'General Inputs'!M$28,2)</f>
        <v>15.06</v>
      </c>
      <c r="X31" s="165">
        <f>ROUND(ROUND(W31,2)*(1+'General Inputs'!N$20)*(1-AC31)+'General Inputs'!N$28,2)</f>
        <v>15.69</v>
      </c>
      <c r="Y31" s="166"/>
      <c r="Z31" s="193">
        <f>IF($T31="",0,'General Inputs'!K$23)</f>
        <v>-1.7000000000000001E-2</v>
      </c>
      <c r="AA31" s="193">
        <f>IF($T31="",0,'General Inputs'!L$23)</f>
        <v>-1.7000000000000001E-2</v>
      </c>
      <c r="AB31" s="193">
        <f>IF($T31="",0,'General Inputs'!M$23)</f>
        <v>-1.7000000000000001E-2</v>
      </c>
      <c r="AC31" s="193">
        <f>IF($T31="",0,'General Inputs'!N$23)</f>
        <v>-1.7000000000000001E-2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355</v>
      </c>
      <c r="D32" s="161"/>
      <c r="E32" s="71" t="s">
        <v>33</v>
      </c>
      <c r="F32" s="71"/>
      <c r="G32" s="92"/>
      <c r="H32" s="93">
        <f t="shared" si="0"/>
        <v>15.06</v>
      </c>
      <c r="I32" s="162"/>
      <c r="J32" s="93">
        <f t="shared" si="1"/>
        <v>15.06</v>
      </c>
      <c r="K32" s="162"/>
      <c r="L32" s="162" t="str">
        <f t="shared" si="3"/>
        <v>COMPLIANT</v>
      </c>
      <c r="M32" s="39"/>
      <c r="N32" s="163">
        <f t="shared" si="4"/>
        <v>13.47</v>
      </c>
      <c r="O32" s="163">
        <f t="shared" si="5"/>
        <v>13.95</v>
      </c>
      <c r="P32" s="163">
        <f t="shared" si="6"/>
        <v>14.31</v>
      </c>
      <c r="Q32" s="163">
        <f t="shared" si="7"/>
        <v>15.06</v>
      </c>
      <c r="R32" s="163">
        <f t="shared" si="8"/>
        <v>15.69</v>
      </c>
      <c r="S32" s="39"/>
      <c r="T32" s="164">
        <v>13.47</v>
      </c>
      <c r="U32" s="165">
        <f>ROUND(ROUND(T32,2)*(1+'General Inputs'!K$20)*(1-Z32)+'General Inputs'!K$28,2)</f>
        <v>13.95</v>
      </c>
      <c r="V32" s="165">
        <f>ROUND(ROUND(U32,2)*(1+'General Inputs'!L$20)*(1-AA32)+'General Inputs'!L$28,2)</f>
        <v>14.31</v>
      </c>
      <c r="W32" s="165">
        <f>ROUND(ROUND(V32,2)*(1+'General Inputs'!M$20)*(1-AB32)+'General Inputs'!M$28,2)</f>
        <v>15.06</v>
      </c>
      <c r="X32" s="165">
        <f>ROUND(ROUND(W32,2)*(1+'General Inputs'!N$20)*(1-AC32)+'General Inputs'!N$28,2)</f>
        <v>15.69</v>
      </c>
      <c r="Y32" s="166"/>
      <c r="Z32" s="193">
        <f>IF($T32="",0,'General Inputs'!K$23)</f>
        <v>-1.7000000000000001E-2</v>
      </c>
      <c r="AA32" s="193">
        <f>IF($T32="",0,'General Inputs'!L$23)</f>
        <v>-1.7000000000000001E-2</v>
      </c>
      <c r="AB32" s="193">
        <f>IF($T32="",0,'General Inputs'!M$23)</f>
        <v>-1.7000000000000001E-2</v>
      </c>
      <c r="AC32" s="193">
        <f>IF($T32="",0,'General Inputs'!N$23)</f>
        <v>-1.7000000000000001E-2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356</v>
      </c>
      <c r="D33" s="161"/>
      <c r="E33" s="71" t="s">
        <v>33</v>
      </c>
      <c r="F33" s="71"/>
      <c r="G33" s="92"/>
      <c r="H33" s="93">
        <f t="shared" si="0"/>
        <v>15.06</v>
      </c>
      <c r="I33" s="162"/>
      <c r="J33" s="93">
        <f t="shared" si="1"/>
        <v>15.06</v>
      </c>
      <c r="K33" s="162"/>
      <c r="L33" s="162" t="str">
        <f t="shared" si="3"/>
        <v>COMPLIANT</v>
      </c>
      <c r="M33" s="39"/>
      <c r="N33" s="163">
        <f t="shared" si="4"/>
        <v>13.47</v>
      </c>
      <c r="O33" s="163">
        <f t="shared" si="5"/>
        <v>13.95</v>
      </c>
      <c r="P33" s="163">
        <f t="shared" si="6"/>
        <v>14.31</v>
      </c>
      <c r="Q33" s="163">
        <f t="shared" si="7"/>
        <v>15.06</v>
      </c>
      <c r="R33" s="163">
        <f t="shared" si="8"/>
        <v>15.69</v>
      </c>
      <c r="S33" s="39"/>
      <c r="T33" s="164">
        <v>13.47</v>
      </c>
      <c r="U33" s="165">
        <f>ROUND(ROUND(T33,2)*(1+'General Inputs'!K$20)*(1-Z33)+'General Inputs'!K$28,2)</f>
        <v>13.95</v>
      </c>
      <c r="V33" s="165">
        <f>ROUND(ROUND(U33,2)*(1+'General Inputs'!L$20)*(1-AA33)+'General Inputs'!L$28,2)</f>
        <v>14.31</v>
      </c>
      <c r="W33" s="165">
        <f>ROUND(ROUND(V33,2)*(1+'General Inputs'!M$20)*(1-AB33)+'General Inputs'!M$28,2)</f>
        <v>15.06</v>
      </c>
      <c r="X33" s="165">
        <f>ROUND(ROUND(W33,2)*(1+'General Inputs'!N$20)*(1-AC33)+'General Inputs'!N$28,2)</f>
        <v>15.69</v>
      </c>
      <c r="Y33" s="166"/>
      <c r="Z33" s="193">
        <f>IF($T33="",0,'General Inputs'!K$23)</f>
        <v>-1.7000000000000001E-2</v>
      </c>
      <c r="AA33" s="193">
        <f>IF($T33="",0,'General Inputs'!L$23)</f>
        <v>-1.7000000000000001E-2</v>
      </c>
      <c r="AB33" s="193">
        <f>IF($T33="",0,'General Inputs'!M$23)</f>
        <v>-1.7000000000000001E-2</v>
      </c>
      <c r="AC33" s="193">
        <f>IF($T33="",0,'General Inputs'!N$23)</f>
        <v>-1.7000000000000001E-2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357</v>
      </c>
      <c r="D34" s="161"/>
      <c r="E34" s="71" t="s">
        <v>33</v>
      </c>
      <c r="F34" s="71"/>
      <c r="G34" s="92"/>
      <c r="H34" s="93">
        <f t="shared" si="0"/>
        <v>15.06</v>
      </c>
      <c r="I34" s="162"/>
      <c r="J34" s="93">
        <f t="shared" si="1"/>
        <v>15.06</v>
      </c>
      <c r="K34" s="162"/>
      <c r="L34" s="162" t="str">
        <f t="shared" si="3"/>
        <v>COMPLIANT</v>
      </c>
      <c r="M34" s="39"/>
      <c r="N34" s="163">
        <f t="shared" si="4"/>
        <v>13.47</v>
      </c>
      <c r="O34" s="163">
        <f t="shared" si="5"/>
        <v>13.95</v>
      </c>
      <c r="P34" s="163">
        <f t="shared" si="6"/>
        <v>14.31</v>
      </c>
      <c r="Q34" s="163">
        <f t="shared" si="7"/>
        <v>15.06</v>
      </c>
      <c r="R34" s="163">
        <f t="shared" si="8"/>
        <v>15.69</v>
      </c>
      <c r="S34" s="39"/>
      <c r="T34" s="164">
        <v>13.47</v>
      </c>
      <c r="U34" s="165">
        <f>ROUND(ROUND(T34,2)*(1+'General Inputs'!K$20)*(1-Z34)+'General Inputs'!K$28,2)</f>
        <v>13.95</v>
      </c>
      <c r="V34" s="165">
        <f>ROUND(ROUND(U34,2)*(1+'General Inputs'!L$20)*(1-AA34)+'General Inputs'!L$28,2)</f>
        <v>14.31</v>
      </c>
      <c r="W34" s="165">
        <f>ROUND(ROUND(V34,2)*(1+'General Inputs'!M$20)*(1-AB34)+'General Inputs'!M$28,2)</f>
        <v>15.06</v>
      </c>
      <c r="X34" s="165">
        <f>ROUND(ROUND(W34,2)*(1+'General Inputs'!N$20)*(1-AC34)+'General Inputs'!N$28,2)</f>
        <v>15.69</v>
      </c>
      <c r="Y34" s="166"/>
      <c r="Z34" s="193">
        <f>IF($T34="",0,'General Inputs'!K$23)</f>
        <v>-1.7000000000000001E-2</v>
      </c>
      <c r="AA34" s="193">
        <f>IF($T34="",0,'General Inputs'!L$23)</f>
        <v>-1.7000000000000001E-2</v>
      </c>
      <c r="AB34" s="193">
        <f>IF($T34="",0,'General Inputs'!M$23)</f>
        <v>-1.7000000000000001E-2</v>
      </c>
      <c r="AC34" s="193">
        <f>IF($T34="",0,'General Inputs'!N$23)</f>
        <v>-1.7000000000000001E-2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358</v>
      </c>
      <c r="D35" s="161"/>
      <c r="E35" s="71" t="s">
        <v>33</v>
      </c>
      <c r="F35" s="71"/>
      <c r="G35" s="92"/>
      <c r="H35" s="93">
        <f t="shared" si="0"/>
        <v>15.06</v>
      </c>
      <c r="I35" s="162"/>
      <c r="J35" s="93">
        <f t="shared" si="1"/>
        <v>15.06</v>
      </c>
      <c r="K35" s="162"/>
      <c r="L35" s="162" t="str">
        <f t="shared" si="3"/>
        <v>COMPLIANT</v>
      </c>
      <c r="M35" s="39"/>
      <c r="N35" s="163">
        <f t="shared" si="4"/>
        <v>13.47</v>
      </c>
      <c r="O35" s="163">
        <f t="shared" si="5"/>
        <v>13.95</v>
      </c>
      <c r="P35" s="163">
        <f t="shared" si="6"/>
        <v>14.31</v>
      </c>
      <c r="Q35" s="163">
        <f t="shared" si="7"/>
        <v>15.06</v>
      </c>
      <c r="R35" s="163">
        <f t="shared" si="8"/>
        <v>15.69</v>
      </c>
      <c r="S35" s="39"/>
      <c r="T35" s="164">
        <v>13.47</v>
      </c>
      <c r="U35" s="165">
        <f>ROUND(ROUND(T35,2)*(1+'General Inputs'!K$20)*(1-Z35)+'General Inputs'!K$28,2)</f>
        <v>13.95</v>
      </c>
      <c r="V35" s="165">
        <f>ROUND(ROUND(U35,2)*(1+'General Inputs'!L$20)*(1-AA35)+'General Inputs'!L$28,2)</f>
        <v>14.31</v>
      </c>
      <c r="W35" s="165">
        <f>ROUND(ROUND(V35,2)*(1+'General Inputs'!M$20)*(1-AB35)+'General Inputs'!M$28,2)</f>
        <v>15.06</v>
      </c>
      <c r="X35" s="165">
        <f>ROUND(ROUND(W35,2)*(1+'General Inputs'!N$20)*(1-AC35)+'General Inputs'!N$28,2)</f>
        <v>15.69</v>
      </c>
      <c r="Y35" s="166"/>
      <c r="Z35" s="193">
        <f>IF($T35="",0,'General Inputs'!K$23)</f>
        <v>-1.7000000000000001E-2</v>
      </c>
      <c r="AA35" s="193">
        <f>IF($T35="",0,'General Inputs'!L$23)</f>
        <v>-1.7000000000000001E-2</v>
      </c>
      <c r="AB35" s="193">
        <f>IF($T35="",0,'General Inputs'!M$23)</f>
        <v>-1.7000000000000001E-2</v>
      </c>
      <c r="AC35" s="193">
        <f>IF($T35="",0,'General Inputs'!N$23)</f>
        <v>-1.7000000000000001E-2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359</v>
      </c>
      <c r="D36" s="161"/>
      <c r="E36" s="71" t="s">
        <v>33</v>
      </c>
      <c r="F36" s="71"/>
      <c r="G36" s="92"/>
      <c r="H36" s="93">
        <f t="shared" si="0"/>
        <v>15.06</v>
      </c>
      <c r="I36" s="162"/>
      <c r="J36" s="93">
        <f t="shared" si="1"/>
        <v>15.06</v>
      </c>
      <c r="K36" s="162"/>
      <c r="L36" s="162" t="str">
        <f t="shared" si="3"/>
        <v>COMPLIANT</v>
      </c>
      <c r="M36" s="39"/>
      <c r="N36" s="163">
        <f t="shared" si="4"/>
        <v>13.47</v>
      </c>
      <c r="O36" s="163">
        <f t="shared" si="5"/>
        <v>13.95</v>
      </c>
      <c r="P36" s="163">
        <f t="shared" si="6"/>
        <v>14.31</v>
      </c>
      <c r="Q36" s="163">
        <f t="shared" si="7"/>
        <v>15.06</v>
      </c>
      <c r="R36" s="163">
        <f t="shared" si="8"/>
        <v>15.69</v>
      </c>
      <c r="S36" s="39"/>
      <c r="T36" s="164">
        <v>13.47</v>
      </c>
      <c r="U36" s="165">
        <f>ROUND(ROUND(T36,2)*(1+'General Inputs'!K$20)*(1-Z36)+'General Inputs'!K$28,2)</f>
        <v>13.95</v>
      </c>
      <c r="V36" s="165">
        <f>ROUND(ROUND(U36,2)*(1+'General Inputs'!L$20)*(1-AA36)+'General Inputs'!L$28,2)</f>
        <v>14.31</v>
      </c>
      <c r="W36" s="165">
        <f>ROUND(ROUND(V36,2)*(1+'General Inputs'!M$20)*(1-AB36)+'General Inputs'!M$28,2)</f>
        <v>15.06</v>
      </c>
      <c r="X36" s="165">
        <f>ROUND(ROUND(W36,2)*(1+'General Inputs'!N$20)*(1-AC36)+'General Inputs'!N$28,2)</f>
        <v>15.69</v>
      </c>
      <c r="Y36" s="166"/>
      <c r="Z36" s="193">
        <f>IF($T36="",0,'General Inputs'!K$23)</f>
        <v>-1.7000000000000001E-2</v>
      </c>
      <c r="AA36" s="193">
        <f>IF($T36="",0,'General Inputs'!L$23)</f>
        <v>-1.7000000000000001E-2</v>
      </c>
      <c r="AB36" s="193">
        <f>IF($T36="",0,'General Inputs'!M$23)</f>
        <v>-1.7000000000000001E-2</v>
      </c>
      <c r="AC36" s="193">
        <f>IF($T36="",0,'General Inputs'!N$23)</f>
        <v>-1.7000000000000001E-2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360</v>
      </c>
      <c r="D37" s="161"/>
      <c r="E37" s="71" t="s">
        <v>33</v>
      </c>
      <c r="F37" s="71"/>
      <c r="G37" s="92"/>
      <c r="H37" s="93">
        <f t="shared" si="0"/>
        <v>15.06</v>
      </c>
      <c r="I37" s="162"/>
      <c r="J37" s="93">
        <f t="shared" si="1"/>
        <v>15.06</v>
      </c>
      <c r="K37" s="162"/>
      <c r="L37" s="162" t="str">
        <f t="shared" si="3"/>
        <v>COMPLIANT</v>
      </c>
      <c r="M37" s="39"/>
      <c r="N37" s="163">
        <f t="shared" si="4"/>
        <v>13.47</v>
      </c>
      <c r="O37" s="163">
        <f t="shared" si="5"/>
        <v>13.95</v>
      </c>
      <c r="P37" s="163">
        <f t="shared" si="6"/>
        <v>14.31</v>
      </c>
      <c r="Q37" s="163">
        <f t="shared" si="7"/>
        <v>15.06</v>
      </c>
      <c r="R37" s="163">
        <f t="shared" si="8"/>
        <v>15.69</v>
      </c>
      <c r="S37" s="39"/>
      <c r="T37" s="164">
        <v>13.47</v>
      </c>
      <c r="U37" s="165">
        <f>ROUND(ROUND(T37,2)*(1+'General Inputs'!K$20)*(1-Z37)+'General Inputs'!K$28,2)</f>
        <v>13.95</v>
      </c>
      <c r="V37" s="165">
        <f>ROUND(ROUND(U37,2)*(1+'General Inputs'!L$20)*(1-AA37)+'General Inputs'!L$28,2)</f>
        <v>14.31</v>
      </c>
      <c r="W37" s="165">
        <f>ROUND(ROUND(V37,2)*(1+'General Inputs'!M$20)*(1-AB37)+'General Inputs'!M$28,2)</f>
        <v>15.06</v>
      </c>
      <c r="X37" s="165">
        <f>ROUND(ROUND(W37,2)*(1+'General Inputs'!N$20)*(1-AC37)+'General Inputs'!N$28,2)</f>
        <v>15.69</v>
      </c>
      <c r="Y37" s="166"/>
      <c r="Z37" s="193">
        <f>IF($T37="",0,'General Inputs'!K$23)</f>
        <v>-1.7000000000000001E-2</v>
      </c>
      <c r="AA37" s="193">
        <f>IF($T37="",0,'General Inputs'!L$23)</f>
        <v>-1.7000000000000001E-2</v>
      </c>
      <c r="AB37" s="193">
        <f>IF($T37="",0,'General Inputs'!M$23)</f>
        <v>-1.7000000000000001E-2</v>
      </c>
      <c r="AC37" s="193">
        <f>IF($T37="",0,'General Inputs'!N$23)</f>
        <v>-1.7000000000000001E-2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361</v>
      </c>
      <c r="D38" s="161"/>
      <c r="E38" s="71" t="s">
        <v>33</v>
      </c>
      <c r="F38" s="71"/>
      <c r="G38" s="92"/>
      <c r="H38" s="93">
        <f t="shared" si="0"/>
        <v>15.06</v>
      </c>
      <c r="I38" s="162"/>
      <c r="J38" s="93">
        <f t="shared" si="1"/>
        <v>15.06</v>
      </c>
      <c r="K38" s="162"/>
      <c r="L38" s="162" t="str">
        <f t="shared" si="3"/>
        <v>COMPLIANT</v>
      </c>
      <c r="M38" s="39"/>
      <c r="N38" s="163">
        <f t="shared" si="4"/>
        <v>13.47</v>
      </c>
      <c r="O38" s="163">
        <f t="shared" si="5"/>
        <v>13.95</v>
      </c>
      <c r="P38" s="163">
        <f t="shared" si="6"/>
        <v>14.31</v>
      </c>
      <c r="Q38" s="163">
        <f t="shared" si="7"/>
        <v>15.06</v>
      </c>
      <c r="R38" s="163">
        <f t="shared" si="8"/>
        <v>15.69</v>
      </c>
      <c r="S38" s="39"/>
      <c r="T38" s="164">
        <v>13.47</v>
      </c>
      <c r="U38" s="165">
        <f>ROUND(ROUND(T38,2)*(1+'General Inputs'!K$20)*(1-Z38)+'General Inputs'!K$28,2)</f>
        <v>13.95</v>
      </c>
      <c r="V38" s="165">
        <f>ROUND(ROUND(U38,2)*(1+'General Inputs'!L$20)*(1-AA38)+'General Inputs'!L$28,2)</f>
        <v>14.31</v>
      </c>
      <c r="W38" s="165">
        <f>ROUND(ROUND(V38,2)*(1+'General Inputs'!M$20)*(1-AB38)+'General Inputs'!M$28,2)</f>
        <v>15.06</v>
      </c>
      <c r="X38" s="165">
        <f>ROUND(ROUND(W38,2)*(1+'General Inputs'!N$20)*(1-AC38)+'General Inputs'!N$28,2)</f>
        <v>15.69</v>
      </c>
      <c r="Y38" s="166"/>
      <c r="Z38" s="193">
        <f>IF($T38="",0,'General Inputs'!K$23)</f>
        <v>-1.7000000000000001E-2</v>
      </c>
      <c r="AA38" s="193">
        <f>IF($T38="",0,'General Inputs'!L$23)</f>
        <v>-1.7000000000000001E-2</v>
      </c>
      <c r="AB38" s="193">
        <f>IF($T38="",0,'General Inputs'!M$23)</f>
        <v>-1.7000000000000001E-2</v>
      </c>
      <c r="AC38" s="193">
        <f>IF($T38="",0,'General Inputs'!N$23)</f>
        <v>-1.7000000000000001E-2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362</v>
      </c>
      <c r="D39" s="161"/>
      <c r="E39" s="71" t="s">
        <v>33</v>
      </c>
      <c r="F39" s="71"/>
      <c r="G39" s="92"/>
      <c r="H39" s="93">
        <f t="shared" si="0"/>
        <v>15.06</v>
      </c>
      <c r="I39" s="162"/>
      <c r="J39" s="93">
        <f t="shared" si="1"/>
        <v>15.06</v>
      </c>
      <c r="K39" s="162"/>
      <c r="L39" s="162" t="str">
        <f t="shared" si="3"/>
        <v>COMPLIANT</v>
      </c>
      <c r="M39" s="39"/>
      <c r="N39" s="163">
        <f t="shared" si="4"/>
        <v>13.47</v>
      </c>
      <c r="O39" s="163">
        <f t="shared" si="5"/>
        <v>13.95</v>
      </c>
      <c r="P39" s="163">
        <f t="shared" si="6"/>
        <v>14.31</v>
      </c>
      <c r="Q39" s="163">
        <f t="shared" si="7"/>
        <v>15.06</v>
      </c>
      <c r="R39" s="163">
        <f t="shared" si="8"/>
        <v>15.69</v>
      </c>
      <c r="S39" s="39"/>
      <c r="T39" s="164">
        <v>13.47</v>
      </c>
      <c r="U39" s="165">
        <f>ROUND(ROUND(T39,2)*(1+'General Inputs'!K$20)*(1-Z39)+'General Inputs'!K$28,2)</f>
        <v>13.95</v>
      </c>
      <c r="V39" s="165">
        <f>ROUND(ROUND(U39,2)*(1+'General Inputs'!L$20)*(1-AA39)+'General Inputs'!L$28,2)</f>
        <v>14.31</v>
      </c>
      <c r="W39" s="165">
        <f>ROUND(ROUND(V39,2)*(1+'General Inputs'!M$20)*(1-AB39)+'General Inputs'!M$28,2)</f>
        <v>15.06</v>
      </c>
      <c r="X39" s="165">
        <f>ROUND(ROUND(W39,2)*(1+'General Inputs'!N$20)*(1-AC39)+'General Inputs'!N$28,2)</f>
        <v>15.69</v>
      </c>
      <c r="Y39" s="166"/>
      <c r="Z39" s="193">
        <f>IF($T39="",0,'General Inputs'!K$23)</f>
        <v>-1.7000000000000001E-2</v>
      </c>
      <c r="AA39" s="193">
        <f>IF($T39="",0,'General Inputs'!L$23)</f>
        <v>-1.7000000000000001E-2</v>
      </c>
      <c r="AB39" s="193">
        <f>IF($T39="",0,'General Inputs'!M$23)</f>
        <v>-1.7000000000000001E-2</v>
      </c>
      <c r="AC39" s="193">
        <f>IF($T39="",0,'General Inputs'!N$23)</f>
        <v>-1.7000000000000001E-2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363</v>
      </c>
      <c r="D40" s="161"/>
      <c r="E40" s="71" t="s">
        <v>33</v>
      </c>
      <c r="F40" s="71"/>
      <c r="G40" s="92"/>
      <c r="H40" s="93">
        <f t="shared" si="0"/>
        <v>15.06</v>
      </c>
      <c r="I40" s="162"/>
      <c r="J40" s="93">
        <f t="shared" si="1"/>
        <v>15.06</v>
      </c>
      <c r="K40" s="162"/>
      <c r="L40" s="162" t="str">
        <f t="shared" si="3"/>
        <v>COMPLIANT</v>
      </c>
      <c r="M40" s="39"/>
      <c r="N40" s="163">
        <f t="shared" si="4"/>
        <v>13.47</v>
      </c>
      <c r="O40" s="163">
        <f t="shared" si="5"/>
        <v>13.95</v>
      </c>
      <c r="P40" s="163">
        <f t="shared" si="6"/>
        <v>14.31</v>
      </c>
      <c r="Q40" s="163">
        <f t="shared" si="7"/>
        <v>15.06</v>
      </c>
      <c r="R40" s="163">
        <f t="shared" si="8"/>
        <v>15.69</v>
      </c>
      <c r="S40" s="39"/>
      <c r="T40" s="164">
        <v>13.47</v>
      </c>
      <c r="U40" s="165">
        <f>ROUND(ROUND(T40,2)*(1+'General Inputs'!K$20)*(1-Z40)+'General Inputs'!K$28,2)</f>
        <v>13.95</v>
      </c>
      <c r="V40" s="165">
        <f>ROUND(ROUND(U40,2)*(1+'General Inputs'!L$20)*(1-AA40)+'General Inputs'!L$28,2)</f>
        <v>14.31</v>
      </c>
      <c r="W40" s="165">
        <f>ROUND(ROUND(V40,2)*(1+'General Inputs'!M$20)*(1-AB40)+'General Inputs'!M$28,2)</f>
        <v>15.06</v>
      </c>
      <c r="X40" s="165">
        <f>ROUND(ROUND(W40,2)*(1+'General Inputs'!N$20)*(1-AC40)+'General Inputs'!N$28,2)</f>
        <v>15.69</v>
      </c>
      <c r="Y40" s="166"/>
      <c r="Z40" s="193">
        <f>IF($T40="",0,'General Inputs'!K$23)</f>
        <v>-1.7000000000000001E-2</v>
      </c>
      <c r="AA40" s="193">
        <f>IF($T40="",0,'General Inputs'!L$23)</f>
        <v>-1.7000000000000001E-2</v>
      </c>
      <c r="AB40" s="193">
        <f>IF($T40="",0,'General Inputs'!M$23)</f>
        <v>-1.7000000000000001E-2</v>
      </c>
      <c r="AC40" s="193">
        <f>IF($T40="",0,'General Inputs'!N$23)</f>
        <v>-1.7000000000000001E-2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435</v>
      </c>
      <c r="D41" s="161"/>
      <c r="E41" s="71" t="s">
        <v>33</v>
      </c>
      <c r="F41" s="71"/>
      <c r="G41" s="92"/>
      <c r="H41" s="93">
        <f t="shared" si="0"/>
        <v>25.44</v>
      </c>
      <c r="I41" s="162"/>
      <c r="J41" s="93">
        <f t="shared" si="1"/>
        <v>25.44</v>
      </c>
      <c r="K41" s="162"/>
      <c r="L41" s="162" t="str">
        <f t="shared" si="3"/>
        <v>COMPLIANT</v>
      </c>
      <c r="M41" s="39"/>
      <c r="N41" s="163">
        <f t="shared" si="4"/>
        <v>22.75</v>
      </c>
      <c r="O41" s="163">
        <f t="shared" si="5"/>
        <v>23.56</v>
      </c>
      <c r="P41" s="163">
        <f t="shared" si="6"/>
        <v>24.17</v>
      </c>
      <c r="Q41" s="163">
        <f t="shared" si="7"/>
        <v>25.44</v>
      </c>
      <c r="R41" s="163">
        <f t="shared" si="8"/>
        <v>26.5</v>
      </c>
      <c r="S41" s="39"/>
      <c r="T41" s="164">
        <v>22.75</v>
      </c>
      <c r="U41" s="165">
        <f>ROUND(ROUND(T41,2)*(1+'General Inputs'!K$20)*(1-Z41)+'General Inputs'!K$28,2)</f>
        <v>23.56</v>
      </c>
      <c r="V41" s="165">
        <f>ROUND(ROUND(U41,2)*(1+'General Inputs'!L$20)*(1-AA41)+'General Inputs'!L$28,2)</f>
        <v>24.17</v>
      </c>
      <c r="W41" s="165">
        <f>ROUND(ROUND(V41,2)*(1+'General Inputs'!M$20)*(1-AB41)+'General Inputs'!M$28,2)</f>
        <v>25.44</v>
      </c>
      <c r="X41" s="165">
        <f>ROUND(ROUND(W41,2)*(1+'General Inputs'!N$20)*(1-AC41)+'General Inputs'!N$28,2)</f>
        <v>26.5</v>
      </c>
      <c r="Y41" s="166"/>
      <c r="Z41" s="193">
        <f>IF($T41="",0,'General Inputs'!K$23)</f>
        <v>-1.7000000000000001E-2</v>
      </c>
      <c r="AA41" s="193">
        <f>IF($T41="",0,'General Inputs'!L$23)</f>
        <v>-1.7000000000000001E-2</v>
      </c>
      <c r="AB41" s="193">
        <f>IF($T41="",0,'General Inputs'!M$23)</f>
        <v>-1.7000000000000001E-2</v>
      </c>
      <c r="AC41" s="193">
        <f>IF($T41="",0,'General Inputs'!N$23)</f>
        <v>-1.7000000000000001E-2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436</v>
      </c>
      <c r="D42" s="161"/>
      <c r="E42" s="71" t="s">
        <v>33</v>
      </c>
      <c r="F42" s="71"/>
      <c r="G42" s="92"/>
      <c r="H42" s="93">
        <f t="shared" si="0"/>
        <v>25.23</v>
      </c>
      <c r="I42" s="162"/>
      <c r="J42" s="93">
        <f t="shared" si="1"/>
        <v>25.23</v>
      </c>
      <c r="K42" s="162"/>
      <c r="L42" s="162" t="str">
        <f t="shared" si="3"/>
        <v>COMPLIANT</v>
      </c>
      <c r="M42" s="39"/>
      <c r="N42" s="163">
        <f t="shared" si="4"/>
        <v>22.56</v>
      </c>
      <c r="O42" s="163">
        <f t="shared" si="5"/>
        <v>23.37</v>
      </c>
      <c r="P42" s="163">
        <f t="shared" si="6"/>
        <v>23.97</v>
      </c>
      <c r="Q42" s="163">
        <f t="shared" si="7"/>
        <v>25.23</v>
      </c>
      <c r="R42" s="163">
        <f t="shared" si="8"/>
        <v>26.28</v>
      </c>
      <c r="S42" s="39"/>
      <c r="T42" s="164">
        <v>22.56</v>
      </c>
      <c r="U42" s="165">
        <f>ROUND(ROUND(T42,2)*(1+'General Inputs'!K$20)*(1-Z42)+'General Inputs'!K$28,2)</f>
        <v>23.37</v>
      </c>
      <c r="V42" s="165">
        <f>ROUND(ROUND(U42,2)*(1+'General Inputs'!L$20)*(1-AA42)+'General Inputs'!L$28,2)</f>
        <v>23.97</v>
      </c>
      <c r="W42" s="165">
        <f>ROUND(ROUND(V42,2)*(1+'General Inputs'!M$20)*(1-AB42)+'General Inputs'!M$28,2)</f>
        <v>25.23</v>
      </c>
      <c r="X42" s="165">
        <f>ROUND(ROUND(W42,2)*(1+'General Inputs'!N$20)*(1-AC42)+'General Inputs'!N$28,2)</f>
        <v>26.28</v>
      </c>
      <c r="Y42" s="166"/>
      <c r="Z42" s="193">
        <f>IF($T42="",0,'General Inputs'!K$23)</f>
        <v>-1.7000000000000001E-2</v>
      </c>
      <c r="AA42" s="193">
        <f>IF($T42="",0,'General Inputs'!L$23)</f>
        <v>-1.7000000000000001E-2</v>
      </c>
      <c r="AB42" s="193">
        <f>IF($T42="",0,'General Inputs'!M$23)</f>
        <v>-1.7000000000000001E-2</v>
      </c>
      <c r="AC42" s="193">
        <f>IF($T42="",0,'General Inputs'!N$23)</f>
        <v>-1.7000000000000001E-2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437</v>
      </c>
      <c r="D43" s="161"/>
      <c r="E43" s="71" t="s">
        <v>33</v>
      </c>
      <c r="F43" s="71"/>
      <c r="G43" s="92"/>
      <c r="H43" s="93">
        <f t="shared" si="0"/>
        <v>25.23</v>
      </c>
      <c r="I43" s="162"/>
      <c r="J43" s="93">
        <f t="shared" si="1"/>
        <v>25.23</v>
      </c>
      <c r="K43" s="162"/>
      <c r="L43" s="162" t="str">
        <f t="shared" si="3"/>
        <v>COMPLIANT</v>
      </c>
      <c r="M43" s="39"/>
      <c r="N43" s="163">
        <f t="shared" si="4"/>
        <v>22.56</v>
      </c>
      <c r="O43" s="163">
        <f t="shared" si="5"/>
        <v>23.37</v>
      </c>
      <c r="P43" s="163">
        <f t="shared" si="6"/>
        <v>23.97</v>
      </c>
      <c r="Q43" s="163">
        <f t="shared" si="7"/>
        <v>25.23</v>
      </c>
      <c r="R43" s="163">
        <f t="shared" si="8"/>
        <v>26.28</v>
      </c>
      <c r="S43" s="39"/>
      <c r="T43" s="164">
        <v>22.56</v>
      </c>
      <c r="U43" s="165">
        <f>ROUND(ROUND(T43,2)*(1+'General Inputs'!K$20)*(1-Z43)+'General Inputs'!K$28,2)</f>
        <v>23.37</v>
      </c>
      <c r="V43" s="165">
        <f>ROUND(ROUND(U43,2)*(1+'General Inputs'!L$20)*(1-AA43)+'General Inputs'!L$28,2)</f>
        <v>23.97</v>
      </c>
      <c r="W43" s="165">
        <f>ROUND(ROUND(V43,2)*(1+'General Inputs'!M$20)*(1-AB43)+'General Inputs'!M$28,2)</f>
        <v>25.23</v>
      </c>
      <c r="X43" s="165">
        <f>ROUND(ROUND(W43,2)*(1+'General Inputs'!N$20)*(1-AC43)+'General Inputs'!N$28,2)</f>
        <v>26.28</v>
      </c>
      <c r="Y43" s="166"/>
      <c r="Z43" s="193">
        <f>IF($T43="",0,'General Inputs'!K$23)</f>
        <v>-1.7000000000000001E-2</v>
      </c>
      <c r="AA43" s="193">
        <f>IF($T43="",0,'General Inputs'!L$23)</f>
        <v>-1.7000000000000001E-2</v>
      </c>
      <c r="AB43" s="193">
        <f>IF($T43="",0,'General Inputs'!M$23)</f>
        <v>-1.7000000000000001E-2</v>
      </c>
      <c r="AC43" s="193">
        <f>IF($T43="",0,'General Inputs'!N$23)</f>
        <v>-1.7000000000000001E-2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438</v>
      </c>
      <c r="D44" s="161"/>
      <c r="E44" s="71" t="s">
        <v>33</v>
      </c>
      <c r="F44" s="71"/>
      <c r="G44" s="92"/>
      <c r="H44" s="93">
        <f t="shared" si="0"/>
        <v>25.94</v>
      </c>
      <c r="I44" s="162"/>
      <c r="J44" s="93">
        <f t="shared" si="1"/>
        <v>25.94</v>
      </c>
      <c r="K44" s="162"/>
      <c r="L44" s="162" t="str">
        <f t="shared" si="3"/>
        <v>COMPLIANT</v>
      </c>
      <c r="M44" s="39"/>
      <c r="N44" s="163">
        <f t="shared" si="4"/>
        <v>23.19</v>
      </c>
      <c r="O44" s="163">
        <f t="shared" si="5"/>
        <v>24.02</v>
      </c>
      <c r="P44" s="163">
        <f t="shared" si="6"/>
        <v>24.64</v>
      </c>
      <c r="Q44" s="163">
        <f t="shared" si="7"/>
        <v>25.94</v>
      </c>
      <c r="R44" s="163">
        <f t="shared" si="8"/>
        <v>27.02</v>
      </c>
      <c r="S44" s="39"/>
      <c r="T44" s="164">
        <v>23.19</v>
      </c>
      <c r="U44" s="165">
        <f>ROUND(ROUND(T44,2)*(1+'General Inputs'!K$20)*(1-Z44)+'General Inputs'!K$28,2)</f>
        <v>24.02</v>
      </c>
      <c r="V44" s="165">
        <f>ROUND(ROUND(U44,2)*(1+'General Inputs'!L$20)*(1-AA44)+'General Inputs'!L$28,2)</f>
        <v>24.64</v>
      </c>
      <c r="W44" s="165">
        <f>ROUND(ROUND(V44,2)*(1+'General Inputs'!M$20)*(1-AB44)+'General Inputs'!M$28,2)</f>
        <v>25.94</v>
      </c>
      <c r="X44" s="165">
        <f>ROUND(ROUND(W44,2)*(1+'General Inputs'!N$20)*(1-AC44)+'General Inputs'!N$28,2)</f>
        <v>27.02</v>
      </c>
      <c r="Y44" s="166"/>
      <c r="Z44" s="193">
        <f>IF($T44="",0,'General Inputs'!K$23)</f>
        <v>-1.7000000000000001E-2</v>
      </c>
      <c r="AA44" s="193">
        <f>IF($T44="",0,'General Inputs'!L$23)</f>
        <v>-1.7000000000000001E-2</v>
      </c>
      <c r="AB44" s="193">
        <f>IF($T44="",0,'General Inputs'!M$23)</f>
        <v>-1.7000000000000001E-2</v>
      </c>
      <c r="AC44" s="193">
        <f>IF($T44="",0,'General Inputs'!N$23)</f>
        <v>-1.7000000000000001E-2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439</v>
      </c>
      <c r="D45" s="161"/>
      <c r="E45" s="71" t="s">
        <v>33</v>
      </c>
      <c r="F45" s="71"/>
      <c r="G45" s="92"/>
      <c r="H45" s="93">
        <f t="shared" si="0"/>
        <v>21.84</v>
      </c>
      <c r="I45" s="162"/>
      <c r="J45" s="93">
        <f t="shared" si="1"/>
        <v>21.84</v>
      </c>
      <c r="K45" s="162"/>
      <c r="L45" s="162" t="str">
        <f t="shared" si="3"/>
        <v>COMPLIANT</v>
      </c>
      <c r="M45" s="39"/>
      <c r="N45" s="163">
        <f t="shared" si="4"/>
        <v>19.53</v>
      </c>
      <c r="O45" s="163">
        <f t="shared" si="5"/>
        <v>20.23</v>
      </c>
      <c r="P45" s="163">
        <f t="shared" si="6"/>
        <v>20.75</v>
      </c>
      <c r="Q45" s="163">
        <f t="shared" si="7"/>
        <v>21.84</v>
      </c>
      <c r="R45" s="163">
        <f t="shared" si="8"/>
        <v>22.75</v>
      </c>
      <c r="S45" s="39"/>
      <c r="T45" s="164">
        <v>19.53</v>
      </c>
      <c r="U45" s="165">
        <f>ROUND(ROUND(T45,2)*(1+'General Inputs'!K$20)*(1-Z45)+'General Inputs'!K$28,2)</f>
        <v>20.23</v>
      </c>
      <c r="V45" s="165">
        <f>ROUND(ROUND(U45,2)*(1+'General Inputs'!L$20)*(1-AA45)+'General Inputs'!L$28,2)</f>
        <v>20.75</v>
      </c>
      <c r="W45" s="165">
        <f>ROUND(ROUND(V45,2)*(1+'General Inputs'!M$20)*(1-AB45)+'General Inputs'!M$28,2)</f>
        <v>21.84</v>
      </c>
      <c r="X45" s="165">
        <f>ROUND(ROUND(W45,2)*(1+'General Inputs'!N$20)*(1-AC45)+'General Inputs'!N$28,2)</f>
        <v>22.75</v>
      </c>
      <c r="Y45" s="166"/>
      <c r="Z45" s="193">
        <f>IF($T45="",0,'General Inputs'!K$23)</f>
        <v>-1.7000000000000001E-2</v>
      </c>
      <c r="AA45" s="193">
        <f>IF($T45="",0,'General Inputs'!L$23)</f>
        <v>-1.7000000000000001E-2</v>
      </c>
      <c r="AB45" s="193">
        <f>IF($T45="",0,'General Inputs'!M$23)</f>
        <v>-1.7000000000000001E-2</v>
      </c>
      <c r="AC45" s="193">
        <f>IF($T45="",0,'General Inputs'!N$23)</f>
        <v>-1.7000000000000001E-2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440</v>
      </c>
      <c r="D46" s="161"/>
      <c r="E46" s="71" t="s">
        <v>33</v>
      </c>
      <c r="F46" s="71"/>
      <c r="G46" s="92"/>
      <c r="H46" s="93">
        <f t="shared" si="0"/>
        <v>25.23</v>
      </c>
      <c r="I46" s="162"/>
      <c r="J46" s="93">
        <f t="shared" si="1"/>
        <v>25.23</v>
      </c>
      <c r="K46" s="162"/>
      <c r="L46" s="162" t="str">
        <f t="shared" si="3"/>
        <v>COMPLIANT</v>
      </c>
      <c r="M46" s="39"/>
      <c r="N46" s="163">
        <f t="shared" si="4"/>
        <v>22.56</v>
      </c>
      <c r="O46" s="163">
        <f t="shared" si="5"/>
        <v>23.37</v>
      </c>
      <c r="P46" s="163">
        <f t="shared" si="6"/>
        <v>23.97</v>
      </c>
      <c r="Q46" s="163">
        <f t="shared" si="7"/>
        <v>25.23</v>
      </c>
      <c r="R46" s="163">
        <f t="shared" si="8"/>
        <v>26.28</v>
      </c>
      <c r="S46" s="39"/>
      <c r="T46" s="164">
        <v>22.56</v>
      </c>
      <c r="U46" s="165">
        <f>ROUND(ROUND(T46,2)*(1+'General Inputs'!K$20)*(1-Z46)+'General Inputs'!K$28,2)</f>
        <v>23.37</v>
      </c>
      <c r="V46" s="165">
        <f>ROUND(ROUND(U46,2)*(1+'General Inputs'!L$20)*(1-AA46)+'General Inputs'!L$28,2)</f>
        <v>23.97</v>
      </c>
      <c r="W46" s="165">
        <f>ROUND(ROUND(V46,2)*(1+'General Inputs'!M$20)*(1-AB46)+'General Inputs'!M$28,2)</f>
        <v>25.23</v>
      </c>
      <c r="X46" s="165">
        <f>ROUND(ROUND(W46,2)*(1+'General Inputs'!N$20)*(1-AC46)+'General Inputs'!N$28,2)</f>
        <v>26.28</v>
      </c>
      <c r="Y46" s="166"/>
      <c r="Z46" s="193">
        <f>IF($T46="",0,'General Inputs'!K$23)</f>
        <v>-1.7000000000000001E-2</v>
      </c>
      <c r="AA46" s="193">
        <f>IF($T46="",0,'General Inputs'!L$23)</f>
        <v>-1.7000000000000001E-2</v>
      </c>
      <c r="AB46" s="193">
        <f>IF($T46="",0,'General Inputs'!M$23)</f>
        <v>-1.7000000000000001E-2</v>
      </c>
      <c r="AC46" s="193">
        <f>IF($T46="",0,'General Inputs'!N$23)</f>
        <v>-1.7000000000000001E-2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441</v>
      </c>
      <c r="D47" s="161"/>
      <c r="E47" s="71" t="s">
        <v>33</v>
      </c>
      <c r="F47" s="71"/>
      <c r="G47" s="92"/>
      <c r="H47" s="93">
        <f t="shared" si="0"/>
        <v>25.94</v>
      </c>
      <c r="I47" s="162"/>
      <c r="J47" s="93">
        <f t="shared" si="1"/>
        <v>25.94</v>
      </c>
      <c r="K47" s="162"/>
      <c r="L47" s="162" t="str">
        <f t="shared" si="3"/>
        <v>COMPLIANT</v>
      </c>
      <c r="M47" s="39"/>
      <c r="N47" s="163">
        <f t="shared" si="4"/>
        <v>23.19</v>
      </c>
      <c r="O47" s="163">
        <f t="shared" si="5"/>
        <v>24.02</v>
      </c>
      <c r="P47" s="163">
        <f t="shared" si="6"/>
        <v>24.64</v>
      </c>
      <c r="Q47" s="163">
        <f t="shared" si="7"/>
        <v>25.94</v>
      </c>
      <c r="R47" s="163">
        <f t="shared" si="8"/>
        <v>27.02</v>
      </c>
      <c r="S47" s="39"/>
      <c r="T47" s="164">
        <v>23.19</v>
      </c>
      <c r="U47" s="165">
        <f>ROUND(ROUND(T47,2)*(1+'General Inputs'!K$20)*(1-Z47)+'General Inputs'!K$28,2)</f>
        <v>24.02</v>
      </c>
      <c r="V47" s="165">
        <f>ROUND(ROUND(U47,2)*(1+'General Inputs'!L$20)*(1-AA47)+'General Inputs'!L$28,2)</f>
        <v>24.64</v>
      </c>
      <c r="W47" s="165">
        <f>ROUND(ROUND(V47,2)*(1+'General Inputs'!M$20)*(1-AB47)+'General Inputs'!M$28,2)</f>
        <v>25.94</v>
      </c>
      <c r="X47" s="165">
        <f>ROUND(ROUND(W47,2)*(1+'General Inputs'!N$20)*(1-AC47)+'General Inputs'!N$28,2)</f>
        <v>27.02</v>
      </c>
      <c r="Y47" s="166"/>
      <c r="Z47" s="193">
        <f>IF($T47="",0,'General Inputs'!K$23)</f>
        <v>-1.7000000000000001E-2</v>
      </c>
      <c r="AA47" s="193">
        <f>IF($T47="",0,'General Inputs'!L$23)</f>
        <v>-1.7000000000000001E-2</v>
      </c>
      <c r="AB47" s="193">
        <f>IF($T47="",0,'General Inputs'!M$23)</f>
        <v>-1.7000000000000001E-2</v>
      </c>
      <c r="AC47" s="193">
        <f>IF($T47="",0,'General Inputs'!N$23)</f>
        <v>-1.7000000000000001E-2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364</v>
      </c>
      <c r="D48" s="161"/>
      <c r="E48" s="71" t="s">
        <v>33</v>
      </c>
      <c r="F48" s="71"/>
      <c r="G48" s="92"/>
      <c r="H48" s="93">
        <f t="shared" si="0"/>
        <v>24.18</v>
      </c>
      <c r="I48" s="162"/>
      <c r="J48" s="93">
        <f t="shared" si="1"/>
        <v>24.18</v>
      </c>
      <c r="K48" s="162"/>
      <c r="L48" s="162" t="str">
        <f t="shared" si="3"/>
        <v>COMPLIANT</v>
      </c>
      <c r="M48" s="39"/>
      <c r="N48" s="163">
        <f t="shared" si="4"/>
        <v>21.62</v>
      </c>
      <c r="O48" s="163">
        <f t="shared" si="5"/>
        <v>22.39</v>
      </c>
      <c r="P48" s="163">
        <f t="shared" si="6"/>
        <v>22.97</v>
      </c>
      <c r="Q48" s="163">
        <f t="shared" si="7"/>
        <v>24.18</v>
      </c>
      <c r="R48" s="163">
        <f t="shared" si="8"/>
        <v>25.19</v>
      </c>
      <c r="S48" s="39"/>
      <c r="T48" s="164">
        <v>21.62</v>
      </c>
      <c r="U48" s="165">
        <f>ROUND(ROUND(T48,2)*(1+'General Inputs'!K$20)*(1-Z48)+'General Inputs'!K$28,2)</f>
        <v>22.39</v>
      </c>
      <c r="V48" s="165">
        <f>ROUND(ROUND(U48,2)*(1+'General Inputs'!L$20)*(1-AA48)+'General Inputs'!L$28,2)</f>
        <v>22.97</v>
      </c>
      <c r="W48" s="165">
        <f>ROUND(ROUND(V48,2)*(1+'General Inputs'!M$20)*(1-AB48)+'General Inputs'!M$28,2)</f>
        <v>24.18</v>
      </c>
      <c r="X48" s="165">
        <f>ROUND(ROUND(W48,2)*(1+'General Inputs'!N$20)*(1-AC48)+'General Inputs'!N$28,2)</f>
        <v>25.19</v>
      </c>
      <c r="Y48" s="166"/>
      <c r="Z48" s="193">
        <f>IF($T48="",0,'General Inputs'!K$23)</f>
        <v>-1.7000000000000001E-2</v>
      </c>
      <c r="AA48" s="193">
        <f>IF($T48="",0,'General Inputs'!L$23)</f>
        <v>-1.7000000000000001E-2</v>
      </c>
      <c r="AB48" s="193">
        <f>IF($T48="",0,'General Inputs'!M$23)</f>
        <v>-1.7000000000000001E-2</v>
      </c>
      <c r="AC48" s="193">
        <f>IF($T48="",0,'General Inputs'!N$23)</f>
        <v>-1.7000000000000001E-2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365</v>
      </c>
      <c r="D49" s="161"/>
      <c r="E49" s="71" t="s">
        <v>33</v>
      </c>
      <c r="F49" s="71"/>
      <c r="G49" s="92"/>
      <c r="H49" s="93">
        <f t="shared" si="0"/>
        <v>24.18</v>
      </c>
      <c r="I49" s="162"/>
      <c r="J49" s="93">
        <f t="shared" si="1"/>
        <v>24.18</v>
      </c>
      <c r="K49" s="162"/>
      <c r="L49" s="162" t="str">
        <f t="shared" si="3"/>
        <v>COMPLIANT</v>
      </c>
      <c r="M49" s="39"/>
      <c r="N49" s="163">
        <f t="shared" si="4"/>
        <v>21.62</v>
      </c>
      <c r="O49" s="163">
        <f t="shared" si="5"/>
        <v>22.39</v>
      </c>
      <c r="P49" s="163">
        <f t="shared" si="6"/>
        <v>22.97</v>
      </c>
      <c r="Q49" s="163">
        <f t="shared" si="7"/>
        <v>24.18</v>
      </c>
      <c r="R49" s="163">
        <f t="shared" si="8"/>
        <v>25.19</v>
      </c>
      <c r="S49" s="39"/>
      <c r="T49" s="164">
        <v>21.62</v>
      </c>
      <c r="U49" s="165">
        <f>ROUND(ROUND(T49,2)*(1+'General Inputs'!K$20)*(1-Z49)+'General Inputs'!K$28,2)</f>
        <v>22.39</v>
      </c>
      <c r="V49" s="165">
        <f>ROUND(ROUND(U49,2)*(1+'General Inputs'!L$20)*(1-AA49)+'General Inputs'!L$28,2)</f>
        <v>22.97</v>
      </c>
      <c r="W49" s="165">
        <f>ROUND(ROUND(V49,2)*(1+'General Inputs'!M$20)*(1-AB49)+'General Inputs'!M$28,2)</f>
        <v>24.18</v>
      </c>
      <c r="X49" s="165">
        <f>ROUND(ROUND(W49,2)*(1+'General Inputs'!N$20)*(1-AC49)+'General Inputs'!N$28,2)</f>
        <v>25.19</v>
      </c>
      <c r="Y49" s="166"/>
      <c r="Z49" s="193">
        <f>IF($T49="",0,'General Inputs'!K$23)</f>
        <v>-1.7000000000000001E-2</v>
      </c>
      <c r="AA49" s="193">
        <f>IF($T49="",0,'General Inputs'!L$23)</f>
        <v>-1.7000000000000001E-2</v>
      </c>
      <c r="AB49" s="193">
        <f>IF($T49="",0,'General Inputs'!M$23)</f>
        <v>-1.7000000000000001E-2</v>
      </c>
      <c r="AC49" s="193">
        <f>IF($T49="",0,'General Inputs'!N$23)</f>
        <v>-1.7000000000000001E-2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 t="s">
        <v>366</v>
      </c>
      <c r="D50" s="161"/>
      <c r="E50" s="71" t="s">
        <v>33</v>
      </c>
      <c r="F50" s="71"/>
      <c r="G50" s="92"/>
      <c r="H50" s="93">
        <f t="shared" si="0"/>
        <v>24.34</v>
      </c>
      <c r="I50" s="162"/>
      <c r="J50" s="93">
        <f t="shared" si="1"/>
        <v>24.34</v>
      </c>
      <c r="K50" s="162"/>
      <c r="L50" s="162" t="str">
        <f t="shared" si="3"/>
        <v>COMPLIANT</v>
      </c>
      <c r="M50" s="39"/>
      <c r="N50" s="163">
        <f t="shared" si="4"/>
        <v>21.76</v>
      </c>
      <c r="O50" s="163">
        <f t="shared" si="5"/>
        <v>22.54</v>
      </c>
      <c r="P50" s="163">
        <f t="shared" si="6"/>
        <v>23.12</v>
      </c>
      <c r="Q50" s="163">
        <f t="shared" si="7"/>
        <v>24.34</v>
      </c>
      <c r="R50" s="163">
        <f t="shared" si="8"/>
        <v>25.35</v>
      </c>
      <c r="S50" s="39"/>
      <c r="T50" s="164">
        <v>21.76</v>
      </c>
      <c r="U50" s="165">
        <f>ROUND(ROUND(T50,2)*(1+'General Inputs'!K$20)*(1-Z50)+'General Inputs'!K$28,2)</f>
        <v>22.54</v>
      </c>
      <c r="V50" s="165">
        <f>ROUND(ROUND(U50,2)*(1+'General Inputs'!L$20)*(1-AA50)+'General Inputs'!L$28,2)</f>
        <v>23.12</v>
      </c>
      <c r="W50" s="165">
        <f>ROUND(ROUND(V50,2)*(1+'General Inputs'!M$20)*(1-AB50)+'General Inputs'!M$28,2)</f>
        <v>24.34</v>
      </c>
      <c r="X50" s="165">
        <f>ROUND(ROUND(W50,2)*(1+'General Inputs'!N$20)*(1-AC50)+'General Inputs'!N$28,2)</f>
        <v>25.35</v>
      </c>
      <c r="Y50" s="166"/>
      <c r="Z50" s="193">
        <f>IF($T50="",0,'General Inputs'!K$23)</f>
        <v>-1.7000000000000001E-2</v>
      </c>
      <c r="AA50" s="193">
        <f>IF($T50="",0,'General Inputs'!L$23)</f>
        <v>-1.7000000000000001E-2</v>
      </c>
      <c r="AB50" s="193">
        <f>IF($T50="",0,'General Inputs'!M$23)</f>
        <v>-1.7000000000000001E-2</v>
      </c>
      <c r="AC50" s="193">
        <f>IF($T50="",0,'General Inputs'!N$23)</f>
        <v>-1.7000000000000001E-2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367</v>
      </c>
      <c r="D51" s="161"/>
      <c r="E51" s="71" t="s">
        <v>33</v>
      </c>
      <c r="F51" s="71"/>
      <c r="G51" s="92"/>
      <c r="H51" s="93">
        <f t="shared" si="0"/>
        <v>20.69</v>
      </c>
      <c r="I51" s="162"/>
      <c r="J51" s="93">
        <f t="shared" si="1"/>
        <v>20.69</v>
      </c>
      <c r="K51" s="162"/>
      <c r="L51" s="162" t="str">
        <f t="shared" si="3"/>
        <v>COMPLIANT</v>
      </c>
      <c r="M51" s="39"/>
      <c r="N51" s="163">
        <f t="shared" si="4"/>
        <v>18.510000000000002</v>
      </c>
      <c r="O51" s="163">
        <f t="shared" si="5"/>
        <v>19.170000000000002</v>
      </c>
      <c r="P51" s="163">
        <f t="shared" si="6"/>
        <v>19.66</v>
      </c>
      <c r="Q51" s="163">
        <f t="shared" si="7"/>
        <v>20.69</v>
      </c>
      <c r="R51" s="163">
        <f t="shared" si="8"/>
        <v>21.55</v>
      </c>
      <c r="S51" s="39"/>
      <c r="T51" s="164">
        <v>18.510000000000002</v>
      </c>
      <c r="U51" s="165">
        <f>ROUND(ROUND(T51,2)*(1+'General Inputs'!K$20)*(1-Z51)+'General Inputs'!K$28,2)</f>
        <v>19.170000000000002</v>
      </c>
      <c r="V51" s="165">
        <f>ROUND(ROUND(U51,2)*(1+'General Inputs'!L$20)*(1-AA51)+'General Inputs'!L$28,2)</f>
        <v>19.66</v>
      </c>
      <c r="W51" s="165">
        <f>ROUND(ROUND(V51,2)*(1+'General Inputs'!M$20)*(1-AB51)+'General Inputs'!M$28,2)</f>
        <v>20.69</v>
      </c>
      <c r="X51" s="165">
        <f>ROUND(ROUND(W51,2)*(1+'General Inputs'!N$20)*(1-AC51)+'General Inputs'!N$28,2)</f>
        <v>21.55</v>
      </c>
      <c r="Y51" s="166"/>
      <c r="Z51" s="193">
        <f>IF($T51="",0,'General Inputs'!K$23)</f>
        <v>-1.7000000000000001E-2</v>
      </c>
      <c r="AA51" s="193">
        <f>IF($T51="",0,'General Inputs'!L$23)</f>
        <v>-1.7000000000000001E-2</v>
      </c>
      <c r="AB51" s="193">
        <f>IF($T51="",0,'General Inputs'!M$23)</f>
        <v>-1.7000000000000001E-2</v>
      </c>
      <c r="AC51" s="193">
        <f>IF($T51="",0,'General Inputs'!N$23)</f>
        <v>-1.7000000000000001E-2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368</v>
      </c>
      <c r="D52" s="161"/>
      <c r="E52" s="71" t="s">
        <v>33</v>
      </c>
      <c r="F52" s="71"/>
      <c r="G52" s="92"/>
      <c r="H52" s="93">
        <f t="shared" si="0"/>
        <v>20.65</v>
      </c>
      <c r="I52" s="162"/>
      <c r="J52" s="93">
        <f t="shared" si="1"/>
        <v>20.65</v>
      </c>
      <c r="K52" s="162"/>
      <c r="L52" s="162" t="str">
        <f t="shared" si="3"/>
        <v>COMPLIANT</v>
      </c>
      <c r="M52" s="39"/>
      <c r="N52" s="163">
        <f t="shared" si="4"/>
        <v>18.47</v>
      </c>
      <c r="O52" s="163">
        <f t="shared" si="5"/>
        <v>19.13</v>
      </c>
      <c r="P52" s="163">
        <f t="shared" si="6"/>
        <v>19.62</v>
      </c>
      <c r="Q52" s="163">
        <f t="shared" si="7"/>
        <v>20.65</v>
      </c>
      <c r="R52" s="163">
        <f t="shared" si="8"/>
        <v>21.51</v>
      </c>
      <c r="S52" s="39"/>
      <c r="T52" s="164">
        <v>18.47</v>
      </c>
      <c r="U52" s="165">
        <f>ROUND(ROUND(T52,2)*(1+'General Inputs'!K$20)*(1-Z52)+'General Inputs'!K$28,2)</f>
        <v>19.13</v>
      </c>
      <c r="V52" s="165">
        <f>ROUND(ROUND(U52,2)*(1+'General Inputs'!L$20)*(1-AA52)+'General Inputs'!L$28,2)</f>
        <v>19.62</v>
      </c>
      <c r="W52" s="165">
        <f>ROUND(ROUND(V52,2)*(1+'General Inputs'!M$20)*(1-AB52)+'General Inputs'!M$28,2)</f>
        <v>20.65</v>
      </c>
      <c r="X52" s="165">
        <f>ROUND(ROUND(W52,2)*(1+'General Inputs'!N$20)*(1-AC52)+'General Inputs'!N$28,2)</f>
        <v>21.51</v>
      </c>
      <c r="Y52" s="166"/>
      <c r="Z52" s="193">
        <f>IF($T52="",0,'General Inputs'!K$23)</f>
        <v>-1.7000000000000001E-2</v>
      </c>
      <c r="AA52" s="193">
        <f>IF($T52="",0,'General Inputs'!L$23)</f>
        <v>-1.7000000000000001E-2</v>
      </c>
      <c r="AB52" s="193">
        <f>IF($T52="",0,'General Inputs'!M$23)</f>
        <v>-1.7000000000000001E-2</v>
      </c>
      <c r="AC52" s="193">
        <f>IF($T52="",0,'General Inputs'!N$23)</f>
        <v>-1.7000000000000001E-2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1" t="s">
        <v>369</v>
      </c>
      <c r="D53" s="161"/>
      <c r="E53" s="71" t="s">
        <v>33</v>
      </c>
      <c r="F53" s="71"/>
      <c r="G53" s="92"/>
      <c r="H53" s="93">
        <f t="shared" si="0"/>
        <v>20.65</v>
      </c>
      <c r="I53" s="162"/>
      <c r="J53" s="93">
        <f t="shared" si="1"/>
        <v>20.65</v>
      </c>
      <c r="K53" s="162"/>
      <c r="L53" s="162" t="str">
        <f t="shared" si="3"/>
        <v>COMPLIANT</v>
      </c>
      <c r="M53" s="39"/>
      <c r="N53" s="163">
        <f t="shared" si="4"/>
        <v>18.47</v>
      </c>
      <c r="O53" s="163">
        <f t="shared" si="5"/>
        <v>19.13</v>
      </c>
      <c r="P53" s="163">
        <f t="shared" si="6"/>
        <v>19.62</v>
      </c>
      <c r="Q53" s="163">
        <f t="shared" si="7"/>
        <v>20.65</v>
      </c>
      <c r="R53" s="163">
        <f t="shared" si="8"/>
        <v>21.51</v>
      </c>
      <c r="S53" s="39"/>
      <c r="T53" s="164">
        <v>18.47</v>
      </c>
      <c r="U53" s="165">
        <f>ROUND(ROUND(T53,2)*(1+'General Inputs'!K$20)*(1-Z53)+'General Inputs'!K$28,2)</f>
        <v>19.13</v>
      </c>
      <c r="V53" s="165">
        <f>ROUND(ROUND(U53,2)*(1+'General Inputs'!L$20)*(1-AA53)+'General Inputs'!L$28,2)</f>
        <v>19.62</v>
      </c>
      <c r="W53" s="165">
        <f>ROUND(ROUND(V53,2)*(1+'General Inputs'!M$20)*(1-AB53)+'General Inputs'!M$28,2)</f>
        <v>20.65</v>
      </c>
      <c r="X53" s="165">
        <f>ROUND(ROUND(W53,2)*(1+'General Inputs'!N$20)*(1-AC53)+'General Inputs'!N$28,2)</f>
        <v>21.51</v>
      </c>
      <c r="Y53" s="166"/>
      <c r="Z53" s="193">
        <f>IF($T53="",0,'General Inputs'!K$23)</f>
        <v>-1.7000000000000001E-2</v>
      </c>
      <c r="AA53" s="193">
        <f>IF($T53="",0,'General Inputs'!L$23)</f>
        <v>-1.7000000000000001E-2</v>
      </c>
      <c r="AB53" s="193">
        <f>IF($T53="",0,'General Inputs'!M$23)</f>
        <v>-1.7000000000000001E-2</v>
      </c>
      <c r="AC53" s="193">
        <f>IF($T53="",0,'General Inputs'!N$23)</f>
        <v>-1.7000000000000001E-2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 t="s">
        <v>370</v>
      </c>
      <c r="D54" s="161"/>
      <c r="E54" s="71" t="s">
        <v>33</v>
      </c>
      <c r="F54" s="71"/>
      <c r="G54" s="92"/>
      <c r="H54" s="93">
        <f t="shared" si="0"/>
        <v>14.62</v>
      </c>
      <c r="I54" s="162"/>
      <c r="J54" s="93">
        <f t="shared" si="1"/>
        <v>14.62</v>
      </c>
      <c r="K54" s="162"/>
      <c r="L54" s="162" t="str">
        <f t="shared" si="3"/>
        <v>COMPLIANT</v>
      </c>
      <c r="M54" s="39"/>
      <c r="N54" s="163">
        <f t="shared" si="4"/>
        <v>13.07</v>
      </c>
      <c r="O54" s="163">
        <f t="shared" si="5"/>
        <v>13.54</v>
      </c>
      <c r="P54" s="163">
        <f t="shared" si="6"/>
        <v>13.89</v>
      </c>
      <c r="Q54" s="163">
        <f t="shared" si="7"/>
        <v>14.62</v>
      </c>
      <c r="R54" s="163">
        <f t="shared" si="8"/>
        <v>15.23</v>
      </c>
      <c r="S54" s="39"/>
      <c r="T54" s="164">
        <v>13.07</v>
      </c>
      <c r="U54" s="165">
        <f>ROUND(ROUND(T54,2)*(1+'General Inputs'!K$20)*(1-Z54)+'General Inputs'!K$28,2)</f>
        <v>13.54</v>
      </c>
      <c r="V54" s="165">
        <f>ROUND(ROUND(U54,2)*(1+'General Inputs'!L$20)*(1-AA54)+'General Inputs'!L$28,2)</f>
        <v>13.89</v>
      </c>
      <c r="W54" s="165">
        <f>ROUND(ROUND(V54,2)*(1+'General Inputs'!M$20)*(1-AB54)+'General Inputs'!M$28,2)</f>
        <v>14.62</v>
      </c>
      <c r="X54" s="165">
        <f>ROUND(ROUND(W54,2)*(1+'General Inputs'!N$20)*(1-AC54)+'General Inputs'!N$28,2)</f>
        <v>15.23</v>
      </c>
      <c r="Y54" s="166"/>
      <c r="Z54" s="193">
        <f>IF($T54="",0,'General Inputs'!K$23)</f>
        <v>-1.7000000000000001E-2</v>
      </c>
      <c r="AA54" s="193">
        <f>IF($T54="",0,'General Inputs'!L$23)</f>
        <v>-1.7000000000000001E-2</v>
      </c>
      <c r="AB54" s="193">
        <f>IF($T54="",0,'General Inputs'!M$23)</f>
        <v>-1.7000000000000001E-2</v>
      </c>
      <c r="AC54" s="193">
        <f>IF($T54="",0,'General Inputs'!N$23)</f>
        <v>-1.7000000000000001E-2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371</v>
      </c>
      <c r="D55" s="161"/>
      <c r="E55" s="71" t="s">
        <v>33</v>
      </c>
      <c r="F55" s="71"/>
      <c r="G55" s="92"/>
      <c r="H55" s="93">
        <f t="shared" si="0"/>
        <v>14.62</v>
      </c>
      <c r="I55" s="162"/>
      <c r="J55" s="93">
        <f t="shared" si="1"/>
        <v>14.62</v>
      </c>
      <c r="K55" s="162"/>
      <c r="L55" s="162" t="str">
        <f t="shared" si="3"/>
        <v>COMPLIANT</v>
      </c>
      <c r="M55" s="39"/>
      <c r="N55" s="163">
        <f t="shared" si="4"/>
        <v>13.07</v>
      </c>
      <c r="O55" s="163">
        <f t="shared" si="5"/>
        <v>13.54</v>
      </c>
      <c r="P55" s="163">
        <f t="shared" si="6"/>
        <v>13.89</v>
      </c>
      <c r="Q55" s="163">
        <f t="shared" si="7"/>
        <v>14.62</v>
      </c>
      <c r="R55" s="163">
        <f t="shared" si="8"/>
        <v>15.23</v>
      </c>
      <c r="S55" s="39"/>
      <c r="T55" s="164">
        <v>13.07</v>
      </c>
      <c r="U55" s="165">
        <f>ROUND(ROUND(T55,2)*(1+'General Inputs'!K$20)*(1-Z55)+'General Inputs'!K$28,2)</f>
        <v>13.54</v>
      </c>
      <c r="V55" s="165">
        <f>ROUND(ROUND(U55,2)*(1+'General Inputs'!L$20)*(1-AA55)+'General Inputs'!L$28,2)</f>
        <v>13.89</v>
      </c>
      <c r="W55" s="165">
        <f>ROUND(ROUND(V55,2)*(1+'General Inputs'!M$20)*(1-AB55)+'General Inputs'!M$28,2)</f>
        <v>14.62</v>
      </c>
      <c r="X55" s="165">
        <f>ROUND(ROUND(W55,2)*(1+'General Inputs'!N$20)*(1-AC55)+'General Inputs'!N$28,2)</f>
        <v>15.23</v>
      </c>
      <c r="Y55" s="166"/>
      <c r="Z55" s="193">
        <f>IF($T55="",0,'General Inputs'!K$23)</f>
        <v>-1.7000000000000001E-2</v>
      </c>
      <c r="AA55" s="193">
        <f>IF($T55="",0,'General Inputs'!L$23)</f>
        <v>-1.7000000000000001E-2</v>
      </c>
      <c r="AB55" s="193">
        <f>IF($T55="",0,'General Inputs'!M$23)</f>
        <v>-1.7000000000000001E-2</v>
      </c>
      <c r="AC55" s="193">
        <f>IF($T55="",0,'General Inputs'!N$23)</f>
        <v>-1.7000000000000001E-2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1" t="s">
        <v>372</v>
      </c>
      <c r="D56" s="161"/>
      <c r="E56" s="71" t="s">
        <v>33</v>
      </c>
      <c r="F56" s="71"/>
      <c r="G56" s="92"/>
      <c r="H56" s="93">
        <f t="shared" si="0"/>
        <v>15.37</v>
      </c>
      <c r="I56" s="162"/>
      <c r="J56" s="93">
        <f t="shared" si="1"/>
        <v>15.37</v>
      </c>
      <c r="K56" s="162"/>
      <c r="L56" s="162" t="str">
        <f t="shared" si="3"/>
        <v>COMPLIANT</v>
      </c>
      <c r="M56" s="39"/>
      <c r="N56" s="163">
        <f t="shared" si="4"/>
        <v>13.74</v>
      </c>
      <c r="O56" s="163">
        <f t="shared" si="5"/>
        <v>14.23</v>
      </c>
      <c r="P56" s="163">
        <f t="shared" si="6"/>
        <v>14.6</v>
      </c>
      <c r="Q56" s="163">
        <f t="shared" si="7"/>
        <v>15.37</v>
      </c>
      <c r="R56" s="163">
        <f t="shared" si="8"/>
        <v>16.010000000000002</v>
      </c>
      <c r="S56" s="39"/>
      <c r="T56" s="164">
        <v>13.74</v>
      </c>
      <c r="U56" s="165">
        <f>ROUND(ROUND(T56,2)*(1+'General Inputs'!K$20)*(1-Z56)+'General Inputs'!K$28,2)</f>
        <v>14.23</v>
      </c>
      <c r="V56" s="165">
        <f>ROUND(ROUND(U56,2)*(1+'General Inputs'!L$20)*(1-AA56)+'General Inputs'!L$28,2)</f>
        <v>14.6</v>
      </c>
      <c r="W56" s="165">
        <f>ROUND(ROUND(V56,2)*(1+'General Inputs'!M$20)*(1-AB56)+'General Inputs'!M$28,2)</f>
        <v>15.37</v>
      </c>
      <c r="X56" s="165">
        <f>ROUND(ROUND(W56,2)*(1+'General Inputs'!N$20)*(1-AC56)+'General Inputs'!N$28,2)</f>
        <v>16.010000000000002</v>
      </c>
      <c r="Y56" s="166"/>
      <c r="Z56" s="193">
        <f>IF($T56="",0,'General Inputs'!K$23)</f>
        <v>-1.7000000000000001E-2</v>
      </c>
      <c r="AA56" s="193">
        <f>IF($T56="",0,'General Inputs'!L$23)</f>
        <v>-1.7000000000000001E-2</v>
      </c>
      <c r="AB56" s="193">
        <f>IF($T56="",0,'General Inputs'!M$23)</f>
        <v>-1.7000000000000001E-2</v>
      </c>
      <c r="AC56" s="193">
        <f>IF($T56="",0,'General Inputs'!N$23)</f>
        <v>-1.7000000000000001E-2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3">
        <f>IF($T57="",0,'General Inputs'!K$23)</f>
        <v>0</v>
      </c>
      <c r="AA57" s="193">
        <f>IF($T57="",0,'General Inputs'!L$23)</f>
        <v>0</v>
      </c>
      <c r="AB57" s="193">
        <f>IF($T57="",0,'General Inputs'!M$23)</f>
        <v>0</v>
      </c>
      <c r="AC57" s="193">
        <f>IF($T57="",0,'General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211" t="s">
        <v>373</v>
      </c>
      <c r="D58" s="161"/>
      <c r="E58" s="71" t="s">
        <v>33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/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3">
        <f>IF($T58="",0,'General Inputs'!K$23)</f>
        <v>0</v>
      </c>
      <c r="AA58" s="193">
        <f>IF($T58="",0,'General Inputs'!L$23)</f>
        <v>0</v>
      </c>
      <c r="AB58" s="193">
        <f>IF($T58="",0,'General Inputs'!M$23)</f>
        <v>0</v>
      </c>
      <c r="AC58" s="193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375</v>
      </c>
      <c r="D59" s="161"/>
      <c r="E59" s="71" t="s">
        <v>33</v>
      </c>
      <c r="F59" s="71"/>
      <c r="G59" s="92"/>
      <c r="H59" s="93">
        <f t="shared" si="0"/>
        <v>43.62</v>
      </c>
      <c r="I59" s="162"/>
      <c r="J59" s="93">
        <f t="shared" si="1"/>
        <v>43.62</v>
      </c>
      <c r="K59" s="162"/>
      <c r="L59" s="162" t="str">
        <f t="shared" si="3"/>
        <v>COMPLIANT</v>
      </c>
      <c r="M59" s="39"/>
      <c r="N59" s="163">
        <f t="shared" si="4"/>
        <v>39.01</v>
      </c>
      <c r="O59" s="163">
        <f t="shared" si="5"/>
        <v>40.4</v>
      </c>
      <c r="P59" s="163">
        <f t="shared" si="6"/>
        <v>41.44</v>
      </c>
      <c r="Q59" s="163">
        <f t="shared" si="7"/>
        <v>43.62</v>
      </c>
      <c r="R59" s="163">
        <f t="shared" si="8"/>
        <v>45.44</v>
      </c>
      <c r="S59" s="39"/>
      <c r="T59" s="164">
        <v>39.01</v>
      </c>
      <c r="U59" s="165">
        <f>ROUND(ROUND(T59,2)*(1+'General Inputs'!K$20)*(1-Z59)+'General Inputs'!K$28,2)</f>
        <v>40.4</v>
      </c>
      <c r="V59" s="165">
        <f>ROUND(ROUND(U59,2)*(1+'General Inputs'!L$20)*(1-AA59)+'General Inputs'!L$28,2)</f>
        <v>41.44</v>
      </c>
      <c r="W59" s="165">
        <f>ROUND(ROUND(V59,2)*(1+'General Inputs'!M$20)*(1-AB59)+'General Inputs'!M$28,2)</f>
        <v>43.62</v>
      </c>
      <c r="X59" s="165">
        <f>ROUND(ROUND(W59,2)*(1+'General Inputs'!N$20)*(1-AC59)+'General Inputs'!N$28,2)</f>
        <v>45.44</v>
      </c>
      <c r="Y59" s="166"/>
      <c r="Z59" s="193">
        <f>IF($T59="",0,'General Inputs'!K$23)</f>
        <v>-1.7000000000000001E-2</v>
      </c>
      <c r="AA59" s="193">
        <f>IF($T59="",0,'General Inputs'!L$23)</f>
        <v>-1.7000000000000001E-2</v>
      </c>
      <c r="AB59" s="193">
        <f>IF($T59="",0,'General Inputs'!M$23)</f>
        <v>-1.7000000000000001E-2</v>
      </c>
      <c r="AC59" s="193">
        <f>IF($T59="",0,'General Inputs'!N$23)</f>
        <v>-1.7000000000000001E-2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376</v>
      </c>
      <c r="D60" s="161"/>
      <c r="E60" s="71" t="s">
        <v>33</v>
      </c>
      <c r="F60" s="71"/>
      <c r="G60" s="92"/>
      <c r="H60" s="93">
        <f t="shared" si="0"/>
        <v>43.64</v>
      </c>
      <c r="I60" s="162"/>
      <c r="J60" s="93">
        <f t="shared" si="1"/>
        <v>43.64</v>
      </c>
      <c r="K60" s="162"/>
      <c r="L60" s="162" t="str">
        <f t="shared" si="3"/>
        <v>COMPLIANT</v>
      </c>
      <c r="M60" s="39"/>
      <c r="N60" s="163">
        <f t="shared" si="4"/>
        <v>39.03</v>
      </c>
      <c r="O60" s="163">
        <f t="shared" si="5"/>
        <v>40.42</v>
      </c>
      <c r="P60" s="163">
        <f t="shared" si="6"/>
        <v>41.46</v>
      </c>
      <c r="Q60" s="163">
        <f t="shared" si="7"/>
        <v>43.64</v>
      </c>
      <c r="R60" s="163">
        <f t="shared" si="8"/>
        <v>45.46</v>
      </c>
      <c r="S60" s="39"/>
      <c r="T60" s="164">
        <v>39.03</v>
      </c>
      <c r="U60" s="165">
        <f>ROUND(ROUND(T60,2)*(1+'General Inputs'!K$20)*(1-Z60)+'General Inputs'!K$28,2)</f>
        <v>40.42</v>
      </c>
      <c r="V60" s="165">
        <f>ROUND(ROUND(U60,2)*(1+'General Inputs'!L$20)*(1-AA60)+'General Inputs'!L$28,2)</f>
        <v>41.46</v>
      </c>
      <c r="W60" s="165">
        <f>ROUND(ROUND(V60,2)*(1+'General Inputs'!M$20)*(1-AB60)+'General Inputs'!M$28,2)</f>
        <v>43.64</v>
      </c>
      <c r="X60" s="165">
        <f>ROUND(ROUND(W60,2)*(1+'General Inputs'!N$20)*(1-AC60)+'General Inputs'!N$28,2)</f>
        <v>45.46</v>
      </c>
      <c r="Y60" s="166"/>
      <c r="Z60" s="193">
        <f>IF($T60="",0,'General Inputs'!K$23)</f>
        <v>-1.7000000000000001E-2</v>
      </c>
      <c r="AA60" s="193">
        <f>IF($T60="",0,'General Inputs'!L$23)</f>
        <v>-1.7000000000000001E-2</v>
      </c>
      <c r="AB60" s="193">
        <f>IF($T60="",0,'General Inputs'!M$23)</f>
        <v>-1.7000000000000001E-2</v>
      </c>
      <c r="AC60" s="193">
        <f>IF($T60="",0,'General Inputs'!N$23)</f>
        <v>-1.7000000000000001E-2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377</v>
      </c>
      <c r="D61" s="161"/>
      <c r="E61" s="71" t="s">
        <v>33</v>
      </c>
      <c r="F61" s="71"/>
      <c r="G61" s="92"/>
      <c r="H61" s="93">
        <f t="shared" si="0"/>
        <v>43.64</v>
      </c>
      <c r="I61" s="162"/>
      <c r="J61" s="93">
        <f t="shared" si="1"/>
        <v>43.64</v>
      </c>
      <c r="K61" s="162"/>
      <c r="L61" s="162" t="str">
        <f t="shared" si="3"/>
        <v>COMPLIANT</v>
      </c>
      <c r="M61" s="39"/>
      <c r="N61" s="163">
        <f t="shared" si="4"/>
        <v>39.03</v>
      </c>
      <c r="O61" s="163">
        <f t="shared" si="5"/>
        <v>40.42</v>
      </c>
      <c r="P61" s="163">
        <f t="shared" si="6"/>
        <v>41.46</v>
      </c>
      <c r="Q61" s="163">
        <f t="shared" si="7"/>
        <v>43.64</v>
      </c>
      <c r="R61" s="163">
        <f t="shared" si="8"/>
        <v>45.46</v>
      </c>
      <c r="S61" s="39"/>
      <c r="T61" s="164">
        <v>39.03</v>
      </c>
      <c r="U61" s="165">
        <f>ROUND(ROUND(T61,2)*(1+'General Inputs'!K$20)*(1-Z61)+'General Inputs'!K$28,2)</f>
        <v>40.42</v>
      </c>
      <c r="V61" s="165">
        <f>ROUND(ROUND(U61,2)*(1+'General Inputs'!L$20)*(1-AA61)+'General Inputs'!L$28,2)</f>
        <v>41.46</v>
      </c>
      <c r="W61" s="165">
        <f>ROUND(ROUND(V61,2)*(1+'General Inputs'!M$20)*(1-AB61)+'General Inputs'!M$28,2)</f>
        <v>43.64</v>
      </c>
      <c r="X61" s="165">
        <f>ROUND(ROUND(W61,2)*(1+'General Inputs'!N$20)*(1-AC61)+'General Inputs'!N$28,2)</f>
        <v>45.46</v>
      </c>
      <c r="Y61" s="166"/>
      <c r="Z61" s="193">
        <f>IF($T61="",0,'General Inputs'!K$23)</f>
        <v>-1.7000000000000001E-2</v>
      </c>
      <c r="AA61" s="193">
        <f>IF($T61="",0,'General Inputs'!L$23)</f>
        <v>-1.7000000000000001E-2</v>
      </c>
      <c r="AB61" s="193">
        <f>IF($T61="",0,'General Inputs'!M$23)</f>
        <v>-1.7000000000000001E-2</v>
      </c>
      <c r="AC61" s="193">
        <f>IF($T61="",0,'General Inputs'!N$23)</f>
        <v>-1.7000000000000001E-2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378</v>
      </c>
      <c r="D62" s="161"/>
      <c r="E62" s="71" t="s">
        <v>33</v>
      </c>
      <c r="F62" s="71"/>
      <c r="G62" s="92"/>
      <c r="H62" s="93">
        <f t="shared" si="0"/>
        <v>44.36</v>
      </c>
      <c r="I62" s="162"/>
      <c r="J62" s="93">
        <f t="shared" si="1"/>
        <v>44.36</v>
      </c>
      <c r="K62" s="162"/>
      <c r="L62" s="162" t="str">
        <f t="shared" si="3"/>
        <v>COMPLIANT</v>
      </c>
      <c r="M62" s="39"/>
      <c r="N62" s="163">
        <f t="shared" si="4"/>
        <v>39.659999999999997</v>
      </c>
      <c r="O62" s="163">
        <f t="shared" si="5"/>
        <v>41.08</v>
      </c>
      <c r="P62" s="163">
        <f t="shared" si="6"/>
        <v>42.14</v>
      </c>
      <c r="Q62" s="163">
        <f t="shared" si="7"/>
        <v>44.36</v>
      </c>
      <c r="R62" s="163">
        <f t="shared" si="8"/>
        <v>46.21</v>
      </c>
      <c r="S62" s="39"/>
      <c r="T62" s="164">
        <v>39.659999999999997</v>
      </c>
      <c r="U62" s="165">
        <f>ROUND(ROUND(T62,2)*(1+'General Inputs'!K$20)*(1-Z62)+'General Inputs'!K$28,2)</f>
        <v>41.08</v>
      </c>
      <c r="V62" s="165">
        <f>ROUND(ROUND(U62,2)*(1+'General Inputs'!L$20)*(1-AA62)+'General Inputs'!L$28,2)</f>
        <v>42.14</v>
      </c>
      <c r="W62" s="165">
        <f>ROUND(ROUND(V62,2)*(1+'General Inputs'!M$20)*(1-AB62)+'General Inputs'!M$28,2)</f>
        <v>44.36</v>
      </c>
      <c r="X62" s="165">
        <f>ROUND(ROUND(W62,2)*(1+'General Inputs'!N$20)*(1-AC62)+'General Inputs'!N$28,2)</f>
        <v>46.21</v>
      </c>
      <c r="Y62" s="166"/>
      <c r="Z62" s="193">
        <f>IF($T62="",0,'General Inputs'!K$23)</f>
        <v>-1.7000000000000001E-2</v>
      </c>
      <c r="AA62" s="193">
        <f>IF($T62="",0,'General Inputs'!L$23)</f>
        <v>-1.7000000000000001E-2</v>
      </c>
      <c r="AB62" s="193">
        <f>IF($T62="",0,'General Inputs'!M$23)</f>
        <v>-1.7000000000000001E-2</v>
      </c>
      <c r="AC62" s="193">
        <f>IF($T62="",0,'General Inputs'!N$23)</f>
        <v>-1.7000000000000001E-2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379</v>
      </c>
      <c r="D63" s="161"/>
      <c r="E63" s="71" t="s">
        <v>33</v>
      </c>
      <c r="F63" s="71"/>
      <c r="G63" s="92"/>
      <c r="H63" s="93">
        <f t="shared" si="0"/>
        <v>45.53</v>
      </c>
      <c r="I63" s="162"/>
      <c r="J63" s="93">
        <f t="shared" si="1"/>
        <v>45.53</v>
      </c>
      <c r="K63" s="162"/>
      <c r="L63" s="162" t="str">
        <f t="shared" si="3"/>
        <v>COMPLIANT</v>
      </c>
      <c r="M63" s="39"/>
      <c r="N63" s="163">
        <f t="shared" si="4"/>
        <v>40.72</v>
      </c>
      <c r="O63" s="163">
        <f t="shared" si="5"/>
        <v>42.17</v>
      </c>
      <c r="P63" s="163">
        <f t="shared" si="6"/>
        <v>43.26</v>
      </c>
      <c r="Q63" s="163">
        <f t="shared" si="7"/>
        <v>45.53</v>
      </c>
      <c r="R63" s="163">
        <f t="shared" si="8"/>
        <v>47.43</v>
      </c>
      <c r="S63" s="39"/>
      <c r="T63" s="164">
        <v>40.72</v>
      </c>
      <c r="U63" s="165">
        <f>ROUND(ROUND(T63,2)*(1+'General Inputs'!K$20)*(1-Z63)+'General Inputs'!K$28,2)</f>
        <v>42.17</v>
      </c>
      <c r="V63" s="165">
        <f>ROUND(ROUND(U63,2)*(1+'General Inputs'!L$20)*(1-AA63)+'General Inputs'!L$28,2)</f>
        <v>43.26</v>
      </c>
      <c r="W63" s="165">
        <f>ROUND(ROUND(V63,2)*(1+'General Inputs'!M$20)*(1-AB63)+'General Inputs'!M$28,2)</f>
        <v>45.53</v>
      </c>
      <c r="X63" s="165">
        <f>ROUND(ROUND(W63,2)*(1+'General Inputs'!N$20)*(1-AC63)+'General Inputs'!N$28,2)</f>
        <v>47.43</v>
      </c>
      <c r="Y63" s="166"/>
      <c r="Z63" s="193">
        <f>IF($T63="",0,'General Inputs'!K$23)</f>
        <v>-1.7000000000000001E-2</v>
      </c>
      <c r="AA63" s="193">
        <f>IF($T63="",0,'General Inputs'!L$23)</f>
        <v>-1.7000000000000001E-2</v>
      </c>
      <c r="AB63" s="193">
        <f>IF($T63="",0,'General Inputs'!M$23)</f>
        <v>-1.7000000000000001E-2</v>
      </c>
      <c r="AC63" s="193">
        <f>IF($T63="",0,'General Inputs'!N$23)</f>
        <v>-1.7000000000000001E-2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380</v>
      </c>
      <c r="D64" s="161"/>
      <c r="E64" s="71" t="s">
        <v>33</v>
      </c>
      <c r="F64" s="71"/>
      <c r="G64" s="92"/>
      <c r="H64" s="93">
        <f t="shared" si="0"/>
        <v>44.47</v>
      </c>
      <c r="I64" s="162"/>
      <c r="J64" s="93">
        <f t="shared" si="1"/>
        <v>44.47</v>
      </c>
      <c r="K64" s="162"/>
      <c r="L64" s="162" t="str">
        <f t="shared" si="3"/>
        <v>COMPLIANT</v>
      </c>
      <c r="M64" s="39"/>
      <c r="N64" s="163">
        <f t="shared" si="4"/>
        <v>39.770000000000003</v>
      </c>
      <c r="O64" s="163">
        <f t="shared" si="5"/>
        <v>41.19</v>
      </c>
      <c r="P64" s="163">
        <f t="shared" si="6"/>
        <v>42.25</v>
      </c>
      <c r="Q64" s="163">
        <f t="shared" si="7"/>
        <v>44.47</v>
      </c>
      <c r="R64" s="163">
        <f t="shared" si="8"/>
        <v>46.32</v>
      </c>
      <c r="S64" s="39"/>
      <c r="T64" s="164">
        <v>39.770000000000003</v>
      </c>
      <c r="U64" s="165">
        <f>ROUND(ROUND(T64,2)*(1+'General Inputs'!K$20)*(1-Z64)+'General Inputs'!K$28,2)</f>
        <v>41.19</v>
      </c>
      <c r="V64" s="165">
        <f>ROUND(ROUND(U64,2)*(1+'General Inputs'!L$20)*(1-AA64)+'General Inputs'!L$28,2)</f>
        <v>42.25</v>
      </c>
      <c r="W64" s="165">
        <f>ROUND(ROUND(V64,2)*(1+'General Inputs'!M$20)*(1-AB64)+'General Inputs'!M$28,2)</f>
        <v>44.47</v>
      </c>
      <c r="X64" s="165">
        <f>ROUND(ROUND(W64,2)*(1+'General Inputs'!N$20)*(1-AC64)+'General Inputs'!N$28,2)</f>
        <v>46.32</v>
      </c>
      <c r="Y64" s="166"/>
      <c r="Z64" s="193">
        <f>IF($T64="",0,'General Inputs'!K$23)</f>
        <v>-1.7000000000000001E-2</v>
      </c>
      <c r="AA64" s="193">
        <f>IF($T64="",0,'General Inputs'!L$23)</f>
        <v>-1.7000000000000001E-2</v>
      </c>
      <c r="AB64" s="193">
        <f>IF($T64="",0,'General Inputs'!M$23)</f>
        <v>-1.7000000000000001E-2</v>
      </c>
      <c r="AC64" s="193">
        <f>IF($T64="",0,'General Inputs'!N$23)</f>
        <v>-1.7000000000000001E-2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381</v>
      </c>
      <c r="D65" s="161"/>
      <c r="E65" s="71" t="s">
        <v>33</v>
      </c>
      <c r="F65" s="71"/>
      <c r="G65" s="92"/>
      <c r="H65" s="93">
        <f t="shared" si="0"/>
        <v>45.82</v>
      </c>
      <c r="I65" s="162"/>
      <c r="J65" s="93">
        <f t="shared" si="1"/>
        <v>45.82</v>
      </c>
      <c r="K65" s="162"/>
      <c r="L65" s="162" t="str">
        <f t="shared" si="3"/>
        <v>COMPLIANT</v>
      </c>
      <c r="M65" s="39"/>
      <c r="N65" s="163">
        <f t="shared" si="4"/>
        <v>40.98</v>
      </c>
      <c r="O65" s="163">
        <f t="shared" si="5"/>
        <v>42.44</v>
      </c>
      <c r="P65" s="163">
        <f t="shared" si="6"/>
        <v>43.53</v>
      </c>
      <c r="Q65" s="163">
        <f t="shared" si="7"/>
        <v>45.82</v>
      </c>
      <c r="R65" s="163">
        <f t="shared" si="8"/>
        <v>47.73</v>
      </c>
      <c r="S65" s="39"/>
      <c r="T65" s="164">
        <v>40.98</v>
      </c>
      <c r="U65" s="165">
        <f>ROUND(ROUND(T65,2)*(1+'General Inputs'!K$20)*(1-Z65)+'General Inputs'!K$28,2)</f>
        <v>42.44</v>
      </c>
      <c r="V65" s="165">
        <f>ROUND(ROUND(U65,2)*(1+'General Inputs'!L$20)*(1-AA65)+'General Inputs'!L$28,2)</f>
        <v>43.53</v>
      </c>
      <c r="W65" s="165">
        <f>ROUND(ROUND(V65,2)*(1+'General Inputs'!M$20)*(1-AB65)+'General Inputs'!M$28,2)</f>
        <v>45.82</v>
      </c>
      <c r="X65" s="165">
        <f>ROUND(ROUND(W65,2)*(1+'General Inputs'!N$20)*(1-AC65)+'General Inputs'!N$28,2)</f>
        <v>47.73</v>
      </c>
      <c r="Y65" s="166"/>
      <c r="Z65" s="193">
        <f>IF($T65="",0,'General Inputs'!K$23)</f>
        <v>-1.7000000000000001E-2</v>
      </c>
      <c r="AA65" s="193">
        <f>IF($T65="",0,'General Inputs'!L$23)</f>
        <v>-1.7000000000000001E-2</v>
      </c>
      <c r="AB65" s="193">
        <f>IF($T65="",0,'General Inputs'!M$23)</f>
        <v>-1.7000000000000001E-2</v>
      </c>
      <c r="AC65" s="193">
        <f>IF($T65="",0,'General Inputs'!N$23)</f>
        <v>-1.7000000000000001E-2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 t="s">
        <v>382</v>
      </c>
      <c r="D66" s="161"/>
      <c r="E66" s="71" t="s">
        <v>33</v>
      </c>
      <c r="F66" s="71"/>
      <c r="G66" s="92"/>
      <c r="H66" s="93">
        <f t="shared" si="0"/>
        <v>45.79</v>
      </c>
      <c r="I66" s="162"/>
      <c r="J66" s="93">
        <f t="shared" si="1"/>
        <v>45.79</v>
      </c>
      <c r="K66" s="162"/>
      <c r="L66" s="162" t="str">
        <f t="shared" si="3"/>
        <v>COMPLIANT</v>
      </c>
      <c r="M66" s="39"/>
      <c r="N66" s="163">
        <f t="shared" si="4"/>
        <v>40.950000000000003</v>
      </c>
      <c r="O66" s="163">
        <f t="shared" si="5"/>
        <v>42.41</v>
      </c>
      <c r="P66" s="163">
        <f t="shared" si="6"/>
        <v>43.5</v>
      </c>
      <c r="Q66" s="163">
        <f t="shared" si="7"/>
        <v>45.79</v>
      </c>
      <c r="R66" s="163">
        <f t="shared" si="8"/>
        <v>47.7</v>
      </c>
      <c r="S66" s="39"/>
      <c r="T66" s="164">
        <v>40.950000000000003</v>
      </c>
      <c r="U66" s="165">
        <f>ROUND(ROUND(T66,2)*(1+'General Inputs'!K$20)*(1-Z66)+'General Inputs'!K$28,2)</f>
        <v>42.41</v>
      </c>
      <c r="V66" s="165">
        <f>ROUND(ROUND(U66,2)*(1+'General Inputs'!L$20)*(1-AA66)+'General Inputs'!L$28,2)</f>
        <v>43.5</v>
      </c>
      <c r="W66" s="165">
        <f>ROUND(ROUND(V66,2)*(1+'General Inputs'!M$20)*(1-AB66)+'General Inputs'!M$28,2)</f>
        <v>45.79</v>
      </c>
      <c r="X66" s="165">
        <f>ROUND(ROUND(W66,2)*(1+'General Inputs'!N$20)*(1-AC66)+'General Inputs'!N$28,2)</f>
        <v>47.7</v>
      </c>
      <c r="Y66" s="166"/>
      <c r="Z66" s="193">
        <f>IF($T66="",0,'General Inputs'!K$23)</f>
        <v>-1.7000000000000001E-2</v>
      </c>
      <c r="AA66" s="193">
        <f>IF($T66="",0,'General Inputs'!L$23)</f>
        <v>-1.7000000000000001E-2</v>
      </c>
      <c r="AB66" s="193">
        <f>IF($T66="",0,'General Inputs'!M$23)</f>
        <v>-1.7000000000000001E-2</v>
      </c>
      <c r="AC66" s="193">
        <f>IF($T66="",0,'General Inputs'!N$23)</f>
        <v>-1.7000000000000001E-2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 t="s">
        <v>383</v>
      </c>
      <c r="D67" s="161"/>
      <c r="E67" s="71" t="s">
        <v>33</v>
      </c>
      <c r="F67" s="71"/>
      <c r="G67" s="92"/>
      <c r="H67" s="93">
        <f t="shared" si="0"/>
        <v>45.82</v>
      </c>
      <c r="I67" s="162"/>
      <c r="J67" s="93">
        <f t="shared" si="1"/>
        <v>45.82</v>
      </c>
      <c r="K67" s="162"/>
      <c r="L67" s="162" t="str">
        <f t="shared" si="3"/>
        <v>COMPLIANT</v>
      </c>
      <c r="M67" s="39"/>
      <c r="N67" s="163">
        <f t="shared" si="4"/>
        <v>40.98</v>
      </c>
      <c r="O67" s="163">
        <f t="shared" si="5"/>
        <v>42.44</v>
      </c>
      <c r="P67" s="163">
        <f t="shared" si="6"/>
        <v>43.53</v>
      </c>
      <c r="Q67" s="163">
        <f t="shared" si="7"/>
        <v>45.82</v>
      </c>
      <c r="R67" s="163">
        <f t="shared" si="8"/>
        <v>47.73</v>
      </c>
      <c r="S67" s="39"/>
      <c r="T67" s="164">
        <v>40.98</v>
      </c>
      <c r="U67" s="165">
        <f>ROUND(ROUND(T67,2)*(1+'General Inputs'!K$20)*(1-Z67)+'General Inputs'!K$28,2)</f>
        <v>42.44</v>
      </c>
      <c r="V67" s="165">
        <f>ROUND(ROUND(U67,2)*(1+'General Inputs'!L$20)*(1-AA67)+'General Inputs'!L$28,2)</f>
        <v>43.53</v>
      </c>
      <c r="W67" s="165">
        <f>ROUND(ROUND(V67,2)*(1+'General Inputs'!M$20)*(1-AB67)+'General Inputs'!M$28,2)</f>
        <v>45.82</v>
      </c>
      <c r="X67" s="165">
        <f>ROUND(ROUND(W67,2)*(1+'General Inputs'!N$20)*(1-AC67)+'General Inputs'!N$28,2)</f>
        <v>47.73</v>
      </c>
      <c r="Y67" s="166"/>
      <c r="Z67" s="193">
        <f>IF($T67="",0,'General Inputs'!K$23)</f>
        <v>-1.7000000000000001E-2</v>
      </c>
      <c r="AA67" s="193">
        <f>IF($T67="",0,'General Inputs'!L$23)</f>
        <v>-1.7000000000000001E-2</v>
      </c>
      <c r="AB67" s="193">
        <f>IF($T67="",0,'General Inputs'!M$23)</f>
        <v>-1.7000000000000001E-2</v>
      </c>
      <c r="AC67" s="193">
        <f>IF($T67="",0,'General Inputs'!N$23)</f>
        <v>-1.7000000000000001E-2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 t="s">
        <v>384</v>
      </c>
      <c r="D68" s="161"/>
      <c r="E68" s="71" t="s">
        <v>33</v>
      </c>
      <c r="F68" s="71"/>
      <c r="G68" s="92"/>
      <c r="H68" s="93">
        <f t="shared" si="0"/>
        <v>45.53</v>
      </c>
      <c r="I68" s="162"/>
      <c r="J68" s="93">
        <f t="shared" si="1"/>
        <v>45.53</v>
      </c>
      <c r="K68" s="162"/>
      <c r="L68" s="162" t="str">
        <f t="shared" si="3"/>
        <v>COMPLIANT</v>
      </c>
      <c r="M68" s="39"/>
      <c r="N68" s="163">
        <f t="shared" si="4"/>
        <v>40.72</v>
      </c>
      <c r="O68" s="163">
        <f t="shared" si="5"/>
        <v>42.17</v>
      </c>
      <c r="P68" s="163">
        <f t="shared" si="6"/>
        <v>43.26</v>
      </c>
      <c r="Q68" s="163">
        <f t="shared" si="7"/>
        <v>45.53</v>
      </c>
      <c r="R68" s="163">
        <f t="shared" si="8"/>
        <v>47.43</v>
      </c>
      <c r="S68" s="39"/>
      <c r="T68" s="164">
        <v>40.72</v>
      </c>
      <c r="U68" s="165">
        <f>ROUND(ROUND(T68,2)*(1+'General Inputs'!K$20)*(1-Z68)+'General Inputs'!K$28,2)</f>
        <v>42.17</v>
      </c>
      <c r="V68" s="165">
        <f>ROUND(ROUND(U68,2)*(1+'General Inputs'!L$20)*(1-AA68)+'General Inputs'!L$28,2)</f>
        <v>43.26</v>
      </c>
      <c r="W68" s="165">
        <f>ROUND(ROUND(V68,2)*(1+'General Inputs'!M$20)*(1-AB68)+'General Inputs'!M$28,2)</f>
        <v>45.53</v>
      </c>
      <c r="X68" s="165">
        <f>ROUND(ROUND(W68,2)*(1+'General Inputs'!N$20)*(1-AC68)+'General Inputs'!N$28,2)</f>
        <v>47.43</v>
      </c>
      <c r="Y68" s="166"/>
      <c r="Z68" s="193">
        <f>IF($T68="",0,'General Inputs'!K$23)</f>
        <v>-1.7000000000000001E-2</v>
      </c>
      <c r="AA68" s="193">
        <f>IF($T68="",0,'General Inputs'!L$23)</f>
        <v>-1.7000000000000001E-2</v>
      </c>
      <c r="AB68" s="193">
        <f>IF($T68="",0,'General Inputs'!M$23)</f>
        <v>-1.7000000000000001E-2</v>
      </c>
      <c r="AC68" s="193">
        <f>IF($T68="",0,'General Inputs'!N$23)</f>
        <v>-1.7000000000000001E-2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 t="s">
        <v>385</v>
      </c>
      <c r="D69" s="161"/>
      <c r="E69" s="71" t="s">
        <v>33</v>
      </c>
      <c r="F69" s="71"/>
      <c r="G69" s="92"/>
      <c r="H69" s="93">
        <f t="shared" si="0"/>
        <v>44.79</v>
      </c>
      <c r="I69" s="162"/>
      <c r="J69" s="93">
        <f t="shared" si="1"/>
        <v>44.79</v>
      </c>
      <c r="K69" s="162"/>
      <c r="L69" s="162" t="str">
        <f t="shared" si="3"/>
        <v>COMPLIANT</v>
      </c>
      <c r="M69" s="39"/>
      <c r="N69" s="163">
        <f t="shared" si="4"/>
        <v>40.049999999999997</v>
      </c>
      <c r="O69" s="163">
        <f t="shared" si="5"/>
        <v>41.48</v>
      </c>
      <c r="P69" s="163">
        <f t="shared" si="6"/>
        <v>42.55</v>
      </c>
      <c r="Q69" s="163">
        <f t="shared" si="7"/>
        <v>44.79</v>
      </c>
      <c r="R69" s="163">
        <f t="shared" si="8"/>
        <v>46.66</v>
      </c>
      <c r="S69" s="39"/>
      <c r="T69" s="164">
        <v>40.049999999999997</v>
      </c>
      <c r="U69" s="165">
        <f>ROUND(ROUND(T69,2)*(1+'General Inputs'!K$20)*(1-Z69)+'General Inputs'!K$28,2)</f>
        <v>41.48</v>
      </c>
      <c r="V69" s="165">
        <f>ROUND(ROUND(U69,2)*(1+'General Inputs'!L$20)*(1-AA69)+'General Inputs'!L$28,2)</f>
        <v>42.55</v>
      </c>
      <c r="W69" s="165">
        <f>ROUND(ROUND(V69,2)*(1+'General Inputs'!M$20)*(1-AB69)+'General Inputs'!M$28,2)</f>
        <v>44.79</v>
      </c>
      <c r="X69" s="165">
        <f>ROUND(ROUND(W69,2)*(1+'General Inputs'!N$20)*(1-AC69)+'General Inputs'!N$28,2)</f>
        <v>46.66</v>
      </c>
      <c r="Y69" s="166"/>
      <c r="Z69" s="193">
        <f>IF($T69="",0,'General Inputs'!K$23)</f>
        <v>-1.7000000000000001E-2</v>
      </c>
      <c r="AA69" s="193">
        <f>IF($T69="",0,'General Inputs'!L$23)</f>
        <v>-1.7000000000000001E-2</v>
      </c>
      <c r="AB69" s="193">
        <f>IF($T69="",0,'General Inputs'!M$23)</f>
        <v>-1.7000000000000001E-2</v>
      </c>
      <c r="AC69" s="193">
        <f>IF($T69="",0,'General Inputs'!N$23)</f>
        <v>-1.7000000000000001E-2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1" t="s">
        <v>386</v>
      </c>
      <c r="D70" s="161"/>
      <c r="E70" s="71" t="s">
        <v>33</v>
      </c>
      <c r="F70" s="71"/>
      <c r="G70" s="92"/>
      <c r="H70" s="93">
        <f t="shared" si="0"/>
        <v>51.7</v>
      </c>
      <c r="I70" s="162"/>
      <c r="J70" s="93">
        <f t="shared" si="1"/>
        <v>51.7</v>
      </c>
      <c r="K70" s="162"/>
      <c r="L70" s="162" t="str">
        <f t="shared" si="3"/>
        <v>COMPLIANT</v>
      </c>
      <c r="M70" s="39"/>
      <c r="N70" s="163">
        <f t="shared" si="4"/>
        <v>46.24</v>
      </c>
      <c r="O70" s="163">
        <f t="shared" si="5"/>
        <v>47.89</v>
      </c>
      <c r="P70" s="163">
        <f t="shared" si="6"/>
        <v>49.12</v>
      </c>
      <c r="Q70" s="163">
        <f t="shared" si="7"/>
        <v>51.7</v>
      </c>
      <c r="R70" s="163">
        <f t="shared" si="8"/>
        <v>53.85</v>
      </c>
      <c r="S70" s="39"/>
      <c r="T70" s="164">
        <v>46.24</v>
      </c>
      <c r="U70" s="165">
        <f>ROUND(ROUND(T70,2)*(1+'General Inputs'!K$20)*(1-Z70)+'General Inputs'!K$28,2)</f>
        <v>47.89</v>
      </c>
      <c r="V70" s="165">
        <f>ROUND(ROUND(U70,2)*(1+'General Inputs'!L$20)*(1-AA70)+'General Inputs'!L$28,2)</f>
        <v>49.12</v>
      </c>
      <c r="W70" s="165">
        <f>ROUND(ROUND(V70,2)*(1+'General Inputs'!M$20)*(1-AB70)+'General Inputs'!M$28,2)</f>
        <v>51.7</v>
      </c>
      <c r="X70" s="165">
        <f>ROUND(ROUND(W70,2)*(1+'General Inputs'!N$20)*(1-AC70)+'General Inputs'!N$28,2)</f>
        <v>53.85</v>
      </c>
      <c r="Y70" s="166"/>
      <c r="Z70" s="193">
        <f>IF($T70="",0,'General Inputs'!K$23)</f>
        <v>-1.7000000000000001E-2</v>
      </c>
      <c r="AA70" s="193">
        <f>IF($T70="",0,'General Inputs'!L$23)</f>
        <v>-1.7000000000000001E-2</v>
      </c>
      <c r="AB70" s="193">
        <f>IF($T70="",0,'General Inputs'!M$23)</f>
        <v>-1.7000000000000001E-2</v>
      </c>
      <c r="AC70" s="193">
        <f>IF($T70="",0,'General Inputs'!N$23)</f>
        <v>-1.7000000000000001E-2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387</v>
      </c>
      <c r="D71" s="161"/>
      <c r="E71" s="71" t="s">
        <v>33</v>
      </c>
      <c r="F71" s="71"/>
      <c r="G71" s="92"/>
      <c r="H71" s="93">
        <f t="shared" ref="H71:H134" si="9">_xlfn.IFNA(INDEX($N71:$R71,1,MATCH(forecastyear,$N$5:$R$5,0)),0)</f>
        <v>46.42</v>
      </c>
      <c r="I71" s="162"/>
      <c r="J71" s="93">
        <f t="shared" ref="J71:J134" si="10">_xlfn.IFNA(INDEX($T71:$X71,1,MATCH(forecastyear,$T$5:$X$5,0)),0)</f>
        <v>46.42</v>
      </c>
      <c r="K71" s="162"/>
      <c r="L71" s="162" t="str">
        <f t="shared" si="3"/>
        <v>COMPLIANT</v>
      </c>
      <c r="M71" s="39"/>
      <c r="N71" s="163">
        <f t="shared" si="4"/>
        <v>41.51</v>
      </c>
      <c r="O71" s="163">
        <f t="shared" si="5"/>
        <v>42.99</v>
      </c>
      <c r="P71" s="163">
        <f t="shared" si="6"/>
        <v>44.1</v>
      </c>
      <c r="Q71" s="163">
        <f t="shared" si="7"/>
        <v>46.42</v>
      </c>
      <c r="R71" s="163">
        <f t="shared" si="8"/>
        <v>48.35</v>
      </c>
      <c r="S71" s="39"/>
      <c r="T71" s="164">
        <v>41.51</v>
      </c>
      <c r="U71" s="165">
        <f>ROUND(ROUND(T71,2)*(1+'General Inputs'!K$20)*(1-Z71)+'General Inputs'!K$28,2)</f>
        <v>42.99</v>
      </c>
      <c r="V71" s="165">
        <f>ROUND(ROUND(U71,2)*(1+'General Inputs'!L$20)*(1-AA71)+'General Inputs'!L$28,2)</f>
        <v>44.1</v>
      </c>
      <c r="W71" s="165">
        <f>ROUND(ROUND(V71,2)*(1+'General Inputs'!M$20)*(1-AB71)+'General Inputs'!M$28,2)</f>
        <v>46.42</v>
      </c>
      <c r="X71" s="165">
        <f>ROUND(ROUND(W71,2)*(1+'General Inputs'!N$20)*(1-AC71)+'General Inputs'!N$28,2)</f>
        <v>48.35</v>
      </c>
      <c r="Y71" s="166"/>
      <c r="Z71" s="193">
        <f>IF($T71="",0,'General Inputs'!K$23)</f>
        <v>-1.7000000000000001E-2</v>
      </c>
      <c r="AA71" s="193">
        <f>IF($T71="",0,'General Inputs'!L$23)</f>
        <v>-1.7000000000000001E-2</v>
      </c>
      <c r="AB71" s="193">
        <f>IF($T71="",0,'General Inputs'!M$23)</f>
        <v>-1.7000000000000001E-2</v>
      </c>
      <c r="AC71" s="193">
        <f>IF($T71="",0,'General Inputs'!N$23)</f>
        <v>-1.7000000000000001E-2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388</v>
      </c>
      <c r="D72" s="161"/>
      <c r="E72" s="71" t="s">
        <v>33</v>
      </c>
      <c r="F72" s="71"/>
      <c r="G72" s="92"/>
      <c r="H72" s="93">
        <f t="shared" si="9"/>
        <v>53.11</v>
      </c>
      <c r="I72" s="162"/>
      <c r="J72" s="93">
        <f t="shared" si="10"/>
        <v>53.11</v>
      </c>
      <c r="K72" s="162"/>
      <c r="L72" s="162" t="str">
        <f t="shared" ref="L72:L135" si="11">IF(C72="","",IF(H72&gt;J72,"NON-COMPLIANT","COMPLIANT"))</f>
        <v>COMPLIANT</v>
      </c>
      <c r="M72" s="39"/>
      <c r="N72" s="163">
        <f t="shared" ref="N72:N135" si="12">T72</f>
        <v>47.49</v>
      </c>
      <c r="O72" s="163">
        <f t="shared" ref="O72:O135" si="13">U72</f>
        <v>49.19</v>
      </c>
      <c r="P72" s="163">
        <f t="shared" ref="P72:P135" si="14">V72</f>
        <v>50.46</v>
      </c>
      <c r="Q72" s="163">
        <f t="shared" ref="Q72:Q135" si="15">W72</f>
        <v>53.11</v>
      </c>
      <c r="R72" s="163">
        <f t="shared" ref="R72:R135" si="16">X72</f>
        <v>55.32</v>
      </c>
      <c r="S72" s="39"/>
      <c r="T72" s="164">
        <v>47.49</v>
      </c>
      <c r="U72" s="165">
        <f>ROUND(ROUND(T72,2)*(1+'General Inputs'!K$20)*(1-Z72)+'General Inputs'!K$28,2)</f>
        <v>49.19</v>
      </c>
      <c r="V72" s="165">
        <f>ROUND(ROUND(U72,2)*(1+'General Inputs'!L$20)*(1-AA72)+'General Inputs'!L$28,2)</f>
        <v>50.46</v>
      </c>
      <c r="W72" s="165">
        <f>ROUND(ROUND(V72,2)*(1+'General Inputs'!M$20)*(1-AB72)+'General Inputs'!M$28,2)</f>
        <v>53.11</v>
      </c>
      <c r="X72" s="165">
        <f>ROUND(ROUND(W72,2)*(1+'General Inputs'!N$20)*(1-AC72)+'General Inputs'!N$28,2)</f>
        <v>55.32</v>
      </c>
      <c r="Y72" s="166"/>
      <c r="Z72" s="193">
        <f>IF($T72="",0,'General Inputs'!K$23)</f>
        <v>-1.7000000000000001E-2</v>
      </c>
      <c r="AA72" s="193">
        <f>IF($T72="",0,'General Inputs'!L$23)</f>
        <v>-1.7000000000000001E-2</v>
      </c>
      <c r="AB72" s="193">
        <f>IF($T72="",0,'General Inputs'!M$23)</f>
        <v>-1.7000000000000001E-2</v>
      </c>
      <c r="AC72" s="193">
        <f>IF($T72="",0,'General Inputs'!N$23)</f>
        <v>-1.7000000000000001E-2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389</v>
      </c>
      <c r="D73" s="161"/>
      <c r="E73" s="71" t="s">
        <v>33</v>
      </c>
      <c r="F73" s="71"/>
      <c r="G73" s="92"/>
      <c r="H73" s="93">
        <f t="shared" si="9"/>
        <v>50.9</v>
      </c>
      <c r="I73" s="162"/>
      <c r="J73" s="93">
        <f t="shared" si="10"/>
        <v>50.9</v>
      </c>
      <c r="K73" s="162"/>
      <c r="L73" s="162" t="str">
        <f t="shared" si="11"/>
        <v>COMPLIANT</v>
      </c>
      <c r="M73" s="39"/>
      <c r="N73" s="163">
        <f t="shared" si="12"/>
        <v>45.52</v>
      </c>
      <c r="O73" s="163">
        <f t="shared" si="13"/>
        <v>47.15</v>
      </c>
      <c r="P73" s="163">
        <f t="shared" si="14"/>
        <v>48.36</v>
      </c>
      <c r="Q73" s="163">
        <f t="shared" si="15"/>
        <v>50.9</v>
      </c>
      <c r="R73" s="163">
        <f t="shared" si="16"/>
        <v>53.02</v>
      </c>
      <c r="S73" s="39"/>
      <c r="T73" s="164">
        <v>45.52</v>
      </c>
      <c r="U73" s="165">
        <f>ROUND(ROUND(T73,2)*(1+'General Inputs'!K$20)*(1-Z73)+'General Inputs'!K$28,2)</f>
        <v>47.15</v>
      </c>
      <c r="V73" s="165">
        <f>ROUND(ROUND(U73,2)*(1+'General Inputs'!L$20)*(1-AA73)+'General Inputs'!L$28,2)</f>
        <v>48.36</v>
      </c>
      <c r="W73" s="165">
        <f>ROUND(ROUND(V73,2)*(1+'General Inputs'!M$20)*(1-AB73)+'General Inputs'!M$28,2)</f>
        <v>50.9</v>
      </c>
      <c r="X73" s="165">
        <f>ROUND(ROUND(W73,2)*(1+'General Inputs'!N$20)*(1-AC73)+'General Inputs'!N$28,2)</f>
        <v>53.02</v>
      </c>
      <c r="Y73" s="166"/>
      <c r="Z73" s="193">
        <f>IF($T73="",0,'General Inputs'!K$23)</f>
        <v>-1.7000000000000001E-2</v>
      </c>
      <c r="AA73" s="193">
        <f>IF($T73="",0,'General Inputs'!L$23)</f>
        <v>-1.7000000000000001E-2</v>
      </c>
      <c r="AB73" s="193">
        <f>IF($T73="",0,'General Inputs'!M$23)</f>
        <v>-1.7000000000000001E-2</v>
      </c>
      <c r="AC73" s="193">
        <f>IF($T73="",0,'General Inputs'!N$23)</f>
        <v>-1.7000000000000001E-2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390</v>
      </c>
      <c r="D74" s="161"/>
      <c r="E74" s="71" t="s">
        <v>33</v>
      </c>
      <c r="F74" s="71"/>
      <c r="G74" s="92"/>
      <c r="H74" s="93">
        <f t="shared" si="9"/>
        <v>53.51</v>
      </c>
      <c r="I74" s="162"/>
      <c r="J74" s="93">
        <f t="shared" si="10"/>
        <v>53.51</v>
      </c>
      <c r="K74" s="162"/>
      <c r="L74" s="162" t="str">
        <f t="shared" si="11"/>
        <v>COMPLIANT</v>
      </c>
      <c r="M74" s="39"/>
      <c r="N74" s="163">
        <f t="shared" si="12"/>
        <v>47.85</v>
      </c>
      <c r="O74" s="163">
        <f t="shared" si="13"/>
        <v>49.56</v>
      </c>
      <c r="P74" s="163">
        <f t="shared" si="14"/>
        <v>50.84</v>
      </c>
      <c r="Q74" s="163">
        <f t="shared" si="15"/>
        <v>53.51</v>
      </c>
      <c r="R74" s="163">
        <f t="shared" si="16"/>
        <v>55.74</v>
      </c>
      <c r="S74" s="39"/>
      <c r="T74" s="164">
        <v>47.85</v>
      </c>
      <c r="U74" s="165">
        <f>ROUND(ROUND(T74,2)*(1+'General Inputs'!K$20)*(1-Z74)+'General Inputs'!K$28,2)</f>
        <v>49.56</v>
      </c>
      <c r="V74" s="165">
        <f>ROUND(ROUND(U74,2)*(1+'General Inputs'!L$20)*(1-AA74)+'General Inputs'!L$28,2)</f>
        <v>50.84</v>
      </c>
      <c r="W74" s="165">
        <f>ROUND(ROUND(V74,2)*(1+'General Inputs'!M$20)*(1-AB74)+'General Inputs'!M$28,2)</f>
        <v>53.51</v>
      </c>
      <c r="X74" s="165">
        <f>ROUND(ROUND(W74,2)*(1+'General Inputs'!N$20)*(1-AC74)+'General Inputs'!N$28,2)</f>
        <v>55.74</v>
      </c>
      <c r="Y74" s="166"/>
      <c r="Z74" s="193">
        <f>IF($T74="",0,'General Inputs'!K$23)</f>
        <v>-1.7000000000000001E-2</v>
      </c>
      <c r="AA74" s="193">
        <f>IF($T74="",0,'General Inputs'!L$23)</f>
        <v>-1.7000000000000001E-2</v>
      </c>
      <c r="AB74" s="193">
        <f>IF($T74="",0,'General Inputs'!M$23)</f>
        <v>-1.7000000000000001E-2</v>
      </c>
      <c r="AC74" s="193">
        <f>IF($T74="",0,'General Inputs'!N$23)</f>
        <v>-1.7000000000000001E-2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 t="s">
        <v>391</v>
      </c>
      <c r="D75" s="161"/>
      <c r="E75" s="71" t="s">
        <v>33</v>
      </c>
      <c r="F75" s="71"/>
      <c r="G75" s="92"/>
      <c r="H75" s="93">
        <f t="shared" si="9"/>
        <v>54.74</v>
      </c>
      <c r="I75" s="162"/>
      <c r="J75" s="93">
        <f t="shared" si="10"/>
        <v>54.74</v>
      </c>
      <c r="K75" s="162"/>
      <c r="L75" s="162" t="str">
        <f t="shared" si="11"/>
        <v>COMPLIANT</v>
      </c>
      <c r="M75" s="39"/>
      <c r="N75" s="163">
        <f t="shared" si="12"/>
        <v>48.95</v>
      </c>
      <c r="O75" s="163">
        <f t="shared" si="13"/>
        <v>50.7</v>
      </c>
      <c r="P75" s="163">
        <f t="shared" si="14"/>
        <v>52.01</v>
      </c>
      <c r="Q75" s="163">
        <f t="shared" si="15"/>
        <v>54.74</v>
      </c>
      <c r="R75" s="163">
        <f t="shared" si="16"/>
        <v>57.02</v>
      </c>
      <c r="S75" s="39"/>
      <c r="T75" s="164">
        <v>48.95</v>
      </c>
      <c r="U75" s="165">
        <f>ROUND(ROUND(T75,2)*(1+'General Inputs'!K$20)*(1-Z75)+'General Inputs'!K$28,2)</f>
        <v>50.7</v>
      </c>
      <c r="V75" s="165">
        <f>ROUND(ROUND(U75,2)*(1+'General Inputs'!L$20)*(1-AA75)+'General Inputs'!L$28,2)</f>
        <v>52.01</v>
      </c>
      <c r="W75" s="165">
        <f>ROUND(ROUND(V75,2)*(1+'General Inputs'!M$20)*(1-AB75)+'General Inputs'!M$28,2)</f>
        <v>54.74</v>
      </c>
      <c r="X75" s="165">
        <f>ROUND(ROUND(W75,2)*(1+'General Inputs'!N$20)*(1-AC75)+'General Inputs'!N$28,2)</f>
        <v>57.02</v>
      </c>
      <c r="Y75" s="166"/>
      <c r="Z75" s="193">
        <f>IF($T75="",0,'General Inputs'!K$23)</f>
        <v>-1.7000000000000001E-2</v>
      </c>
      <c r="AA75" s="193">
        <f>IF($T75="",0,'General Inputs'!L$23)</f>
        <v>-1.7000000000000001E-2</v>
      </c>
      <c r="AB75" s="193">
        <f>IF($T75="",0,'General Inputs'!M$23)</f>
        <v>-1.7000000000000001E-2</v>
      </c>
      <c r="AC75" s="193">
        <f>IF($T75="",0,'General Inputs'!N$23)</f>
        <v>-1.7000000000000001E-2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1" t="s">
        <v>392</v>
      </c>
      <c r="D76" s="161"/>
      <c r="E76" s="71" t="s">
        <v>33</v>
      </c>
      <c r="F76" s="71"/>
      <c r="G76" s="92"/>
      <c r="H76" s="93">
        <f t="shared" si="9"/>
        <v>58.43</v>
      </c>
      <c r="I76" s="162"/>
      <c r="J76" s="93">
        <f t="shared" si="10"/>
        <v>58.43</v>
      </c>
      <c r="K76" s="162"/>
      <c r="L76" s="162" t="str">
        <f t="shared" si="11"/>
        <v>COMPLIANT</v>
      </c>
      <c r="M76" s="39"/>
      <c r="N76" s="163">
        <f t="shared" si="12"/>
        <v>52.25</v>
      </c>
      <c r="O76" s="163">
        <f t="shared" si="13"/>
        <v>54.12</v>
      </c>
      <c r="P76" s="163">
        <f t="shared" si="14"/>
        <v>55.51</v>
      </c>
      <c r="Q76" s="163">
        <f t="shared" si="15"/>
        <v>58.43</v>
      </c>
      <c r="R76" s="163">
        <f t="shared" si="16"/>
        <v>60.86</v>
      </c>
      <c r="S76" s="39"/>
      <c r="T76" s="164">
        <v>52.25</v>
      </c>
      <c r="U76" s="165">
        <f>ROUND(ROUND(T76,2)*(1+'General Inputs'!K$20)*(1-Z76)+'General Inputs'!K$28,2)</f>
        <v>54.12</v>
      </c>
      <c r="V76" s="165">
        <f>ROUND(ROUND(U76,2)*(1+'General Inputs'!L$20)*(1-AA76)+'General Inputs'!L$28,2)</f>
        <v>55.51</v>
      </c>
      <c r="W76" s="165">
        <f>ROUND(ROUND(V76,2)*(1+'General Inputs'!M$20)*(1-AB76)+'General Inputs'!M$28,2)</f>
        <v>58.43</v>
      </c>
      <c r="X76" s="165">
        <f>ROUND(ROUND(W76,2)*(1+'General Inputs'!N$20)*(1-AC76)+'General Inputs'!N$28,2)</f>
        <v>60.86</v>
      </c>
      <c r="Y76" s="166"/>
      <c r="Z76" s="193">
        <f>IF($T76="",0,'General Inputs'!K$23)</f>
        <v>-1.7000000000000001E-2</v>
      </c>
      <c r="AA76" s="193">
        <f>IF($T76="",0,'General Inputs'!L$23)</f>
        <v>-1.7000000000000001E-2</v>
      </c>
      <c r="AB76" s="193">
        <f>IF($T76="",0,'General Inputs'!M$23)</f>
        <v>-1.7000000000000001E-2</v>
      </c>
      <c r="AC76" s="193">
        <f>IF($T76="",0,'General Inputs'!N$23)</f>
        <v>-1.7000000000000001E-2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 t="s">
        <v>393</v>
      </c>
      <c r="D77" s="161"/>
      <c r="E77" s="71" t="s">
        <v>33</v>
      </c>
      <c r="F77" s="71"/>
      <c r="G77" s="92"/>
      <c r="H77" s="93">
        <f t="shared" si="9"/>
        <v>55.34</v>
      </c>
      <c r="I77" s="162"/>
      <c r="J77" s="93">
        <f t="shared" si="10"/>
        <v>55.34</v>
      </c>
      <c r="K77" s="162"/>
      <c r="L77" s="162" t="str">
        <f t="shared" si="11"/>
        <v>COMPLIANT</v>
      </c>
      <c r="M77" s="39"/>
      <c r="N77" s="163">
        <f t="shared" si="12"/>
        <v>49.49</v>
      </c>
      <c r="O77" s="163">
        <f t="shared" si="13"/>
        <v>51.26</v>
      </c>
      <c r="P77" s="163">
        <f t="shared" si="14"/>
        <v>52.58</v>
      </c>
      <c r="Q77" s="163">
        <f t="shared" si="15"/>
        <v>55.34</v>
      </c>
      <c r="R77" s="163">
        <f t="shared" si="16"/>
        <v>57.65</v>
      </c>
      <c r="S77" s="39"/>
      <c r="T77" s="164">
        <v>49.49</v>
      </c>
      <c r="U77" s="165">
        <f>ROUND(ROUND(T77,2)*(1+'General Inputs'!K$20)*(1-Z77)+'General Inputs'!K$28,2)</f>
        <v>51.26</v>
      </c>
      <c r="V77" s="165">
        <f>ROUND(ROUND(U77,2)*(1+'General Inputs'!L$20)*(1-AA77)+'General Inputs'!L$28,2)</f>
        <v>52.58</v>
      </c>
      <c r="W77" s="165">
        <f>ROUND(ROUND(V77,2)*(1+'General Inputs'!M$20)*(1-AB77)+'General Inputs'!M$28,2)</f>
        <v>55.34</v>
      </c>
      <c r="X77" s="165">
        <f>ROUND(ROUND(W77,2)*(1+'General Inputs'!N$20)*(1-AC77)+'General Inputs'!N$28,2)</f>
        <v>57.65</v>
      </c>
      <c r="Y77" s="166"/>
      <c r="Z77" s="193">
        <f>IF($T77="",0,'General Inputs'!K$23)</f>
        <v>-1.7000000000000001E-2</v>
      </c>
      <c r="AA77" s="193">
        <f>IF($T77="",0,'General Inputs'!L$23)</f>
        <v>-1.7000000000000001E-2</v>
      </c>
      <c r="AB77" s="193">
        <f>IF($T77="",0,'General Inputs'!M$23)</f>
        <v>-1.7000000000000001E-2</v>
      </c>
      <c r="AC77" s="193">
        <f>IF($T77="",0,'General Inputs'!N$23)</f>
        <v>-1.7000000000000001E-2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1" t="s">
        <v>394</v>
      </c>
      <c r="D78" s="161"/>
      <c r="E78" s="71" t="s">
        <v>33</v>
      </c>
      <c r="F78" s="71"/>
      <c r="G78" s="92"/>
      <c r="H78" s="93">
        <f t="shared" si="9"/>
        <v>57.79</v>
      </c>
      <c r="I78" s="162"/>
      <c r="J78" s="93">
        <f t="shared" si="10"/>
        <v>57.79</v>
      </c>
      <c r="K78" s="162"/>
      <c r="L78" s="162" t="str">
        <f t="shared" si="11"/>
        <v>COMPLIANT</v>
      </c>
      <c r="M78" s="39"/>
      <c r="N78" s="163">
        <f t="shared" si="12"/>
        <v>51.67</v>
      </c>
      <c r="O78" s="163">
        <f t="shared" si="13"/>
        <v>53.52</v>
      </c>
      <c r="P78" s="163">
        <f t="shared" si="14"/>
        <v>54.9</v>
      </c>
      <c r="Q78" s="163">
        <f t="shared" si="15"/>
        <v>57.79</v>
      </c>
      <c r="R78" s="163">
        <f t="shared" si="16"/>
        <v>60.2</v>
      </c>
      <c r="S78" s="39"/>
      <c r="T78" s="164">
        <v>51.67</v>
      </c>
      <c r="U78" s="165">
        <f>ROUND(ROUND(T78,2)*(1+'General Inputs'!K$20)*(1-Z78)+'General Inputs'!K$28,2)</f>
        <v>53.52</v>
      </c>
      <c r="V78" s="165">
        <f>ROUND(ROUND(U78,2)*(1+'General Inputs'!L$20)*(1-AA78)+'General Inputs'!L$28,2)</f>
        <v>54.9</v>
      </c>
      <c r="W78" s="165">
        <f>ROUND(ROUND(V78,2)*(1+'General Inputs'!M$20)*(1-AB78)+'General Inputs'!M$28,2)</f>
        <v>57.79</v>
      </c>
      <c r="X78" s="165">
        <f>ROUND(ROUND(W78,2)*(1+'General Inputs'!N$20)*(1-AC78)+'General Inputs'!N$28,2)</f>
        <v>60.2</v>
      </c>
      <c r="Y78" s="166"/>
      <c r="Z78" s="193">
        <f>IF($T78="",0,'General Inputs'!K$23)</f>
        <v>-1.7000000000000001E-2</v>
      </c>
      <c r="AA78" s="193">
        <f>IF($T78="",0,'General Inputs'!L$23)</f>
        <v>-1.7000000000000001E-2</v>
      </c>
      <c r="AB78" s="193">
        <f>IF($T78="",0,'General Inputs'!M$23)</f>
        <v>-1.7000000000000001E-2</v>
      </c>
      <c r="AC78" s="193">
        <f>IF($T78="",0,'General Inputs'!N$23)</f>
        <v>-1.7000000000000001E-2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1" t="s">
        <v>395</v>
      </c>
      <c r="D79" s="161"/>
      <c r="E79" s="71" t="s">
        <v>33</v>
      </c>
      <c r="F79" s="71"/>
      <c r="G79" s="92"/>
      <c r="H79" s="93">
        <f t="shared" si="9"/>
        <v>43.91</v>
      </c>
      <c r="I79" s="162"/>
      <c r="J79" s="93">
        <f t="shared" si="10"/>
        <v>43.91</v>
      </c>
      <c r="K79" s="162"/>
      <c r="L79" s="162" t="str">
        <f t="shared" si="11"/>
        <v>COMPLIANT</v>
      </c>
      <c r="M79" s="39"/>
      <c r="N79" s="163">
        <f t="shared" si="12"/>
        <v>39.270000000000003</v>
      </c>
      <c r="O79" s="163">
        <f t="shared" si="13"/>
        <v>40.67</v>
      </c>
      <c r="P79" s="163">
        <f t="shared" si="14"/>
        <v>41.72</v>
      </c>
      <c r="Q79" s="163">
        <f t="shared" si="15"/>
        <v>43.91</v>
      </c>
      <c r="R79" s="163">
        <f t="shared" si="16"/>
        <v>45.74</v>
      </c>
      <c r="S79" s="39"/>
      <c r="T79" s="164">
        <v>39.270000000000003</v>
      </c>
      <c r="U79" s="165">
        <f>ROUND(ROUND(T79,2)*(1+'General Inputs'!K$20)*(1-Z79)+'General Inputs'!K$28,2)</f>
        <v>40.67</v>
      </c>
      <c r="V79" s="165">
        <f>ROUND(ROUND(U79,2)*(1+'General Inputs'!L$20)*(1-AA79)+'General Inputs'!L$28,2)</f>
        <v>41.72</v>
      </c>
      <c r="W79" s="165">
        <f>ROUND(ROUND(V79,2)*(1+'General Inputs'!M$20)*(1-AB79)+'General Inputs'!M$28,2)</f>
        <v>43.91</v>
      </c>
      <c r="X79" s="165">
        <f>ROUND(ROUND(W79,2)*(1+'General Inputs'!N$20)*(1-AC79)+'General Inputs'!N$28,2)</f>
        <v>45.74</v>
      </c>
      <c r="Y79" s="166"/>
      <c r="Z79" s="193">
        <f>IF($T79="",0,'General Inputs'!K$23)</f>
        <v>-1.7000000000000001E-2</v>
      </c>
      <c r="AA79" s="193">
        <f>IF($T79="",0,'General Inputs'!L$23)</f>
        <v>-1.7000000000000001E-2</v>
      </c>
      <c r="AB79" s="193">
        <f>IF($T79="",0,'General Inputs'!M$23)</f>
        <v>-1.7000000000000001E-2</v>
      </c>
      <c r="AC79" s="193">
        <f>IF($T79="",0,'General Inputs'!N$23)</f>
        <v>-1.7000000000000001E-2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396</v>
      </c>
      <c r="D80" s="161"/>
      <c r="E80" s="71" t="s">
        <v>33</v>
      </c>
      <c r="F80" s="71"/>
      <c r="G80" s="92"/>
      <c r="H80" s="93">
        <f t="shared" si="9"/>
        <v>47.48</v>
      </c>
      <c r="I80" s="162"/>
      <c r="J80" s="93">
        <f t="shared" si="10"/>
        <v>47.48</v>
      </c>
      <c r="K80" s="162"/>
      <c r="L80" s="162" t="str">
        <f t="shared" si="11"/>
        <v>COMPLIANT</v>
      </c>
      <c r="M80" s="39"/>
      <c r="N80" s="163">
        <f t="shared" si="12"/>
        <v>42.46</v>
      </c>
      <c r="O80" s="163">
        <f t="shared" si="13"/>
        <v>43.98</v>
      </c>
      <c r="P80" s="163">
        <f t="shared" si="14"/>
        <v>45.11</v>
      </c>
      <c r="Q80" s="163">
        <f t="shared" si="15"/>
        <v>47.48</v>
      </c>
      <c r="R80" s="163">
        <f t="shared" si="16"/>
        <v>49.46</v>
      </c>
      <c r="S80" s="39"/>
      <c r="T80" s="164">
        <v>42.46</v>
      </c>
      <c r="U80" s="165">
        <f>ROUND(ROUND(T80,2)*(1+'General Inputs'!K$20)*(1-Z80)+'General Inputs'!K$28,2)</f>
        <v>43.98</v>
      </c>
      <c r="V80" s="165">
        <f>ROUND(ROUND(U80,2)*(1+'General Inputs'!L$20)*(1-AA80)+'General Inputs'!L$28,2)</f>
        <v>45.11</v>
      </c>
      <c r="W80" s="165">
        <f>ROUND(ROUND(V80,2)*(1+'General Inputs'!M$20)*(1-AB80)+'General Inputs'!M$28,2)</f>
        <v>47.48</v>
      </c>
      <c r="X80" s="165">
        <f>ROUND(ROUND(W80,2)*(1+'General Inputs'!N$20)*(1-AC80)+'General Inputs'!N$28,2)</f>
        <v>49.46</v>
      </c>
      <c r="Y80" s="166"/>
      <c r="Z80" s="193">
        <f>IF($T80="",0,'General Inputs'!K$23)</f>
        <v>-1.7000000000000001E-2</v>
      </c>
      <c r="AA80" s="193">
        <f>IF($T80="",0,'General Inputs'!L$23)</f>
        <v>-1.7000000000000001E-2</v>
      </c>
      <c r="AB80" s="193">
        <f>IF($T80="",0,'General Inputs'!M$23)</f>
        <v>-1.7000000000000001E-2</v>
      </c>
      <c r="AC80" s="193">
        <f>IF($T80="",0,'General Inputs'!N$23)</f>
        <v>-1.7000000000000001E-2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397</v>
      </c>
      <c r="D81" s="161"/>
      <c r="E81" s="71" t="s">
        <v>33</v>
      </c>
      <c r="F81" s="71"/>
      <c r="G81" s="92"/>
      <c r="H81" s="93">
        <f t="shared" si="9"/>
        <v>40.869999999999997</v>
      </c>
      <c r="I81" s="162"/>
      <c r="J81" s="93">
        <f t="shared" si="10"/>
        <v>40.869999999999997</v>
      </c>
      <c r="K81" s="162"/>
      <c r="L81" s="162" t="str">
        <f t="shared" si="11"/>
        <v>COMPLIANT</v>
      </c>
      <c r="M81" s="39"/>
      <c r="N81" s="163">
        <f t="shared" si="12"/>
        <v>36.549999999999997</v>
      </c>
      <c r="O81" s="163">
        <f t="shared" si="13"/>
        <v>37.86</v>
      </c>
      <c r="P81" s="163">
        <f t="shared" si="14"/>
        <v>38.83</v>
      </c>
      <c r="Q81" s="163">
        <f t="shared" si="15"/>
        <v>40.869999999999997</v>
      </c>
      <c r="R81" s="163">
        <f t="shared" si="16"/>
        <v>42.57</v>
      </c>
      <c r="S81" s="39"/>
      <c r="T81" s="164">
        <v>36.549999999999997</v>
      </c>
      <c r="U81" s="165">
        <f>ROUND(ROUND(T81,2)*(1+'General Inputs'!K$20)*(1-Z81)+'General Inputs'!K$28,2)</f>
        <v>37.86</v>
      </c>
      <c r="V81" s="165">
        <f>ROUND(ROUND(U81,2)*(1+'General Inputs'!L$20)*(1-AA81)+'General Inputs'!L$28,2)</f>
        <v>38.83</v>
      </c>
      <c r="W81" s="165">
        <f>ROUND(ROUND(V81,2)*(1+'General Inputs'!M$20)*(1-AB81)+'General Inputs'!M$28,2)</f>
        <v>40.869999999999997</v>
      </c>
      <c r="X81" s="165">
        <f>ROUND(ROUND(W81,2)*(1+'General Inputs'!N$20)*(1-AC81)+'General Inputs'!N$28,2)</f>
        <v>42.57</v>
      </c>
      <c r="Y81" s="166"/>
      <c r="Z81" s="193">
        <f>IF($T81="",0,'General Inputs'!K$23)</f>
        <v>-1.7000000000000001E-2</v>
      </c>
      <c r="AA81" s="193">
        <f>IF($T81="",0,'General Inputs'!L$23)</f>
        <v>-1.7000000000000001E-2</v>
      </c>
      <c r="AB81" s="193">
        <f>IF($T81="",0,'General Inputs'!M$23)</f>
        <v>-1.7000000000000001E-2</v>
      </c>
      <c r="AC81" s="193">
        <f>IF($T81="",0,'General Inputs'!N$23)</f>
        <v>-1.7000000000000001E-2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398</v>
      </c>
      <c r="D82" s="161"/>
      <c r="E82" s="71" t="s">
        <v>33</v>
      </c>
      <c r="F82" s="71"/>
      <c r="G82" s="92"/>
      <c r="H82" s="93">
        <f t="shared" si="9"/>
        <v>41.64</v>
      </c>
      <c r="I82" s="162"/>
      <c r="J82" s="93">
        <f t="shared" si="10"/>
        <v>41.64</v>
      </c>
      <c r="K82" s="162"/>
      <c r="L82" s="162" t="str">
        <f t="shared" si="11"/>
        <v>COMPLIANT</v>
      </c>
      <c r="M82" s="39"/>
      <c r="N82" s="163">
        <f t="shared" si="12"/>
        <v>37.24</v>
      </c>
      <c r="O82" s="163">
        <f t="shared" si="13"/>
        <v>38.57</v>
      </c>
      <c r="P82" s="163">
        <f t="shared" si="14"/>
        <v>39.56</v>
      </c>
      <c r="Q82" s="163">
        <f t="shared" si="15"/>
        <v>41.64</v>
      </c>
      <c r="R82" s="163">
        <f t="shared" si="16"/>
        <v>43.37</v>
      </c>
      <c r="S82" s="39"/>
      <c r="T82" s="164">
        <v>37.24</v>
      </c>
      <c r="U82" s="165">
        <f>ROUND(ROUND(T82,2)*(1+'General Inputs'!K$20)*(1-Z82)+'General Inputs'!K$28,2)</f>
        <v>38.57</v>
      </c>
      <c r="V82" s="165">
        <f>ROUND(ROUND(U82,2)*(1+'General Inputs'!L$20)*(1-AA82)+'General Inputs'!L$28,2)</f>
        <v>39.56</v>
      </c>
      <c r="W82" s="165">
        <f>ROUND(ROUND(V82,2)*(1+'General Inputs'!M$20)*(1-AB82)+'General Inputs'!M$28,2)</f>
        <v>41.64</v>
      </c>
      <c r="X82" s="165">
        <f>ROUND(ROUND(W82,2)*(1+'General Inputs'!N$20)*(1-AC82)+'General Inputs'!N$28,2)</f>
        <v>43.37</v>
      </c>
      <c r="Y82" s="166"/>
      <c r="Z82" s="193">
        <f>IF($T82="",0,'General Inputs'!K$23)</f>
        <v>-1.7000000000000001E-2</v>
      </c>
      <c r="AA82" s="193">
        <f>IF($T82="",0,'General Inputs'!L$23)</f>
        <v>-1.7000000000000001E-2</v>
      </c>
      <c r="AB82" s="193">
        <f>IF($T82="",0,'General Inputs'!M$23)</f>
        <v>-1.7000000000000001E-2</v>
      </c>
      <c r="AC82" s="193">
        <f>IF($T82="",0,'General Inputs'!N$23)</f>
        <v>-1.7000000000000001E-2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399</v>
      </c>
      <c r="D83" s="161"/>
      <c r="E83" s="71" t="s">
        <v>33</v>
      </c>
      <c r="F83" s="71"/>
      <c r="G83" s="92"/>
      <c r="H83" s="93">
        <f t="shared" si="9"/>
        <v>54.64</v>
      </c>
      <c r="I83" s="162"/>
      <c r="J83" s="93">
        <f t="shared" si="10"/>
        <v>54.64</v>
      </c>
      <c r="K83" s="162"/>
      <c r="L83" s="162" t="str">
        <f t="shared" si="11"/>
        <v>COMPLIANT</v>
      </c>
      <c r="M83" s="39"/>
      <c r="N83" s="163">
        <f t="shared" si="12"/>
        <v>48.86</v>
      </c>
      <c r="O83" s="163">
        <f t="shared" si="13"/>
        <v>50.61</v>
      </c>
      <c r="P83" s="163">
        <f t="shared" si="14"/>
        <v>51.91</v>
      </c>
      <c r="Q83" s="163">
        <f t="shared" si="15"/>
        <v>54.64</v>
      </c>
      <c r="R83" s="163">
        <f t="shared" si="16"/>
        <v>56.92</v>
      </c>
      <c r="S83" s="39"/>
      <c r="T83" s="164">
        <v>48.86</v>
      </c>
      <c r="U83" s="165">
        <f>ROUND(ROUND(T83,2)*(1+'General Inputs'!K$20)*(1-Z83)+'General Inputs'!K$28,2)</f>
        <v>50.61</v>
      </c>
      <c r="V83" s="165">
        <f>ROUND(ROUND(U83,2)*(1+'General Inputs'!L$20)*(1-AA83)+'General Inputs'!L$28,2)</f>
        <v>51.91</v>
      </c>
      <c r="W83" s="165">
        <f>ROUND(ROUND(V83,2)*(1+'General Inputs'!M$20)*(1-AB83)+'General Inputs'!M$28,2)</f>
        <v>54.64</v>
      </c>
      <c r="X83" s="165">
        <f>ROUND(ROUND(W83,2)*(1+'General Inputs'!N$20)*(1-AC83)+'General Inputs'!N$28,2)</f>
        <v>56.92</v>
      </c>
      <c r="Y83" s="166"/>
      <c r="Z83" s="193">
        <f>IF($T83="",0,'General Inputs'!K$23)</f>
        <v>-1.7000000000000001E-2</v>
      </c>
      <c r="AA83" s="193">
        <f>IF($T83="",0,'General Inputs'!L$23)</f>
        <v>-1.7000000000000001E-2</v>
      </c>
      <c r="AB83" s="193">
        <f>IF($T83="",0,'General Inputs'!M$23)</f>
        <v>-1.7000000000000001E-2</v>
      </c>
      <c r="AC83" s="193">
        <f>IF($T83="",0,'General Inputs'!N$23)</f>
        <v>-1.7000000000000001E-2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400</v>
      </c>
      <c r="D84" s="161"/>
      <c r="E84" s="71" t="s">
        <v>33</v>
      </c>
      <c r="F84" s="71"/>
      <c r="G84" s="92"/>
      <c r="H84" s="93">
        <f t="shared" si="9"/>
        <v>54.64</v>
      </c>
      <c r="I84" s="162"/>
      <c r="J84" s="93">
        <f t="shared" si="10"/>
        <v>54.64</v>
      </c>
      <c r="K84" s="162"/>
      <c r="L84" s="162" t="str">
        <f t="shared" si="11"/>
        <v>COMPLIANT</v>
      </c>
      <c r="M84" s="39"/>
      <c r="N84" s="163">
        <f t="shared" si="12"/>
        <v>48.86</v>
      </c>
      <c r="O84" s="163">
        <f t="shared" si="13"/>
        <v>50.61</v>
      </c>
      <c r="P84" s="163">
        <f t="shared" si="14"/>
        <v>51.91</v>
      </c>
      <c r="Q84" s="163">
        <f t="shared" si="15"/>
        <v>54.64</v>
      </c>
      <c r="R84" s="163">
        <f t="shared" si="16"/>
        <v>56.92</v>
      </c>
      <c r="S84" s="39"/>
      <c r="T84" s="164">
        <v>48.86</v>
      </c>
      <c r="U84" s="165">
        <f>ROUND(ROUND(T84,2)*(1+'General Inputs'!K$20)*(1-Z84)+'General Inputs'!K$28,2)</f>
        <v>50.61</v>
      </c>
      <c r="V84" s="165">
        <f>ROUND(ROUND(U84,2)*(1+'General Inputs'!L$20)*(1-AA84)+'General Inputs'!L$28,2)</f>
        <v>51.91</v>
      </c>
      <c r="W84" s="165">
        <f>ROUND(ROUND(V84,2)*(1+'General Inputs'!M$20)*(1-AB84)+'General Inputs'!M$28,2)</f>
        <v>54.64</v>
      </c>
      <c r="X84" s="165">
        <f>ROUND(ROUND(W84,2)*(1+'General Inputs'!N$20)*(1-AC84)+'General Inputs'!N$28,2)</f>
        <v>56.92</v>
      </c>
      <c r="Y84" s="166"/>
      <c r="Z84" s="193">
        <f>IF($T84="",0,'General Inputs'!K$23)</f>
        <v>-1.7000000000000001E-2</v>
      </c>
      <c r="AA84" s="193">
        <f>IF($T84="",0,'General Inputs'!L$23)</f>
        <v>-1.7000000000000001E-2</v>
      </c>
      <c r="AB84" s="193">
        <f>IF($T84="",0,'General Inputs'!M$23)</f>
        <v>-1.7000000000000001E-2</v>
      </c>
      <c r="AC84" s="193">
        <f>IF($T84="",0,'General Inputs'!N$23)</f>
        <v>-1.7000000000000001E-2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401</v>
      </c>
      <c r="D85" s="161"/>
      <c r="E85" s="71" t="s">
        <v>33</v>
      </c>
      <c r="F85" s="71"/>
      <c r="G85" s="92"/>
      <c r="H85" s="93">
        <f t="shared" si="9"/>
        <v>54.64</v>
      </c>
      <c r="I85" s="162"/>
      <c r="J85" s="93">
        <f t="shared" si="10"/>
        <v>54.64</v>
      </c>
      <c r="K85" s="162"/>
      <c r="L85" s="162" t="str">
        <f t="shared" si="11"/>
        <v>COMPLIANT</v>
      </c>
      <c r="M85" s="39"/>
      <c r="N85" s="163">
        <f t="shared" si="12"/>
        <v>48.86</v>
      </c>
      <c r="O85" s="163">
        <f t="shared" si="13"/>
        <v>50.61</v>
      </c>
      <c r="P85" s="163">
        <f t="shared" si="14"/>
        <v>51.91</v>
      </c>
      <c r="Q85" s="163">
        <f t="shared" si="15"/>
        <v>54.64</v>
      </c>
      <c r="R85" s="163">
        <f t="shared" si="16"/>
        <v>56.92</v>
      </c>
      <c r="S85" s="39"/>
      <c r="T85" s="164">
        <v>48.86</v>
      </c>
      <c r="U85" s="165">
        <f>ROUND(ROUND(T85,2)*(1+'General Inputs'!K$20)*(1-Z85)+'General Inputs'!K$28,2)</f>
        <v>50.61</v>
      </c>
      <c r="V85" s="165">
        <f>ROUND(ROUND(U85,2)*(1+'General Inputs'!L$20)*(1-AA85)+'General Inputs'!L$28,2)</f>
        <v>51.91</v>
      </c>
      <c r="W85" s="165">
        <f>ROUND(ROUND(V85,2)*(1+'General Inputs'!M$20)*(1-AB85)+'General Inputs'!M$28,2)</f>
        <v>54.64</v>
      </c>
      <c r="X85" s="165">
        <f>ROUND(ROUND(W85,2)*(1+'General Inputs'!N$20)*(1-AC85)+'General Inputs'!N$28,2)</f>
        <v>56.92</v>
      </c>
      <c r="Y85" s="166"/>
      <c r="Z85" s="193">
        <f>IF($T85="",0,'General Inputs'!K$23)</f>
        <v>-1.7000000000000001E-2</v>
      </c>
      <c r="AA85" s="193">
        <f>IF($T85="",0,'General Inputs'!L$23)</f>
        <v>-1.7000000000000001E-2</v>
      </c>
      <c r="AB85" s="193">
        <f>IF($T85="",0,'General Inputs'!M$23)</f>
        <v>-1.7000000000000001E-2</v>
      </c>
      <c r="AC85" s="193">
        <f>IF($T85="",0,'General Inputs'!N$23)</f>
        <v>-1.7000000000000001E-2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402</v>
      </c>
      <c r="D86" s="161"/>
      <c r="E86" s="71" t="s">
        <v>33</v>
      </c>
      <c r="F86" s="71"/>
      <c r="G86" s="92"/>
      <c r="H86" s="93">
        <f t="shared" si="9"/>
        <v>41.87</v>
      </c>
      <c r="I86" s="162"/>
      <c r="J86" s="93">
        <f t="shared" si="10"/>
        <v>41.87</v>
      </c>
      <c r="K86" s="162"/>
      <c r="L86" s="162" t="str">
        <f t="shared" si="11"/>
        <v>COMPLIANT</v>
      </c>
      <c r="M86" s="39"/>
      <c r="N86" s="163">
        <f t="shared" si="12"/>
        <v>37.44</v>
      </c>
      <c r="O86" s="163">
        <f t="shared" si="13"/>
        <v>38.78</v>
      </c>
      <c r="P86" s="163">
        <f t="shared" si="14"/>
        <v>39.78</v>
      </c>
      <c r="Q86" s="163">
        <f t="shared" si="15"/>
        <v>41.87</v>
      </c>
      <c r="R86" s="163">
        <f t="shared" si="16"/>
        <v>43.61</v>
      </c>
      <c r="S86" s="39"/>
      <c r="T86" s="164">
        <v>37.44</v>
      </c>
      <c r="U86" s="165">
        <f>ROUND(ROUND(T86,2)*(1+'General Inputs'!K$20)*(1-Z86)+'General Inputs'!K$28,2)</f>
        <v>38.78</v>
      </c>
      <c r="V86" s="165">
        <f>ROUND(ROUND(U86,2)*(1+'General Inputs'!L$20)*(1-AA86)+'General Inputs'!L$28,2)</f>
        <v>39.78</v>
      </c>
      <c r="W86" s="165">
        <f>ROUND(ROUND(V86,2)*(1+'General Inputs'!M$20)*(1-AB86)+'General Inputs'!M$28,2)</f>
        <v>41.87</v>
      </c>
      <c r="X86" s="165">
        <f>ROUND(ROUND(W86,2)*(1+'General Inputs'!N$20)*(1-AC86)+'General Inputs'!N$28,2)</f>
        <v>43.61</v>
      </c>
      <c r="Y86" s="166"/>
      <c r="Z86" s="193">
        <f>IF($T86="",0,'General Inputs'!K$23)</f>
        <v>-1.7000000000000001E-2</v>
      </c>
      <c r="AA86" s="193">
        <f>IF($T86="",0,'General Inputs'!L$23)</f>
        <v>-1.7000000000000001E-2</v>
      </c>
      <c r="AB86" s="193">
        <f>IF($T86="",0,'General Inputs'!M$23)</f>
        <v>-1.7000000000000001E-2</v>
      </c>
      <c r="AC86" s="193">
        <f>IF($T86="",0,'General Inputs'!N$23)</f>
        <v>-1.7000000000000001E-2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403</v>
      </c>
      <c r="D87" s="161"/>
      <c r="E87" s="71" t="s">
        <v>33</v>
      </c>
      <c r="F87" s="71"/>
      <c r="G87" s="92"/>
      <c r="H87" s="93">
        <f t="shared" si="9"/>
        <v>54.86</v>
      </c>
      <c r="I87" s="162"/>
      <c r="J87" s="93">
        <f t="shared" si="10"/>
        <v>54.86</v>
      </c>
      <c r="K87" s="162"/>
      <c r="L87" s="162" t="str">
        <f t="shared" si="11"/>
        <v>COMPLIANT</v>
      </c>
      <c r="M87" s="39"/>
      <c r="N87" s="163">
        <f t="shared" si="12"/>
        <v>49.06</v>
      </c>
      <c r="O87" s="163">
        <f t="shared" si="13"/>
        <v>50.81</v>
      </c>
      <c r="P87" s="163">
        <f t="shared" si="14"/>
        <v>52.12</v>
      </c>
      <c r="Q87" s="163">
        <f t="shared" si="15"/>
        <v>54.86</v>
      </c>
      <c r="R87" s="163">
        <f t="shared" si="16"/>
        <v>57.15</v>
      </c>
      <c r="S87" s="39"/>
      <c r="T87" s="164">
        <v>49.06</v>
      </c>
      <c r="U87" s="165">
        <f>ROUND(ROUND(T87,2)*(1+'General Inputs'!K$20)*(1-Z87)+'General Inputs'!K$28,2)</f>
        <v>50.81</v>
      </c>
      <c r="V87" s="165">
        <f>ROUND(ROUND(U87,2)*(1+'General Inputs'!L$20)*(1-AA87)+'General Inputs'!L$28,2)</f>
        <v>52.12</v>
      </c>
      <c r="W87" s="165">
        <f>ROUND(ROUND(V87,2)*(1+'General Inputs'!M$20)*(1-AB87)+'General Inputs'!M$28,2)</f>
        <v>54.86</v>
      </c>
      <c r="X87" s="165">
        <f>ROUND(ROUND(W87,2)*(1+'General Inputs'!N$20)*(1-AC87)+'General Inputs'!N$28,2)</f>
        <v>57.15</v>
      </c>
      <c r="Y87" s="166"/>
      <c r="Z87" s="193">
        <f>IF($T87="",0,'General Inputs'!K$23)</f>
        <v>-1.7000000000000001E-2</v>
      </c>
      <c r="AA87" s="193">
        <f>IF($T87="",0,'General Inputs'!L$23)</f>
        <v>-1.7000000000000001E-2</v>
      </c>
      <c r="AB87" s="193">
        <f>IF($T87="",0,'General Inputs'!M$23)</f>
        <v>-1.7000000000000001E-2</v>
      </c>
      <c r="AC87" s="193">
        <f>IF($T87="",0,'General Inputs'!N$23)</f>
        <v>-1.7000000000000001E-2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404</v>
      </c>
      <c r="D88" s="161"/>
      <c r="E88" s="71" t="s">
        <v>33</v>
      </c>
      <c r="F88" s="71"/>
      <c r="G88" s="92"/>
      <c r="H88" s="93">
        <f t="shared" si="9"/>
        <v>54.86</v>
      </c>
      <c r="I88" s="162"/>
      <c r="J88" s="93">
        <f t="shared" si="10"/>
        <v>54.86</v>
      </c>
      <c r="K88" s="162"/>
      <c r="L88" s="162" t="str">
        <f t="shared" si="11"/>
        <v>COMPLIANT</v>
      </c>
      <c r="M88" s="39"/>
      <c r="N88" s="163">
        <f t="shared" si="12"/>
        <v>49.06</v>
      </c>
      <c r="O88" s="163">
        <f t="shared" si="13"/>
        <v>50.81</v>
      </c>
      <c r="P88" s="163">
        <f t="shared" si="14"/>
        <v>52.12</v>
      </c>
      <c r="Q88" s="163">
        <f t="shared" si="15"/>
        <v>54.86</v>
      </c>
      <c r="R88" s="163">
        <f t="shared" si="16"/>
        <v>57.15</v>
      </c>
      <c r="S88" s="39"/>
      <c r="T88" s="164">
        <v>49.06</v>
      </c>
      <c r="U88" s="165">
        <f>ROUND(ROUND(T88,2)*(1+'General Inputs'!K$20)*(1-Z88)+'General Inputs'!K$28,2)</f>
        <v>50.81</v>
      </c>
      <c r="V88" s="165">
        <f>ROUND(ROUND(U88,2)*(1+'General Inputs'!L$20)*(1-AA88)+'General Inputs'!L$28,2)</f>
        <v>52.12</v>
      </c>
      <c r="W88" s="165">
        <f>ROUND(ROUND(V88,2)*(1+'General Inputs'!M$20)*(1-AB88)+'General Inputs'!M$28,2)</f>
        <v>54.86</v>
      </c>
      <c r="X88" s="165">
        <f>ROUND(ROUND(W88,2)*(1+'General Inputs'!N$20)*(1-AC88)+'General Inputs'!N$28,2)</f>
        <v>57.15</v>
      </c>
      <c r="Y88" s="166"/>
      <c r="Z88" s="193">
        <f>IF($T88="",0,'General Inputs'!K$23)</f>
        <v>-1.7000000000000001E-2</v>
      </c>
      <c r="AA88" s="193">
        <f>IF($T88="",0,'General Inputs'!L$23)</f>
        <v>-1.7000000000000001E-2</v>
      </c>
      <c r="AB88" s="193">
        <f>IF($T88="",0,'General Inputs'!M$23)</f>
        <v>-1.7000000000000001E-2</v>
      </c>
      <c r="AC88" s="193">
        <f>IF($T88="",0,'General Inputs'!N$23)</f>
        <v>-1.7000000000000001E-2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 t="s">
        <v>405</v>
      </c>
      <c r="D89" s="161"/>
      <c r="E89" s="71" t="s">
        <v>33</v>
      </c>
      <c r="F89" s="71"/>
      <c r="G89" s="92"/>
      <c r="H89" s="93">
        <f t="shared" si="9"/>
        <v>54.86</v>
      </c>
      <c r="I89" s="162"/>
      <c r="J89" s="93">
        <f t="shared" si="10"/>
        <v>54.86</v>
      </c>
      <c r="K89" s="162"/>
      <c r="L89" s="162" t="str">
        <f t="shared" si="11"/>
        <v>COMPLIANT</v>
      </c>
      <c r="M89" s="39"/>
      <c r="N89" s="163">
        <f t="shared" si="12"/>
        <v>49.06</v>
      </c>
      <c r="O89" s="163">
        <f t="shared" si="13"/>
        <v>50.81</v>
      </c>
      <c r="P89" s="163">
        <f t="shared" si="14"/>
        <v>52.12</v>
      </c>
      <c r="Q89" s="163">
        <f t="shared" si="15"/>
        <v>54.86</v>
      </c>
      <c r="R89" s="163">
        <f t="shared" si="16"/>
        <v>57.15</v>
      </c>
      <c r="S89" s="39"/>
      <c r="T89" s="164">
        <v>49.06</v>
      </c>
      <c r="U89" s="165">
        <f>ROUND(ROUND(T89,2)*(1+'General Inputs'!K$20)*(1-Z89)+'General Inputs'!K$28,2)</f>
        <v>50.81</v>
      </c>
      <c r="V89" s="165">
        <f>ROUND(ROUND(U89,2)*(1+'General Inputs'!L$20)*(1-AA89)+'General Inputs'!L$28,2)</f>
        <v>52.12</v>
      </c>
      <c r="W89" s="165">
        <f>ROUND(ROUND(V89,2)*(1+'General Inputs'!M$20)*(1-AB89)+'General Inputs'!M$28,2)</f>
        <v>54.86</v>
      </c>
      <c r="X89" s="165">
        <f>ROUND(ROUND(W89,2)*(1+'General Inputs'!N$20)*(1-AC89)+'General Inputs'!N$28,2)</f>
        <v>57.15</v>
      </c>
      <c r="Y89" s="166"/>
      <c r="Z89" s="193">
        <f>IF($T89="",0,'General Inputs'!K$23)</f>
        <v>-1.7000000000000001E-2</v>
      </c>
      <c r="AA89" s="193">
        <f>IF($T89="",0,'General Inputs'!L$23)</f>
        <v>-1.7000000000000001E-2</v>
      </c>
      <c r="AB89" s="193">
        <f>IF($T89="",0,'General Inputs'!M$23)</f>
        <v>-1.7000000000000001E-2</v>
      </c>
      <c r="AC89" s="193">
        <f>IF($T89="",0,'General Inputs'!N$23)</f>
        <v>-1.7000000000000001E-2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1" t="s">
        <v>406</v>
      </c>
      <c r="D90" s="161"/>
      <c r="E90" s="71" t="s">
        <v>33</v>
      </c>
      <c r="F90" s="71"/>
      <c r="G90" s="92"/>
      <c r="H90" s="93">
        <f t="shared" si="9"/>
        <v>41.87</v>
      </c>
      <c r="I90" s="162"/>
      <c r="J90" s="93">
        <f t="shared" si="10"/>
        <v>41.87</v>
      </c>
      <c r="K90" s="162"/>
      <c r="L90" s="162" t="str">
        <f t="shared" si="11"/>
        <v>COMPLIANT</v>
      </c>
      <c r="M90" s="39"/>
      <c r="N90" s="163">
        <f t="shared" si="12"/>
        <v>37.44</v>
      </c>
      <c r="O90" s="163">
        <f t="shared" si="13"/>
        <v>38.78</v>
      </c>
      <c r="P90" s="163">
        <f t="shared" si="14"/>
        <v>39.78</v>
      </c>
      <c r="Q90" s="163">
        <f t="shared" si="15"/>
        <v>41.87</v>
      </c>
      <c r="R90" s="163">
        <f t="shared" si="16"/>
        <v>43.61</v>
      </c>
      <c r="S90" s="39"/>
      <c r="T90" s="164">
        <v>37.44</v>
      </c>
      <c r="U90" s="165">
        <f>ROUND(ROUND(T90,2)*(1+'General Inputs'!K$20)*(1-Z90)+'General Inputs'!K$28,2)</f>
        <v>38.78</v>
      </c>
      <c r="V90" s="165">
        <f>ROUND(ROUND(U90,2)*(1+'General Inputs'!L$20)*(1-AA90)+'General Inputs'!L$28,2)</f>
        <v>39.78</v>
      </c>
      <c r="W90" s="165">
        <f>ROUND(ROUND(V90,2)*(1+'General Inputs'!M$20)*(1-AB90)+'General Inputs'!M$28,2)</f>
        <v>41.87</v>
      </c>
      <c r="X90" s="165">
        <f>ROUND(ROUND(W90,2)*(1+'General Inputs'!N$20)*(1-AC90)+'General Inputs'!N$28,2)</f>
        <v>43.61</v>
      </c>
      <c r="Y90" s="166"/>
      <c r="Z90" s="193">
        <f>IF($T90="",0,'General Inputs'!K$23)</f>
        <v>-1.7000000000000001E-2</v>
      </c>
      <c r="AA90" s="193">
        <f>IF($T90="",0,'General Inputs'!L$23)</f>
        <v>-1.7000000000000001E-2</v>
      </c>
      <c r="AB90" s="193">
        <f>IF($T90="",0,'General Inputs'!M$23)</f>
        <v>-1.7000000000000001E-2</v>
      </c>
      <c r="AC90" s="193">
        <f>IF($T90="",0,'General Inputs'!N$23)</f>
        <v>-1.7000000000000001E-2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 t="s">
        <v>407</v>
      </c>
      <c r="D91" s="161"/>
      <c r="E91" s="71" t="s">
        <v>33</v>
      </c>
      <c r="F91" s="71"/>
      <c r="G91" s="92"/>
      <c r="H91" s="93">
        <f t="shared" si="9"/>
        <v>41.87</v>
      </c>
      <c r="I91" s="162"/>
      <c r="J91" s="93">
        <f t="shared" si="10"/>
        <v>41.87</v>
      </c>
      <c r="K91" s="162"/>
      <c r="L91" s="162" t="str">
        <f t="shared" si="11"/>
        <v>COMPLIANT</v>
      </c>
      <c r="M91" s="39"/>
      <c r="N91" s="163">
        <f t="shared" si="12"/>
        <v>37.44</v>
      </c>
      <c r="O91" s="163">
        <f t="shared" si="13"/>
        <v>38.78</v>
      </c>
      <c r="P91" s="163">
        <f t="shared" si="14"/>
        <v>39.78</v>
      </c>
      <c r="Q91" s="163">
        <f t="shared" si="15"/>
        <v>41.87</v>
      </c>
      <c r="R91" s="163">
        <f t="shared" si="16"/>
        <v>43.61</v>
      </c>
      <c r="S91" s="39"/>
      <c r="T91" s="164">
        <v>37.44</v>
      </c>
      <c r="U91" s="165">
        <f>ROUND(ROUND(T91,2)*(1+'General Inputs'!K$20)*(1-Z91)+'General Inputs'!K$28,2)</f>
        <v>38.78</v>
      </c>
      <c r="V91" s="165">
        <f>ROUND(ROUND(U91,2)*(1+'General Inputs'!L$20)*(1-AA91)+'General Inputs'!L$28,2)</f>
        <v>39.78</v>
      </c>
      <c r="W91" s="165">
        <f>ROUND(ROUND(V91,2)*(1+'General Inputs'!M$20)*(1-AB91)+'General Inputs'!M$28,2)</f>
        <v>41.87</v>
      </c>
      <c r="X91" s="165">
        <f>ROUND(ROUND(W91,2)*(1+'General Inputs'!N$20)*(1-AC91)+'General Inputs'!N$28,2)</f>
        <v>43.61</v>
      </c>
      <c r="Y91" s="166"/>
      <c r="Z91" s="193">
        <f>IF($T91="",0,'General Inputs'!K$23)</f>
        <v>-1.7000000000000001E-2</v>
      </c>
      <c r="AA91" s="193">
        <f>IF($T91="",0,'General Inputs'!L$23)</f>
        <v>-1.7000000000000001E-2</v>
      </c>
      <c r="AB91" s="193">
        <f>IF($T91="",0,'General Inputs'!M$23)</f>
        <v>-1.7000000000000001E-2</v>
      </c>
      <c r="AC91" s="193">
        <f>IF($T91="",0,'General Inputs'!N$23)</f>
        <v>-1.7000000000000001E-2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1" t="s">
        <v>430</v>
      </c>
      <c r="D92" s="161"/>
      <c r="E92" s="71" t="s">
        <v>33</v>
      </c>
      <c r="F92" s="71"/>
      <c r="G92" s="92"/>
      <c r="H92" s="93">
        <f t="shared" si="9"/>
        <v>51.3</v>
      </c>
      <c r="I92" s="162"/>
      <c r="J92" s="93">
        <f t="shared" si="10"/>
        <v>51.3</v>
      </c>
      <c r="K92" s="162"/>
      <c r="L92" s="162" t="str">
        <f t="shared" si="11"/>
        <v>COMPLIANT</v>
      </c>
      <c r="M92" s="39"/>
      <c r="N92" s="163">
        <f t="shared" si="12"/>
        <v>45.88</v>
      </c>
      <c r="O92" s="163">
        <f t="shared" si="13"/>
        <v>47.52</v>
      </c>
      <c r="P92" s="163">
        <f t="shared" si="14"/>
        <v>48.74</v>
      </c>
      <c r="Q92" s="163">
        <f t="shared" si="15"/>
        <v>51.3</v>
      </c>
      <c r="R92" s="163">
        <f t="shared" si="16"/>
        <v>53.44</v>
      </c>
      <c r="S92" s="39"/>
      <c r="T92" s="164">
        <v>45.88</v>
      </c>
      <c r="U92" s="165">
        <f>ROUND(ROUND(T92,2)*(1+'General Inputs'!K$20)*(1-Z92)+'General Inputs'!K$28,2)</f>
        <v>47.52</v>
      </c>
      <c r="V92" s="165">
        <f>ROUND(ROUND(U92,2)*(1+'General Inputs'!L$20)*(1-AA92)+'General Inputs'!L$28,2)</f>
        <v>48.74</v>
      </c>
      <c r="W92" s="165">
        <f>ROUND(ROUND(V92,2)*(1+'General Inputs'!M$20)*(1-AB92)+'General Inputs'!M$28,2)</f>
        <v>51.3</v>
      </c>
      <c r="X92" s="165">
        <f>ROUND(ROUND(W92,2)*(1+'General Inputs'!N$20)*(1-AC92)+'General Inputs'!N$28,2)</f>
        <v>53.44</v>
      </c>
      <c r="Y92" s="166"/>
      <c r="Z92" s="193">
        <f>IF($T92="",0,'General Inputs'!K$23)</f>
        <v>-1.7000000000000001E-2</v>
      </c>
      <c r="AA92" s="193">
        <f>IF($T92="",0,'General Inputs'!L$23)</f>
        <v>-1.7000000000000001E-2</v>
      </c>
      <c r="AB92" s="193">
        <f>IF($T92="",0,'General Inputs'!M$23)</f>
        <v>-1.7000000000000001E-2</v>
      </c>
      <c r="AC92" s="193">
        <f>IF($T92="",0,'General Inputs'!N$23)</f>
        <v>-1.7000000000000001E-2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 t="s">
        <v>431</v>
      </c>
      <c r="D93" s="161"/>
      <c r="E93" s="71" t="s">
        <v>33</v>
      </c>
      <c r="F93" s="71"/>
      <c r="G93" s="92"/>
      <c r="H93" s="93">
        <f t="shared" si="9"/>
        <v>53.68</v>
      </c>
      <c r="I93" s="162"/>
      <c r="J93" s="93">
        <f t="shared" si="10"/>
        <v>53.68</v>
      </c>
      <c r="K93" s="162"/>
      <c r="L93" s="162" t="str">
        <f t="shared" si="11"/>
        <v>COMPLIANT</v>
      </c>
      <c r="M93" s="39"/>
      <c r="N93" s="163">
        <f t="shared" si="12"/>
        <v>48.01</v>
      </c>
      <c r="O93" s="163">
        <f t="shared" si="13"/>
        <v>49.72</v>
      </c>
      <c r="P93" s="163">
        <f t="shared" si="14"/>
        <v>51</v>
      </c>
      <c r="Q93" s="163">
        <f t="shared" si="15"/>
        <v>53.68</v>
      </c>
      <c r="R93" s="163">
        <f t="shared" si="16"/>
        <v>55.92</v>
      </c>
      <c r="S93" s="39"/>
      <c r="T93" s="164">
        <v>48.01</v>
      </c>
      <c r="U93" s="165">
        <f>ROUND(ROUND(T93,2)*(1+'General Inputs'!K$20)*(1-Z93)+'General Inputs'!K$28,2)</f>
        <v>49.72</v>
      </c>
      <c r="V93" s="165">
        <f>ROUND(ROUND(U93,2)*(1+'General Inputs'!L$20)*(1-AA93)+'General Inputs'!L$28,2)</f>
        <v>51</v>
      </c>
      <c r="W93" s="165">
        <f>ROUND(ROUND(V93,2)*(1+'General Inputs'!M$20)*(1-AB93)+'General Inputs'!M$28,2)</f>
        <v>53.68</v>
      </c>
      <c r="X93" s="165">
        <f>ROUND(ROUND(W93,2)*(1+'General Inputs'!N$20)*(1-AC93)+'General Inputs'!N$28,2)</f>
        <v>55.92</v>
      </c>
      <c r="Y93" s="166"/>
      <c r="Z93" s="193">
        <f>IF($T93="",0,'General Inputs'!K$23)</f>
        <v>-1.7000000000000001E-2</v>
      </c>
      <c r="AA93" s="193">
        <f>IF($T93="",0,'General Inputs'!L$23)</f>
        <v>-1.7000000000000001E-2</v>
      </c>
      <c r="AB93" s="193">
        <f>IF($T93="",0,'General Inputs'!M$23)</f>
        <v>-1.7000000000000001E-2</v>
      </c>
      <c r="AC93" s="193">
        <f>IF($T93="",0,'General Inputs'!N$23)</f>
        <v>-1.7000000000000001E-2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1" t="s">
        <v>432</v>
      </c>
      <c r="D94" s="161"/>
      <c r="E94" s="71" t="s">
        <v>33</v>
      </c>
      <c r="F94" s="71"/>
      <c r="G94" s="92"/>
      <c r="H94" s="93">
        <f t="shared" si="9"/>
        <v>54.6</v>
      </c>
      <c r="I94" s="162"/>
      <c r="J94" s="93">
        <f t="shared" si="10"/>
        <v>54.6</v>
      </c>
      <c r="K94" s="162"/>
      <c r="L94" s="162" t="str">
        <f t="shared" si="11"/>
        <v>COMPLIANT</v>
      </c>
      <c r="M94" s="39"/>
      <c r="N94" s="163">
        <f t="shared" si="12"/>
        <v>48.83</v>
      </c>
      <c r="O94" s="163">
        <f t="shared" si="13"/>
        <v>50.57</v>
      </c>
      <c r="P94" s="163">
        <f t="shared" si="14"/>
        <v>51.87</v>
      </c>
      <c r="Q94" s="163">
        <f t="shared" si="15"/>
        <v>54.6</v>
      </c>
      <c r="R94" s="163">
        <f t="shared" si="16"/>
        <v>56.87</v>
      </c>
      <c r="S94" s="39"/>
      <c r="T94" s="164">
        <v>48.83</v>
      </c>
      <c r="U94" s="165">
        <f>ROUND(ROUND(T94,2)*(1+'General Inputs'!K$20)*(1-Z94)+'General Inputs'!K$28,2)</f>
        <v>50.57</v>
      </c>
      <c r="V94" s="165">
        <f>ROUND(ROUND(U94,2)*(1+'General Inputs'!L$20)*(1-AA94)+'General Inputs'!L$28,2)</f>
        <v>51.87</v>
      </c>
      <c r="W94" s="165">
        <f>ROUND(ROUND(V94,2)*(1+'General Inputs'!M$20)*(1-AB94)+'General Inputs'!M$28,2)</f>
        <v>54.6</v>
      </c>
      <c r="X94" s="165">
        <f>ROUND(ROUND(W94,2)*(1+'General Inputs'!N$20)*(1-AC94)+'General Inputs'!N$28,2)</f>
        <v>56.87</v>
      </c>
      <c r="Y94" s="166"/>
      <c r="Z94" s="193">
        <f>IF($T94="",0,'General Inputs'!K$23)</f>
        <v>-1.7000000000000001E-2</v>
      </c>
      <c r="AA94" s="193">
        <f>IF($T94="",0,'General Inputs'!L$23)</f>
        <v>-1.7000000000000001E-2</v>
      </c>
      <c r="AB94" s="193">
        <f>IF($T94="",0,'General Inputs'!M$23)</f>
        <v>-1.7000000000000001E-2</v>
      </c>
      <c r="AC94" s="193">
        <f>IF($T94="",0,'General Inputs'!N$23)</f>
        <v>-1.7000000000000001E-2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433</v>
      </c>
      <c r="D95" s="161"/>
      <c r="E95" s="71" t="s">
        <v>33</v>
      </c>
      <c r="F95" s="71"/>
      <c r="G95" s="92"/>
      <c r="H95" s="93">
        <f t="shared" si="9"/>
        <v>59.35</v>
      </c>
      <c r="I95" s="162"/>
      <c r="J95" s="93">
        <f t="shared" si="10"/>
        <v>59.35</v>
      </c>
      <c r="K95" s="162"/>
      <c r="L95" s="162" t="str">
        <f t="shared" si="11"/>
        <v>COMPLIANT</v>
      </c>
      <c r="M95" s="39"/>
      <c r="N95" s="163">
        <f t="shared" si="12"/>
        <v>53.07</v>
      </c>
      <c r="O95" s="163">
        <f t="shared" si="13"/>
        <v>54.97</v>
      </c>
      <c r="P95" s="163">
        <f t="shared" si="14"/>
        <v>56.39</v>
      </c>
      <c r="Q95" s="163">
        <f t="shared" si="15"/>
        <v>59.35</v>
      </c>
      <c r="R95" s="163">
        <f t="shared" si="16"/>
        <v>61.82</v>
      </c>
      <c r="S95" s="39"/>
      <c r="T95" s="164">
        <v>53.07</v>
      </c>
      <c r="U95" s="165">
        <f>ROUND(ROUND(T95,2)*(1+'General Inputs'!K$20)*(1-Z95)+'General Inputs'!K$28,2)</f>
        <v>54.97</v>
      </c>
      <c r="V95" s="165">
        <f>ROUND(ROUND(U95,2)*(1+'General Inputs'!L$20)*(1-AA95)+'General Inputs'!L$28,2)</f>
        <v>56.39</v>
      </c>
      <c r="W95" s="165">
        <f>ROUND(ROUND(V95,2)*(1+'General Inputs'!M$20)*(1-AB95)+'General Inputs'!M$28,2)</f>
        <v>59.35</v>
      </c>
      <c r="X95" s="165">
        <f>ROUND(ROUND(W95,2)*(1+'General Inputs'!N$20)*(1-AC95)+'General Inputs'!N$28,2)</f>
        <v>61.82</v>
      </c>
      <c r="Y95" s="166"/>
      <c r="Z95" s="193">
        <f>IF($T95="",0,'General Inputs'!K$23)</f>
        <v>-1.7000000000000001E-2</v>
      </c>
      <c r="AA95" s="193">
        <f>IF($T95="",0,'General Inputs'!L$23)</f>
        <v>-1.7000000000000001E-2</v>
      </c>
      <c r="AB95" s="193">
        <f>IF($T95="",0,'General Inputs'!M$23)</f>
        <v>-1.7000000000000001E-2</v>
      </c>
      <c r="AC95" s="193">
        <f>IF($T95="",0,'General Inputs'!N$23)</f>
        <v>-1.7000000000000001E-2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434</v>
      </c>
      <c r="D96" s="161"/>
      <c r="E96" s="71" t="s">
        <v>33</v>
      </c>
      <c r="F96" s="71"/>
      <c r="G96" s="92"/>
      <c r="H96" s="93">
        <f t="shared" si="9"/>
        <v>43.17</v>
      </c>
      <c r="I96" s="162"/>
      <c r="J96" s="93">
        <f t="shared" si="10"/>
        <v>43.17</v>
      </c>
      <c r="K96" s="162"/>
      <c r="L96" s="162" t="str">
        <f t="shared" si="11"/>
        <v>COMPLIANT</v>
      </c>
      <c r="M96" s="39"/>
      <c r="N96" s="163">
        <f t="shared" si="12"/>
        <v>38.6</v>
      </c>
      <c r="O96" s="163">
        <f t="shared" si="13"/>
        <v>39.979999999999997</v>
      </c>
      <c r="P96" s="163">
        <f t="shared" si="14"/>
        <v>41.01</v>
      </c>
      <c r="Q96" s="163">
        <f t="shared" si="15"/>
        <v>43.17</v>
      </c>
      <c r="R96" s="163">
        <f t="shared" si="16"/>
        <v>44.97</v>
      </c>
      <c r="S96" s="39"/>
      <c r="T96" s="164">
        <v>38.6</v>
      </c>
      <c r="U96" s="165">
        <f>ROUND(ROUND(T96,2)*(1+'General Inputs'!K$20)*(1-Z96)+'General Inputs'!K$28,2)</f>
        <v>39.979999999999997</v>
      </c>
      <c r="V96" s="165">
        <f>ROUND(ROUND(U96,2)*(1+'General Inputs'!L$20)*(1-AA96)+'General Inputs'!L$28,2)</f>
        <v>41.01</v>
      </c>
      <c r="W96" s="165">
        <f>ROUND(ROUND(V96,2)*(1+'General Inputs'!M$20)*(1-AB96)+'General Inputs'!M$28,2)</f>
        <v>43.17</v>
      </c>
      <c r="X96" s="165">
        <f>ROUND(ROUND(W96,2)*(1+'General Inputs'!N$20)*(1-AC96)+'General Inputs'!N$28,2)</f>
        <v>44.97</v>
      </c>
      <c r="Y96" s="166"/>
      <c r="Z96" s="193">
        <f>IF($T96="",0,'General Inputs'!K$23)</f>
        <v>-1.7000000000000001E-2</v>
      </c>
      <c r="AA96" s="193">
        <f>IF($T96="",0,'General Inputs'!L$23)</f>
        <v>-1.7000000000000001E-2</v>
      </c>
      <c r="AB96" s="193">
        <f>IF($T96="",0,'General Inputs'!M$23)</f>
        <v>-1.7000000000000001E-2</v>
      </c>
      <c r="AC96" s="193">
        <f>IF($T96="",0,'General Inputs'!N$23)</f>
        <v>-1.7000000000000001E-2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 t="s">
        <v>408</v>
      </c>
      <c r="D97" s="161"/>
      <c r="E97" s="71" t="s">
        <v>33</v>
      </c>
      <c r="F97" s="71"/>
      <c r="G97" s="92"/>
      <c r="H97" s="93">
        <f t="shared" si="9"/>
        <v>59.6</v>
      </c>
      <c r="I97" s="162"/>
      <c r="J97" s="93">
        <f t="shared" si="10"/>
        <v>59.6</v>
      </c>
      <c r="K97" s="162"/>
      <c r="L97" s="162" t="str">
        <f t="shared" si="11"/>
        <v>COMPLIANT</v>
      </c>
      <c r="M97" s="39"/>
      <c r="N97" s="163">
        <f t="shared" si="12"/>
        <v>53.3</v>
      </c>
      <c r="O97" s="163">
        <f t="shared" si="13"/>
        <v>55.2</v>
      </c>
      <c r="P97" s="163">
        <f t="shared" si="14"/>
        <v>56.62</v>
      </c>
      <c r="Q97" s="163">
        <f t="shared" si="15"/>
        <v>59.6</v>
      </c>
      <c r="R97" s="163">
        <f t="shared" si="16"/>
        <v>62.08</v>
      </c>
      <c r="S97" s="39"/>
      <c r="T97" s="164">
        <v>53.3</v>
      </c>
      <c r="U97" s="165">
        <f>ROUND(ROUND(T97,2)*(1+'General Inputs'!K$20)*(1-Z97)+'General Inputs'!K$28,2)</f>
        <v>55.2</v>
      </c>
      <c r="V97" s="165">
        <f>ROUND(ROUND(U97,2)*(1+'General Inputs'!L$20)*(1-AA97)+'General Inputs'!L$28,2)</f>
        <v>56.62</v>
      </c>
      <c r="W97" s="165">
        <f>ROUND(ROUND(V97,2)*(1+'General Inputs'!M$20)*(1-AB97)+'General Inputs'!M$28,2)</f>
        <v>59.6</v>
      </c>
      <c r="X97" s="165">
        <f>ROUND(ROUND(W97,2)*(1+'General Inputs'!N$20)*(1-AC97)+'General Inputs'!N$28,2)</f>
        <v>62.08</v>
      </c>
      <c r="Y97" s="166"/>
      <c r="Z97" s="193">
        <f>IF($T97="",0,'General Inputs'!K$23)</f>
        <v>-1.7000000000000001E-2</v>
      </c>
      <c r="AA97" s="193">
        <f>IF($T97="",0,'General Inputs'!L$23)</f>
        <v>-1.7000000000000001E-2</v>
      </c>
      <c r="AB97" s="193">
        <f>IF($T97="",0,'General Inputs'!M$23)</f>
        <v>-1.7000000000000001E-2</v>
      </c>
      <c r="AC97" s="193">
        <f>IF($T97="",0,'General Inputs'!N$23)</f>
        <v>-1.7000000000000001E-2</v>
      </c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1" t="s">
        <v>409</v>
      </c>
      <c r="D98" s="161"/>
      <c r="E98" s="71" t="s">
        <v>33</v>
      </c>
      <c r="F98" s="71"/>
      <c r="G98" s="92"/>
      <c r="H98" s="93">
        <f t="shared" si="9"/>
        <v>59.35</v>
      </c>
      <c r="I98" s="162"/>
      <c r="J98" s="93">
        <f t="shared" si="10"/>
        <v>59.35</v>
      </c>
      <c r="K98" s="162"/>
      <c r="L98" s="162" t="str">
        <f t="shared" si="11"/>
        <v>COMPLIANT</v>
      </c>
      <c r="M98" s="39"/>
      <c r="N98" s="163">
        <f t="shared" si="12"/>
        <v>53.07</v>
      </c>
      <c r="O98" s="163">
        <f t="shared" si="13"/>
        <v>54.97</v>
      </c>
      <c r="P98" s="163">
        <f t="shared" si="14"/>
        <v>56.39</v>
      </c>
      <c r="Q98" s="163">
        <f t="shared" si="15"/>
        <v>59.35</v>
      </c>
      <c r="R98" s="163">
        <f t="shared" si="16"/>
        <v>61.82</v>
      </c>
      <c r="S98" s="39"/>
      <c r="T98" s="164">
        <v>53.07</v>
      </c>
      <c r="U98" s="165">
        <f>ROUND(ROUND(T98,2)*(1+'General Inputs'!K$20)*(1-Z98)+'General Inputs'!K$28,2)</f>
        <v>54.97</v>
      </c>
      <c r="V98" s="165">
        <f>ROUND(ROUND(U98,2)*(1+'General Inputs'!L$20)*(1-AA98)+'General Inputs'!L$28,2)</f>
        <v>56.39</v>
      </c>
      <c r="W98" s="165">
        <f>ROUND(ROUND(V98,2)*(1+'General Inputs'!M$20)*(1-AB98)+'General Inputs'!M$28,2)</f>
        <v>59.35</v>
      </c>
      <c r="X98" s="165">
        <f>ROUND(ROUND(W98,2)*(1+'General Inputs'!N$20)*(1-AC98)+'General Inputs'!N$28,2)</f>
        <v>61.82</v>
      </c>
      <c r="Y98" s="166"/>
      <c r="Z98" s="193">
        <f>IF($T98="",0,'General Inputs'!K$23)</f>
        <v>-1.7000000000000001E-2</v>
      </c>
      <c r="AA98" s="193">
        <f>IF($T98="",0,'General Inputs'!L$23)</f>
        <v>-1.7000000000000001E-2</v>
      </c>
      <c r="AB98" s="193">
        <f>IF($T98="",0,'General Inputs'!M$23)</f>
        <v>-1.7000000000000001E-2</v>
      </c>
      <c r="AC98" s="193">
        <f>IF($T98="",0,'General Inputs'!N$23)</f>
        <v>-1.7000000000000001E-2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 t="s">
        <v>410</v>
      </c>
      <c r="D99" s="161"/>
      <c r="E99" s="71" t="s">
        <v>33</v>
      </c>
      <c r="F99" s="71"/>
      <c r="G99" s="92"/>
      <c r="H99" s="93">
        <f t="shared" si="9"/>
        <v>50.9</v>
      </c>
      <c r="I99" s="162"/>
      <c r="J99" s="93">
        <f t="shared" si="10"/>
        <v>50.9</v>
      </c>
      <c r="K99" s="162"/>
      <c r="L99" s="162" t="str">
        <f t="shared" si="11"/>
        <v>COMPLIANT</v>
      </c>
      <c r="M99" s="39"/>
      <c r="N99" s="163">
        <f t="shared" si="12"/>
        <v>45.52</v>
      </c>
      <c r="O99" s="163">
        <f t="shared" si="13"/>
        <v>47.15</v>
      </c>
      <c r="P99" s="163">
        <f t="shared" si="14"/>
        <v>48.36</v>
      </c>
      <c r="Q99" s="163">
        <f t="shared" si="15"/>
        <v>50.9</v>
      </c>
      <c r="R99" s="163">
        <f t="shared" si="16"/>
        <v>53.02</v>
      </c>
      <c r="S99" s="39"/>
      <c r="T99" s="164">
        <v>45.52</v>
      </c>
      <c r="U99" s="165">
        <f>ROUND(ROUND(T99,2)*(1+'General Inputs'!K$20)*(1-Z99)+'General Inputs'!K$28,2)</f>
        <v>47.15</v>
      </c>
      <c r="V99" s="165">
        <f>ROUND(ROUND(U99,2)*(1+'General Inputs'!L$20)*(1-AA99)+'General Inputs'!L$28,2)</f>
        <v>48.36</v>
      </c>
      <c r="W99" s="165">
        <f>ROUND(ROUND(V99,2)*(1+'General Inputs'!M$20)*(1-AB99)+'General Inputs'!M$28,2)</f>
        <v>50.9</v>
      </c>
      <c r="X99" s="165">
        <f>ROUND(ROUND(W99,2)*(1+'General Inputs'!N$20)*(1-AC99)+'General Inputs'!N$28,2)</f>
        <v>53.02</v>
      </c>
      <c r="Y99" s="166"/>
      <c r="Z99" s="193">
        <f>IF($T99="",0,'General Inputs'!K$23)</f>
        <v>-1.7000000000000001E-2</v>
      </c>
      <c r="AA99" s="193">
        <f>IF($T99="",0,'General Inputs'!L$23)</f>
        <v>-1.7000000000000001E-2</v>
      </c>
      <c r="AB99" s="193">
        <f>IF($T99="",0,'General Inputs'!M$23)</f>
        <v>-1.7000000000000001E-2</v>
      </c>
      <c r="AC99" s="193">
        <f>IF($T99="",0,'General Inputs'!N$23)</f>
        <v>-1.7000000000000001E-2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1" t="s">
        <v>411</v>
      </c>
      <c r="D100" s="161"/>
      <c r="E100" s="71" t="s">
        <v>33</v>
      </c>
      <c r="F100" s="71"/>
      <c r="G100" s="92"/>
      <c r="H100" s="93">
        <f t="shared" si="9"/>
        <v>51.33</v>
      </c>
      <c r="I100" s="162"/>
      <c r="J100" s="93">
        <f t="shared" si="10"/>
        <v>51.33</v>
      </c>
      <c r="K100" s="162"/>
      <c r="L100" s="162" t="str">
        <f t="shared" si="11"/>
        <v>COMPLIANT</v>
      </c>
      <c r="M100" s="39"/>
      <c r="N100" s="163">
        <f t="shared" si="12"/>
        <v>45.91</v>
      </c>
      <c r="O100" s="163">
        <f t="shared" si="13"/>
        <v>47.55</v>
      </c>
      <c r="P100" s="163">
        <f t="shared" si="14"/>
        <v>48.77</v>
      </c>
      <c r="Q100" s="163">
        <f t="shared" si="15"/>
        <v>51.33</v>
      </c>
      <c r="R100" s="163">
        <f t="shared" si="16"/>
        <v>53.47</v>
      </c>
      <c r="S100" s="39"/>
      <c r="T100" s="164">
        <v>45.91</v>
      </c>
      <c r="U100" s="165">
        <f>ROUND(ROUND(T100,2)*(1+'General Inputs'!K$20)*(1-Z100)+'General Inputs'!K$28,2)</f>
        <v>47.55</v>
      </c>
      <c r="V100" s="165">
        <f>ROUND(ROUND(U100,2)*(1+'General Inputs'!L$20)*(1-AA100)+'General Inputs'!L$28,2)</f>
        <v>48.77</v>
      </c>
      <c r="W100" s="165">
        <f>ROUND(ROUND(V100,2)*(1+'General Inputs'!M$20)*(1-AB100)+'General Inputs'!M$28,2)</f>
        <v>51.33</v>
      </c>
      <c r="X100" s="165">
        <f>ROUND(ROUND(W100,2)*(1+'General Inputs'!N$20)*(1-AC100)+'General Inputs'!N$28,2)</f>
        <v>53.47</v>
      </c>
      <c r="Y100" s="166"/>
      <c r="Z100" s="193">
        <f>IF($T100="",0,'General Inputs'!K$23)</f>
        <v>-1.7000000000000001E-2</v>
      </c>
      <c r="AA100" s="193">
        <f>IF($T100="",0,'General Inputs'!L$23)</f>
        <v>-1.7000000000000001E-2</v>
      </c>
      <c r="AB100" s="193">
        <f>IF($T100="",0,'General Inputs'!M$23)</f>
        <v>-1.7000000000000001E-2</v>
      </c>
      <c r="AC100" s="193">
        <f>IF($T100="",0,'General Inputs'!N$23)</f>
        <v>-1.7000000000000001E-2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 t="s">
        <v>412</v>
      </c>
      <c r="D101" s="161"/>
      <c r="E101" s="71" t="s">
        <v>33</v>
      </c>
      <c r="F101" s="71"/>
      <c r="G101" s="92"/>
      <c r="H101" s="93">
        <f t="shared" si="9"/>
        <v>52.88</v>
      </c>
      <c r="I101" s="162"/>
      <c r="J101" s="93">
        <f t="shared" si="10"/>
        <v>52.88</v>
      </c>
      <c r="K101" s="162"/>
      <c r="L101" s="162" t="str">
        <f t="shared" si="11"/>
        <v>COMPLIANT</v>
      </c>
      <c r="M101" s="39"/>
      <c r="N101" s="163">
        <f t="shared" si="12"/>
        <v>47.29</v>
      </c>
      <c r="O101" s="163">
        <f t="shared" si="13"/>
        <v>48.98</v>
      </c>
      <c r="P101" s="163">
        <f t="shared" si="14"/>
        <v>50.24</v>
      </c>
      <c r="Q101" s="163">
        <f t="shared" si="15"/>
        <v>52.88</v>
      </c>
      <c r="R101" s="163">
        <f t="shared" si="16"/>
        <v>55.08</v>
      </c>
      <c r="S101" s="39"/>
      <c r="T101" s="164">
        <v>47.29</v>
      </c>
      <c r="U101" s="165">
        <f>ROUND(ROUND(T101,2)*(1+'General Inputs'!K$20)*(1-Z101)+'General Inputs'!K$28,2)</f>
        <v>48.98</v>
      </c>
      <c r="V101" s="165">
        <f>ROUND(ROUND(U101,2)*(1+'General Inputs'!L$20)*(1-AA101)+'General Inputs'!L$28,2)</f>
        <v>50.24</v>
      </c>
      <c r="W101" s="165">
        <f>ROUND(ROUND(V101,2)*(1+'General Inputs'!M$20)*(1-AB101)+'General Inputs'!M$28,2)</f>
        <v>52.88</v>
      </c>
      <c r="X101" s="165">
        <f>ROUND(ROUND(W101,2)*(1+'General Inputs'!N$20)*(1-AC101)+'General Inputs'!N$28,2)</f>
        <v>55.08</v>
      </c>
      <c r="Y101" s="166"/>
      <c r="Z101" s="193">
        <f>IF($T101="",0,'General Inputs'!K$23)</f>
        <v>-1.7000000000000001E-2</v>
      </c>
      <c r="AA101" s="193">
        <f>IF($T101="",0,'General Inputs'!L$23)</f>
        <v>-1.7000000000000001E-2</v>
      </c>
      <c r="AB101" s="193">
        <f>IF($T101="",0,'General Inputs'!M$23)</f>
        <v>-1.7000000000000001E-2</v>
      </c>
      <c r="AC101" s="193">
        <f>IF($T101="",0,'General Inputs'!N$23)</f>
        <v>-1.7000000000000001E-2</v>
      </c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1" t="s">
        <v>413</v>
      </c>
      <c r="D102" s="161"/>
      <c r="E102" s="71" t="s">
        <v>33</v>
      </c>
      <c r="F102" s="71"/>
      <c r="G102" s="92"/>
      <c r="H102" s="93">
        <f t="shared" si="9"/>
        <v>41.42</v>
      </c>
      <c r="I102" s="162"/>
      <c r="J102" s="93">
        <f t="shared" si="10"/>
        <v>41.42</v>
      </c>
      <c r="K102" s="162"/>
      <c r="L102" s="162" t="str">
        <f t="shared" si="11"/>
        <v>COMPLIANT</v>
      </c>
      <c r="M102" s="39"/>
      <c r="N102" s="163">
        <f t="shared" si="12"/>
        <v>37.04</v>
      </c>
      <c r="O102" s="163">
        <f t="shared" si="13"/>
        <v>38.36</v>
      </c>
      <c r="P102" s="163">
        <f t="shared" si="14"/>
        <v>39.35</v>
      </c>
      <c r="Q102" s="163">
        <f t="shared" si="15"/>
        <v>41.42</v>
      </c>
      <c r="R102" s="163">
        <f t="shared" si="16"/>
        <v>43.15</v>
      </c>
      <c r="S102" s="39"/>
      <c r="T102" s="164">
        <v>37.04</v>
      </c>
      <c r="U102" s="165">
        <f>ROUND(ROUND(T102,2)*(1+'General Inputs'!K$20)*(1-Z102)+'General Inputs'!K$28,2)</f>
        <v>38.36</v>
      </c>
      <c r="V102" s="165">
        <f>ROUND(ROUND(U102,2)*(1+'General Inputs'!L$20)*(1-AA102)+'General Inputs'!L$28,2)</f>
        <v>39.35</v>
      </c>
      <c r="W102" s="165">
        <f>ROUND(ROUND(V102,2)*(1+'General Inputs'!M$20)*(1-AB102)+'General Inputs'!M$28,2)</f>
        <v>41.42</v>
      </c>
      <c r="X102" s="165">
        <f>ROUND(ROUND(W102,2)*(1+'General Inputs'!N$20)*(1-AC102)+'General Inputs'!N$28,2)</f>
        <v>43.15</v>
      </c>
      <c r="Y102" s="166"/>
      <c r="Z102" s="193">
        <f>IF($T102="",0,'General Inputs'!K$23)</f>
        <v>-1.7000000000000001E-2</v>
      </c>
      <c r="AA102" s="193">
        <f>IF($T102="",0,'General Inputs'!L$23)</f>
        <v>-1.7000000000000001E-2</v>
      </c>
      <c r="AB102" s="193">
        <f>IF($T102="",0,'General Inputs'!M$23)</f>
        <v>-1.7000000000000001E-2</v>
      </c>
      <c r="AC102" s="193">
        <f>IF($T102="",0,'General Inputs'!N$23)</f>
        <v>-1.7000000000000001E-2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1" t="s">
        <v>414</v>
      </c>
      <c r="D103" s="161"/>
      <c r="E103" s="71" t="s">
        <v>33</v>
      </c>
      <c r="F103" s="71"/>
      <c r="G103" s="92"/>
      <c r="H103" s="93">
        <f t="shared" si="9"/>
        <v>57.68</v>
      </c>
      <c r="I103" s="162"/>
      <c r="J103" s="93">
        <f t="shared" si="10"/>
        <v>57.68</v>
      </c>
      <c r="K103" s="162"/>
      <c r="L103" s="162" t="str">
        <f t="shared" si="11"/>
        <v>COMPLIANT</v>
      </c>
      <c r="M103" s="39"/>
      <c r="N103" s="163">
        <f t="shared" si="12"/>
        <v>51.58</v>
      </c>
      <c r="O103" s="163">
        <f t="shared" si="13"/>
        <v>53.42</v>
      </c>
      <c r="P103" s="163">
        <f t="shared" si="14"/>
        <v>54.8</v>
      </c>
      <c r="Q103" s="163">
        <f t="shared" si="15"/>
        <v>57.68</v>
      </c>
      <c r="R103" s="163">
        <f t="shared" si="16"/>
        <v>60.08</v>
      </c>
      <c r="S103" s="39"/>
      <c r="T103" s="164">
        <v>51.58</v>
      </c>
      <c r="U103" s="165">
        <f>ROUND(ROUND(T103,2)*(1+'General Inputs'!K$20)*(1-Z103)+'General Inputs'!K$28,2)</f>
        <v>53.42</v>
      </c>
      <c r="V103" s="165">
        <f>ROUND(ROUND(U103,2)*(1+'General Inputs'!L$20)*(1-AA103)+'General Inputs'!L$28,2)</f>
        <v>54.8</v>
      </c>
      <c r="W103" s="165">
        <f>ROUND(ROUND(V103,2)*(1+'General Inputs'!M$20)*(1-AB103)+'General Inputs'!M$28,2)</f>
        <v>57.68</v>
      </c>
      <c r="X103" s="165">
        <f>ROUND(ROUND(W103,2)*(1+'General Inputs'!N$20)*(1-AC103)+'General Inputs'!N$28,2)</f>
        <v>60.08</v>
      </c>
      <c r="Y103" s="166"/>
      <c r="Z103" s="193">
        <f>IF($T103="",0,'General Inputs'!K$23)</f>
        <v>-1.7000000000000001E-2</v>
      </c>
      <c r="AA103" s="193">
        <f>IF($T103="",0,'General Inputs'!L$23)</f>
        <v>-1.7000000000000001E-2</v>
      </c>
      <c r="AB103" s="193">
        <f>IF($T103="",0,'General Inputs'!M$23)</f>
        <v>-1.7000000000000001E-2</v>
      </c>
      <c r="AC103" s="193">
        <f>IF($T103="",0,'General Inputs'!N$23)</f>
        <v>-1.7000000000000001E-2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 t="s">
        <v>415</v>
      </c>
      <c r="D104" s="161"/>
      <c r="E104" s="71" t="s">
        <v>33</v>
      </c>
      <c r="F104" s="71"/>
      <c r="G104" s="92"/>
      <c r="H104" s="93">
        <f t="shared" si="9"/>
        <v>41.41</v>
      </c>
      <c r="I104" s="162"/>
      <c r="J104" s="93">
        <f t="shared" si="10"/>
        <v>41.41</v>
      </c>
      <c r="K104" s="162"/>
      <c r="L104" s="162" t="str">
        <f t="shared" si="11"/>
        <v>COMPLIANT</v>
      </c>
      <c r="M104" s="39"/>
      <c r="N104" s="163">
        <f t="shared" si="12"/>
        <v>37.03</v>
      </c>
      <c r="O104" s="163">
        <f t="shared" si="13"/>
        <v>38.35</v>
      </c>
      <c r="P104" s="163">
        <f t="shared" si="14"/>
        <v>39.340000000000003</v>
      </c>
      <c r="Q104" s="163">
        <f t="shared" si="15"/>
        <v>41.41</v>
      </c>
      <c r="R104" s="163">
        <f t="shared" si="16"/>
        <v>43.14</v>
      </c>
      <c r="S104" s="39"/>
      <c r="T104" s="164">
        <v>37.03</v>
      </c>
      <c r="U104" s="165">
        <f>ROUND(ROUND(T104,2)*(1+'General Inputs'!K$20)*(1-Z104)+'General Inputs'!K$28,2)</f>
        <v>38.35</v>
      </c>
      <c r="V104" s="165">
        <f>ROUND(ROUND(U104,2)*(1+'General Inputs'!L$20)*(1-AA104)+'General Inputs'!L$28,2)</f>
        <v>39.340000000000003</v>
      </c>
      <c r="W104" s="165">
        <f>ROUND(ROUND(V104,2)*(1+'General Inputs'!M$20)*(1-AB104)+'General Inputs'!M$28,2)</f>
        <v>41.41</v>
      </c>
      <c r="X104" s="165">
        <f>ROUND(ROUND(W104,2)*(1+'General Inputs'!N$20)*(1-AC104)+'General Inputs'!N$28,2)</f>
        <v>43.14</v>
      </c>
      <c r="Y104" s="166"/>
      <c r="Z104" s="193">
        <f>IF($T104="",0,'General Inputs'!K$23)</f>
        <v>-1.7000000000000001E-2</v>
      </c>
      <c r="AA104" s="193">
        <f>IF($T104="",0,'General Inputs'!L$23)</f>
        <v>-1.7000000000000001E-2</v>
      </c>
      <c r="AB104" s="193">
        <f>IF($T104="",0,'General Inputs'!M$23)</f>
        <v>-1.7000000000000001E-2</v>
      </c>
      <c r="AC104" s="193">
        <f>IF($T104="",0,'General Inputs'!N$23)</f>
        <v>-1.7000000000000001E-2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1" t="s">
        <v>416</v>
      </c>
      <c r="D105" s="161"/>
      <c r="E105" s="71" t="s">
        <v>33</v>
      </c>
      <c r="F105" s="71"/>
      <c r="G105" s="92"/>
      <c r="H105" s="93">
        <f t="shared" si="9"/>
        <v>41.24</v>
      </c>
      <c r="I105" s="162"/>
      <c r="J105" s="93">
        <f t="shared" si="10"/>
        <v>41.24</v>
      </c>
      <c r="K105" s="162"/>
      <c r="L105" s="162" t="str">
        <f t="shared" si="11"/>
        <v>COMPLIANT</v>
      </c>
      <c r="M105" s="39"/>
      <c r="N105" s="163">
        <f t="shared" si="12"/>
        <v>36.880000000000003</v>
      </c>
      <c r="O105" s="163">
        <f t="shared" si="13"/>
        <v>38.200000000000003</v>
      </c>
      <c r="P105" s="163">
        <f t="shared" si="14"/>
        <v>39.18</v>
      </c>
      <c r="Q105" s="163">
        <f t="shared" si="15"/>
        <v>41.24</v>
      </c>
      <c r="R105" s="163">
        <f t="shared" si="16"/>
        <v>42.96</v>
      </c>
      <c r="S105" s="39"/>
      <c r="T105" s="164">
        <v>36.880000000000003</v>
      </c>
      <c r="U105" s="165">
        <f>ROUND(ROUND(T105,2)*(1+'General Inputs'!K$20)*(1-Z105)+'General Inputs'!K$28,2)</f>
        <v>38.200000000000003</v>
      </c>
      <c r="V105" s="165">
        <f>ROUND(ROUND(U105,2)*(1+'General Inputs'!L$20)*(1-AA105)+'General Inputs'!L$28,2)</f>
        <v>39.18</v>
      </c>
      <c r="W105" s="165">
        <f>ROUND(ROUND(V105,2)*(1+'General Inputs'!M$20)*(1-AB105)+'General Inputs'!M$28,2)</f>
        <v>41.24</v>
      </c>
      <c r="X105" s="165">
        <f>ROUND(ROUND(W105,2)*(1+'General Inputs'!N$20)*(1-AC105)+'General Inputs'!N$28,2)</f>
        <v>42.96</v>
      </c>
      <c r="Y105" s="166"/>
      <c r="Z105" s="193">
        <f>IF($T105="",0,'General Inputs'!K$23)</f>
        <v>-1.7000000000000001E-2</v>
      </c>
      <c r="AA105" s="193">
        <f>IF($T105="",0,'General Inputs'!L$23)</f>
        <v>-1.7000000000000001E-2</v>
      </c>
      <c r="AB105" s="193">
        <f>IF($T105="",0,'General Inputs'!M$23)</f>
        <v>-1.7000000000000001E-2</v>
      </c>
      <c r="AC105" s="193">
        <f>IF($T105="",0,'General Inputs'!N$23)</f>
        <v>-1.7000000000000001E-2</v>
      </c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161" t="s">
        <v>417</v>
      </c>
      <c r="D106" s="161"/>
      <c r="E106" s="71" t="s">
        <v>33</v>
      </c>
      <c r="F106" s="71"/>
      <c r="G106" s="92"/>
      <c r="H106" s="93">
        <f t="shared" si="9"/>
        <v>41.24</v>
      </c>
      <c r="I106" s="162"/>
      <c r="J106" s="93">
        <f t="shared" si="10"/>
        <v>41.24</v>
      </c>
      <c r="K106" s="162"/>
      <c r="L106" s="162" t="str">
        <f t="shared" si="11"/>
        <v>COMPLIANT</v>
      </c>
      <c r="M106" s="39"/>
      <c r="N106" s="163">
        <f t="shared" si="12"/>
        <v>36.880000000000003</v>
      </c>
      <c r="O106" s="163">
        <f t="shared" si="13"/>
        <v>38.200000000000003</v>
      </c>
      <c r="P106" s="163">
        <f t="shared" si="14"/>
        <v>39.18</v>
      </c>
      <c r="Q106" s="163">
        <f t="shared" si="15"/>
        <v>41.24</v>
      </c>
      <c r="R106" s="163">
        <f t="shared" si="16"/>
        <v>42.96</v>
      </c>
      <c r="S106" s="39"/>
      <c r="T106" s="164">
        <v>36.880000000000003</v>
      </c>
      <c r="U106" s="165">
        <f>ROUND(ROUND(T106,2)*(1+'General Inputs'!K$20)*(1-Z106)+'General Inputs'!K$28,2)</f>
        <v>38.200000000000003</v>
      </c>
      <c r="V106" s="165">
        <f>ROUND(ROUND(U106,2)*(1+'General Inputs'!L$20)*(1-AA106)+'General Inputs'!L$28,2)</f>
        <v>39.18</v>
      </c>
      <c r="W106" s="165">
        <f>ROUND(ROUND(V106,2)*(1+'General Inputs'!M$20)*(1-AB106)+'General Inputs'!M$28,2)</f>
        <v>41.24</v>
      </c>
      <c r="X106" s="165">
        <f>ROUND(ROUND(W106,2)*(1+'General Inputs'!N$20)*(1-AC106)+'General Inputs'!N$28,2)</f>
        <v>42.96</v>
      </c>
      <c r="Y106" s="166"/>
      <c r="Z106" s="193">
        <f>IF($T106="",0,'General Inputs'!K$23)</f>
        <v>-1.7000000000000001E-2</v>
      </c>
      <c r="AA106" s="193">
        <f>IF($T106="",0,'General Inputs'!L$23)</f>
        <v>-1.7000000000000001E-2</v>
      </c>
      <c r="AB106" s="193">
        <f>IF($T106="",0,'General Inputs'!M$23)</f>
        <v>-1.7000000000000001E-2</v>
      </c>
      <c r="AC106" s="193">
        <f>IF($T106="",0,'General Inputs'!N$23)</f>
        <v>-1.7000000000000001E-2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 t="s">
        <v>418</v>
      </c>
      <c r="D107" s="161"/>
      <c r="E107" s="71" t="s">
        <v>33</v>
      </c>
      <c r="F107" s="71"/>
      <c r="G107" s="92"/>
      <c r="H107" s="93">
        <f t="shared" si="9"/>
        <v>52.91</v>
      </c>
      <c r="I107" s="162"/>
      <c r="J107" s="93">
        <f t="shared" si="10"/>
        <v>52.91</v>
      </c>
      <c r="K107" s="162"/>
      <c r="L107" s="162" t="str">
        <f t="shared" si="11"/>
        <v>COMPLIANT</v>
      </c>
      <c r="M107" s="39"/>
      <c r="N107" s="163">
        <f t="shared" si="12"/>
        <v>47.32</v>
      </c>
      <c r="O107" s="163">
        <f t="shared" si="13"/>
        <v>49.01</v>
      </c>
      <c r="P107" s="163">
        <f t="shared" si="14"/>
        <v>50.27</v>
      </c>
      <c r="Q107" s="163">
        <f t="shared" si="15"/>
        <v>52.91</v>
      </c>
      <c r="R107" s="163">
        <f t="shared" si="16"/>
        <v>55.11</v>
      </c>
      <c r="S107" s="39"/>
      <c r="T107" s="164">
        <v>47.32</v>
      </c>
      <c r="U107" s="165">
        <f>ROUND(ROUND(T107,2)*(1+'General Inputs'!K$20)*(1-Z107)+'General Inputs'!K$28,2)</f>
        <v>49.01</v>
      </c>
      <c r="V107" s="165">
        <f>ROUND(ROUND(U107,2)*(1+'General Inputs'!L$20)*(1-AA107)+'General Inputs'!L$28,2)</f>
        <v>50.27</v>
      </c>
      <c r="W107" s="165">
        <f>ROUND(ROUND(V107,2)*(1+'General Inputs'!M$20)*(1-AB107)+'General Inputs'!M$28,2)</f>
        <v>52.91</v>
      </c>
      <c r="X107" s="165">
        <f>ROUND(ROUND(W107,2)*(1+'General Inputs'!N$20)*(1-AC107)+'General Inputs'!N$28,2)</f>
        <v>55.11</v>
      </c>
      <c r="Y107" s="166"/>
      <c r="Z107" s="193">
        <f>IF($T107="",0,'General Inputs'!K$23)</f>
        <v>-1.7000000000000001E-2</v>
      </c>
      <c r="AA107" s="193">
        <f>IF($T107="",0,'General Inputs'!L$23)</f>
        <v>-1.7000000000000001E-2</v>
      </c>
      <c r="AB107" s="193">
        <f>IF($T107="",0,'General Inputs'!M$23)</f>
        <v>-1.7000000000000001E-2</v>
      </c>
      <c r="AC107" s="193">
        <f>IF($T107="",0,'General Inputs'!N$23)</f>
        <v>-1.7000000000000001E-2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1"/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3">
        <f>IF($T108="",0,'General Inputs'!K$23)</f>
        <v>0</v>
      </c>
      <c r="AA108" s="193">
        <f>IF($T108="",0,'General Inputs'!L$23)</f>
        <v>0</v>
      </c>
      <c r="AB108" s="193">
        <f>IF($T108="",0,'General Inputs'!M$23)</f>
        <v>0</v>
      </c>
      <c r="AC108" s="193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3">
        <f>IF($T109="",0,'General Inputs'!K$23)</f>
        <v>0</v>
      </c>
      <c r="AA109" s="193">
        <f>IF($T109="",0,'General Inputs'!L$23)</f>
        <v>0</v>
      </c>
      <c r="AB109" s="193">
        <f>IF($T109="",0,'General Inputs'!M$23)</f>
        <v>0</v>
      </c>
      <c r="AC109" s="193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3">
        <f>IF($T110="",0,'General Inputs'!K$23)</f>
        <v>0</v>
      </c>
      <c r="AA110" s="193">
        <f>IF($T110="",0,'General Inputs'!L$23)</f>
        <v>0</v>
      </c>
      <c r="AB110" s="193">
        <f>IF($T110="",0,'General Inputs'!M$23)</f>
        <v>0</v>
      </c>
      <c r="AC110" s="193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3">
        <f>IF($T111="",0,'General Inputs'!K$23)</f>
        <v>0</v>
      </c>
      <c r="AA111" s="193">
        <f>IF($T111="",0,'General Inputs'!L$23)</f>
        <v>0</v>
      </c>
      <c r="AB111" s="193">
        <f>IF($T111="",0,'General Inputs'!M$23)</f>
        <v>0</v>
      </c>
      <c r="AC111" s="193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3">
        <f>IF($T112="",0,'General Inputs'!K$23)</f>
        <v>0</v>
      </c>
      <c r="AA112" s="193">
        <f>IF($T112="",0,'General Inputs'!L$23)</f>
        <v>0</v>
      </c>
      <c r="AB112" s="193">
        <f>IF($T112="",0,'General Inputs'!M$23)</f>
        <v>0</v>
      </c>
      <c r="AC112" s="193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3">
        <f>IF($T113="",0,'General Inputs'!K$23)</f>
        <v>0</v>
      </c>
      <c r="AA113" s="193">
        <f>IF($T113="",0,'General Inputs'!L$23)</f>
        <v>0</v>
      </c>
      <c r="AB113" s="193">
        <f>IF($T113="",0,'General Inputs'!M$23)</f>
        <v>0</v>
      </c>
      <c r="AC113" s="193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3">
        <f>IF($T114="",0,'General Inputs'!K$23)</f>
        <v>0</v>
      </c>
      <c r="AA114" s="193">
        <f>IF($T114="",0,'General Inputs'!L$23)</f>
        <v>0</v>
      </c>
      <c r="AB114" s="193">
        <f>IF($T114="",0,'General Inputs'!M$23)</f>
        <v>0</v>
      </c>
      <c r="AC114" s="193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3">
        <f>IF($T115="",0,'General Inputs'!K$23)</f>
        <v>0</v>
      </c>
      <c r="AA115" s="193">
        <f>IF($T115="",0,'General Inputs'!L$23)</f>
        <v>0</v>
      </c>
      <c r="AB115" s="193">
        <f>IF($T115="",0,'General Inputs'!M$23)</f>
        <v>0</v>
      </c>
      <c r="AC115" s="193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3">
        <f>IF($T116="",0,'General Inputs'!K$23)</f>
        <v>0</v>
      </c>
      <c r="AA116" s="193">
        <f>IF($T116="",0,'General Inputs'!L$23)</f>
        <v>0</v>
      </c>
      <c r="AB116" s="193">
        <f>IF($T116="",0,'General Inputs'!M$23)</f>
        <v>0</v>
      </c>
      <c r="AC116" s="193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3">
        <f>IF($T117="",0,'General Inputs'!K$23)</f>
        <v>0</v>
      </c>
      <c r="AA117" s="193">
        <f>IF($T117="",0,'General Inputs'!L$23)</f>
        <v>0</v>
      </c>
      <c r="AB117" s="193">
        <f>IF($T117="",0,'General Inputs'!M$23)</f>
        <v>0</v>
      </c>
      <c r="AC117" s="193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3">
        <f>IF($T118="",0,'General Inputs'!K$23)</f>
        <v>0</v>
      </c>
      <c r="AA118" s="193">
        <f>IF($T118="",0,'General Inputs'!L$23)</f>
        <v>0</v>
      </c>
      <c r="AB118" s="193">
        <f>IF($T118="",0,'General Inputs'!M$23)</f>
        <v>0</v>
      </c>
      <c r="AC118" s="193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3">
        <f>IF($T119="",0,'General Inputs'!K$23)</f>
        <v>0</v>
      </c>
      <c r="AA119" s="193">
        <f>IF($T119="",0,'General Inputs'!L$23)</f>
        <v>0</v>
      </c>
      <c r="AB119" s="193">
        <f>IF($T119="",0,'General Inputs'!M$23)</f>
        <v>0</v>
      </c>
      <c r="AC119" s="193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3">
        <f>IF($T120="",0,'General Inputs'!K$23)</f>
        <v>0</v>
      </c>
      <c r="AA120" s="193">
        <f>IF($T120="",0,'General Inputs'!L$23)</f>
        <v>0</v>
      </c>
      <c r="AB120" s="193">
        <f>IF($T120="",0,'General Inputs'!M$23)</f>
        <v>0</v>
      </c>
      <c r="AC120" s="193">
        <f>IF($T120="",0,'General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3">
        <f>IF($T121="",0,'General Inputs'!K$23)</f>
        <v>0</v>
      </c>
      <c r="AA121" s="193">
        <f>IF($T121="",0,'General Inputs'!L$23)</f>
        <v>0</v>
      </c>
      <c r="AB121" s="193">
        <f>IF($T121="",0,'General Inputs'!M$23)</f>
        <v>0</v>
      </c>
      <c r="AC121" s="193">
        <f>IF($T121="",0,'General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3">
        <f>IF($T122="",0,'General Inputs'!K$23)</f>
        <v>0</v>
      </c>
      <c r="AA122" s="193">
        <f>IF($T122="",0,'General Inputs'!L$23)</f>
        <v>0</v>
      </c>
      <c r="AB122" s="193">
        <f>IF($T122="",0,'General Inputs'!M$23)</f>
        <v>0</v>
      </c>
      <c r="AC122" s="193">
        <f>IF($T122="",0,'General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3">
        <f>IF($T123="",0,'General Inputs'!K$23)</f>
        <v>0</v>
      </c>
      <c r="AA123" s="193">
        <f>IF($T123="",0,'General Inputs'!L$23)</f>
        <v>0</v>
      </c>
      <c r="AB123" s="193">
        <f>IF($T123="",0,'General Inputs'!M$23)</f>
        <v>0</v>
      </c>
      <c r="AC123" s="193">
        <f>IF($T123="",0,'General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3">
        <f>IF($T124="",0,'General Inputs'!K$23)</f>
        <v>0</v>
      </c>
      <c r="AA124" s="193">
        <f>IF($T124="",0,'General Inputs'!L$23)</f>
        <v>0</v>
      </c>
      <c r="AB124" s="193">
        <f>IF($T124="",0,'General Inputs'!M$23)</f>
        <v>0</v>
      </c>
      <c r="AC124" s="193">
        <f>IF($T124="",0,'General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3">
        <f>IF($T125="",0,'General Inputs'!K$23)</f>
        <v>0</v>
      </c>
      <c r="AA125" s="193">
        <f>IF($T125="",0,'General Inputs'!L$23)</f>
        <v>0</v>
      </c>
      <c r="AB125" s="193">
        <f>IF($T125="",0,'General Inputs'!M$23)</f>
        <v>0</v>
      </c>
      <c r="AC125" s="193">
        <f>IF($T125="",0,'General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3">
        <f>IF($T126="",0,'General Inputs'!K$23)</f>
        <v>0</v>
      </c>
      <c r="AA126" s="193">
        <f>IF($T126="",0,'General Inputs'!L$23)</f>
        <v>0</v>
      </c>
      <c r="AB126" s="193">
        <f>IF($T126="",0,'General Inputs'!M$23)</f>
        <v>0</v>
      </c>
      <c r="AC126" s="193">
        <f>IF($T126="",0,'General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3">
        <f>IF($T127="",0,'General Inputs'!K$23)</f>
        <v>0</v>
      </c>
      <c r="AA127" s="193">
        <f>IF($T127="",0,'General Inputs'!L$23)</f>
        <v>0</v>
      </c>
      <c r="AB127" s="193">
        <f>IF($T127="",0,'General Inputs'!M$23)</f>
        <v>0</v>
      </c>
      <c r="AC127" s="193">
        <f>IF($T127="",0,'General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3">
        <f>IF($T128="",0,'General Inputs'!K$23)</f>
        <v>0</v>
      </c>
      <c r="AA128" s="193">
        <f>IF($T128="",0,'General Inputs'!L$23)</f>
        <v>0</v>
      </c>
      <c r="AB128" s="193">
        <f>IF($T128="",0,'General Inputs'!M$23)</f>
        <v>0</v>
      </c>
      <c r="AC128" s="193">
        <f>IF($T128="",0,'General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3">
        <f>IF($T129="",0,'General Inputs'!K$23)</f>
        <v>0</v>
      </c>
      <c r="AA129" s="193">
        <f>IF($T129="",0,'General Inputs'!L$23)</f>
        <v>0</v>
      </c>
      <c r="AB129" s="193">
        <f>IF($T129="",0,'General Inputs'!M$23)</f>
        <v>0</v>
      </c>
      <c r="AC129" s="193">
        <f>IF($T129="",0,'General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3">
        <f>IF($T130="",0,'General Inputs'!K$23)</f>
        <v>0</v>
      </c>
      <c r="AA130" s="193">
        <f>IF($T130="",0,'General Inputs'!L$23)</f>
        <v>0</v>
      </c>
      <c r="AB130" s="193">
        <f>IF($T130="",0,'General Inputs'!M$23)</f>
        <v>0</v>
      </c>
      <c r="AC130" s="193">
        <f>IF($T130="",0,'General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3">
        <f>IF($T131="",0,'General Inputs'!K$23)</f>
        <v>0</v>
      </c>
      <c r="AA131" s="193">
        <f>IF($T131="",0,'General Inputs'!L$23)</f>
        <v>0</v>
      </c>
      <c r="AB131" s="193">
        <f>IF($T131="",0,'General Inputs'!M$23)</f>
        <v>0</v>
      </c>
      <c r="AC131" s="193">
        <f>IF($T131="",0,'General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3">
        <f>IF($T132="",0,'General Inputs'!K$23)</f>
        <v>0</v>
      </c>
      <c r="AA132" s="193">
        <f>IF($T132="",0,'General Inputs'!L$23)</f>
        <v>0</v>
      </c>
      <c r="AB132" s="193">
        <f>IF($T132="",0,'General Inputs'!M$23)</f>
        <v>0</v>
      </c>
      <c r="AC132" s="193">
        <f>IF($T132="",0,'General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3">
        <f>IF($T133="",0,'General Inputs'!K$23)</f>
        <v>0</v>
      </c>
      <c r="AA133" s="193">
        <f>IF($T133="",0,'General Inputs'!L$23)</f>
        <v>0</v>
      </c>
      <c r="AB133" s="193">
        <f>IF($T133="",0,'General Inputs'!M$23)</f>
        <v>0</v>
      </c>
      <c r="AC133" s="193">
        <f>IF($T133="",0,'General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3">
        <f>IF($T134="",0,'General Inputs'!K$23)</f>
        <v>0</v>
      </c>
      <c r="AA134" s="193">
        <f>IF($T134="",0,'General Inputs'!L$23)</f>
        <v>0</v>
      </c>
      <c r="AB134" s="193">
        <f>IF($T134="",0,'General Inputs'!M$23)</f>
        <v>0</v>
      </c>
      <c r="AC134" s="193">
        <f>IF($T134="",0,'General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3">
        <f>IF($T135="",0,'General Inputs'!K$23)</f>
        <v>0</v>
      </c>
      <c r="AA135" s="193">
        <f>IF($T135="",0,'General Inputs'!L$23)</f>
        <v>0</v>
      </c>
      <c r="AB135" s="193">
        <f>IF($T135="",0,'General Inputs'!M$23)</f>
        <v>0</v>
      </c>
      <c r="AC135" s="193">
        <f>IF($T135="",0,'General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3">
        <f>IF($T136="",0,'General Inputs'!K$23)</f>
        <v>0</v>
      </c>
      <c r="AA136" s="193">
        <f>IF($T136="",0,'General Inputs'!L$23)</f>
        <v>0</v>
      </c>
      <c r="AB136" s="193">
        <f>IF($T136="",0,'General Inputs'!M$23)</f>
        <v>0</v>
      </c>
      <c r="AC136" s="193">
        <f>IF($T136="",0,'General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3">
        <f>IF($T137="",0,'General Inputs'!K$23)</f>
        <v>0</v>
      </c>
      <c r="AA137" s="193">
        <f>IF($T137="",0,'General Inputs'!L$23)</f>
        <v>0</v>
      </c>
      <c r="AB137" s="193">
        <f>IF($T137="",0,'General Inputs'!M$23)</f>
        <v>0</v>
      </c>
      <c r="AC137" s="193">
        <f>IF($T137="",0,'General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3">
        <f>IF($T138="",0,'General Inputs'!K$23)</f>
        <v>0</v>
      </c>
      <c r="AA138" s="193">
        <f>IF($T138="",0,'General Inputs'!L$23)</f>
        <v>0</v>
      </c>
      <c r="AB138" s="193">
        <f>IF($T138="",0,'General Inputs'!M$23)</f>
        <v>0</v>
      </c>
      <c r="AC138" s="193">
        <f>IF($T138="",0,'General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3">
        <f>IF($T139="",0,'General Inputs'!K$23)</f>
        <v>0</v>
      </c>
      <c r="AA139" s="193">
        <f>IF($T139="",0,'General Inputs'!L$23)</f>
        <v>0</v>
      </c>
      <c r="AB139" s="193">
        <f>IF($T139="",0,'General Inputs'!M$23)</f>
        <v>0</v>
      </c>
      <c r="AC139" s="193">
        <f>IF($T139="",0,'General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3">
        <f>IF($T140="",0,'General Inputs'!K$23)</f>
        <v>0</v>
      </c>
      <c r="AA140" s="193">
        <f>IF($T140="",0,'General Inputs'!L$23)</f>
        <v>0</v>
      </c>
      <c r="AB140" s="193">
        <f>IF($T140="",0,'General Inputs'!M$23)</f>
        <v>0</v>
      </c>
      <c r="AC140" s="193">
        <f>IF($T140="",0,'General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3">
        <f>IF($T141="",0,'General Inputs'!K$23)</f>
        <v>0</v>
      </c>
      <c r="AA141" s="193">
        <f>IF($T141="",0,'General Inputs'!L$23)</f>
        <v>0</v>
      </c>
      <c r="AB141" s="193">
        <f>IF($T141="",0,'General Inputs'!M$23)</f>
        <v>0</v>
      </c>
      <c r="AC141" s="193">
        <f>IF($T141="",0,'General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3">
        <f>IF($T142="",0,'General Inputs'!K$23)</f>
        <v>0</v>
      </c>
      <c r="AA142" s="193">
        <f>IF($T142="",0,'General Inputs'!L$23)</f>
        <v>0</v>
      </c>
      <c r="AB142" s="193">
        <f>IF($T142="",0,'General Inputs'!M$23)</f>
        <v>0</v>
      </c>
      <c r="AC142" s="193">
        <f>IF($T142="",0,'General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3">
        <f>IF($T143="",0,'General Inputs'!K$23)</f>
        <v>0</v>
      </c>
      <c r="AA143" s="193">
        <f>IF($T143="",0,'General Inputs'!L$23)</f>
        <v>0</v>
      </c>
      <c r="AB143" s="193">
        <f>IF($T143="",0,'General Inputs'!M$23)</f>
        <v>0</v>
      </c>
      <c r="AC143" s="193">
        <f>IF($T143="",0,'General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3">
        <f>IF($T144="",0,'General Inputs'!K$23)</f>
        <v>0</v>
      </c>
      <c r="AA144" s="193">
        <f>IF($T144="",0,'General Inputs'!L$23)</f>
        <v>0</v>
      </c>
      <c r="AB144" s="193">
        <f>IF($T144="",0,'General Inputs'!M$23)</f>
        <v>0</v>
      </c>
      <c r="AC144" s="193">
        <f>IF($T144="",0,'General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3">
        <f>IF($T145="",0,'General Inputs'!K$23)</f>
        <v>0</v>
      </c>
      <c r="AA145" s="193">
        <f>IF($T145="",0,'General Inputs'!L$23)</f>
        <v>0</v>
      </c>
      <c r="AB145" s="193">
        <f>IF($T145="",0,'General Inputs'!M$23)</f>
        <v>0</v>
      </c>
      <c r="AC145" s="193">
        <f>IF($T145="",0,'General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3">
        <f>IF($T146="",0,'General Inputs'!K$23)</f>
        <v>0</v>
      </c>
      <c r="AA146" s="193">
        <f>IF($T146="",0,'General Inputs'!L$23)</f>
        <v>0</v>
      </c>
      <c r="AB146" s="193">
        <f>IF($T146="",0,'General Inputs'!M$23)</f>
        <v>0</v>
      </c>
      <c r="AC146" s="193">
        <f>IF($T146="",0,'General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3">
        <f>IF($T147="",0,'General Inputs'!K$23)</f>
        <v>0</v>
      </c>
      <c r="AA147" s="193">
        <f>IF($T147="",0,'General Inputs'!L$23)</f>
        <v>0</v>
      </c>
      <c r="AB147" s="193">
        <f>IF($T147="",0,'General Inputs'!M$23)</f>
        <v>0</v>
      </c>
      <c r="AC147" s="193">
        <f>IF($T147="",0,'General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3">
        <f>IF($T148="",0,'General Inputs'!K$23)</f>
        <v>0</v>
      </c>
      <c r="AA148" s="193">
        <f>IF($T148="",0,'General Inputs'!L$23)</f>
        <v>0</v>
      </c>
      <c r="AB148" s="193">
        <f>IF($T148="",0,'General Inputs'!M$23)</f>
        <v>0</v>
      </c>
      <c r="AC148" s="193">
        <f>IF($T148="",0,'General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3">
        <f>IF($T149="",0,'General Inputs'!K$23)</f>
        <v>0</v>
      </c>
      <c r="AA149" s="193">
        <f>IF($T149="",0,'General Inputs'!L$23)</f>
        <v>0</v>
      </c>
      <c r="AB149" s="193">
        <f>IF($T149="",0,'General Inputs'!M$23)</f>
        <v>0</v>
      </c>
      <c r="AC149" s="193">
        <f>IF($T149="",0,'General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3">
        <f>IF($T150="",0,'General Inputs'!K$23)</f>
        <v>0</v>
      </c>
      <c r="AA150" s="193">
        <f>IF($T150="",0,'General Inputs'!L$23)</f>
        <v>0</v>
      </c>
      <c r="AB150" s="193">
        <f>IF($T150="",0,'General Inputs'!M$23)</f>
        <v>0</v>
      </c>
      <c r="AC150" s="193">
        <f>IF($T150="",0,'General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3">
        <f>IF($T151="",0,'General Inputs'!K$23)</f>
        <v>0</v>
      </c>
      <c r="AA151" s="193">
        <f>IF($T151="",0,'General Inputs'!L$23)</f>
        <v>0</v>
      </c>
      <c r="AB151" s="193">
        <f>IF($T151="",0,'General Inputs'!M$23)</f>
        <v>0</v>
      </c>
      <c r="AC151" s="193">
        <f>IF($T151="",0,'General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3">
        <f>IF($T152="",0,'General Inputs'!K$23)</f>
        <v>0</v>
      </c>
      <c r="AA152" s="193">
        <f>IF($T152="",0,'General Inputs'!L$23)</f>
        <v>0</v>
      </c>
      <c r="AB152" s="193">
        <f>IF($T152="",0,'General Inputs'!M$23)</f>
        <v>0</v>
      </c>
      <c r="AC152" s="193">
        <f>IF($T152="",0,'General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3">
        <f>IF($T153="",0,'General Inputs'!K$23)</f>
        <v>0</v>
      </c>
      <c r="AA153" s="193">
        <f>IF($T153="",0,'General Inputs'!L$23)</f>
        <v>0</v>
      </c>
      <c r="AB153" s="193">
        <f>IF($T153="",0,'General Inputs'!M$23)</f>
        <v>0</v>
      </c>
      <c r="AC153" s="193">
        <f>IF($T153="",0,'General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3">
        <f>IF($T154="",0,'General Inputs'!K$23)</f>
        <v>0</v>
      </c>
      <c r="AA154" s="193">
        <f>IF($T154="",0,'General Inputs'!L$23)</f>
        <v>0</v>
      </c>
      <c r="AB154" s="193">
        <f>IF($T154="",0,'General Inputs'!M$23)</f>
        <v>0</v>
      </c>
      <c r="AC154" s="193">
        <f>IF($T154="",0,'General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3">
        <f>IF($T155="",0,'General Inputs'!K$23)</f>
        <v>0</v>
      </c>
      <c r="AA155" s="193">
        <f>IF($T155="",0,'General Inputs'!L$23)</f>
        <v>0</v>
      </c>
      <c r="AB155" s="193">
        <f>IF($T155="",0,'General Inputs'!M$23)</f>
        <v>0</v>
      </c>
      <c r="AC155" s="193">
        <f>IF($T155="",0,'General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3">
        <f>IF($T156="",0,'General Inputs'!K$23)</f>
        <v>0</v>
      </c>
      <c r="AA156" s="193">
        <f>IF($T156="",0,'General Inputs'!L$23)</f>
        <v>0</v>
      </c>
      <c r="AB156" s="193">
        <f>IF($T156="",0,'General Inputs'!M$23)</f>
        <v>0</v>
      </c>
      <c r="AC156" s="193">
        <f>IF($T156="",0,'General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3">
        <f>IF($T157="",0,'General Inputs'!K$23)</f>
        <v>0</v>
      </c>
      <c r="AA157" s="193">
        <f>IF($T157="",0,'General Inputs'!L$23)</f>
        <v>0</v>
      </c>
      <c r="AB157" s="193">
        <f>IF($T157="",0,'General Inputs'!M$23)</f>
        <v>0</v>
      </c>
      <c r="AC157" s="193">
        <f>IF($T157="",0,'General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3">
        <f>IF($T158="",0,'General Inputs'!K$23)</f>
        <v>0</v>
      </c>
      <c r="AA158" s="193">
        <f>IF($T158="",0,'General Inputs'!L$23)</f>
        <v>0</v>
      </c>
      <c r="AB158" s="193">
        <f>IF($T158="",0,'General Inputs'!M$23)</f>
        <v>0</v>
      </c>
      <c r="AC158" s="193">
        <f>IF($T158="",0,'General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3">
        <f>IF($T159="",0,'General Inputs'!K$23)</f>
        <v>0</v>
      </c>
      <c r="AA159" s="193">
        <f>IF($T159="",0,'General Inputs'!L$23)</f>
        <v>0</v>
      </c>
      <c r="AB159" s="193">
        <f>IF($T159="",0,'General Inputs'!M$23)</f>
        <v>0</v>
      </c>
      <c r="AC159" s="193">
        <f>IF($T159="",0,'General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3">
        <f>IF($T160="",0,'General Inputs'!K$23)</f>
        <v>0</v>
      </c>
      <c r="AA160" s="193">
        <f>IF($T160="",0,'General Inputs'!L$23)</f>
        <v>0</v>
      </c>
      <c r="AB160" s="193">
        <f>IF($T160="",0,'General Inputs'!M$23)</f>
        <v>0</v>
      </c>
      <c r="AC160" s="193">
        <f>IF($T160="",0,'General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3">
        <f>IF($T161="",0,'General Inputs'!K$23)</f>
        <v>0</v>
      </c>
      <c r="AA161" s="193">
        <f>IF($T161="",0,'General Inputs'!L$23)</f>
        <v>0</v>
      </c>
      <c r="AB161" s="193">
        <f>IF($T161="",0,'General Inputs'!M$23)</f>
        <v>0</v>
      </c>
      <c r="AC161" s="193">
        <f>IF($T161="",0,'General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3">
        <f>IF($T162="",0,'General Inputs'!K$23)</f>
        <v>0</v>
      </c>
      <c r="AA162" s="193">
        <f>IF($T162="",0,'General Inputs'!L$23)</f>
        <v>0</v>
      </c>
      <c r="AB162" s="193">
        <f>IF($T162="",0,'General Inputs'!M$23)</f>
        <v>0</v>
      </c>
      <c r="AC162" s="193">
        <f>IF($T162="",0,'General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3">
        <f>IF($T163="",0,'General Inputs'!K$23)</f>
        <v>0</v>
      </c>
      <c r="AA163" s="193">
        <f>IF($T163="",0,'General Inputs'!L$23)</f>
        <v>0</v>
      </c>
      <c r="AB163" s="193">
        <f>IF($T163="",0,'General Inputs'!M$23)</f>
        <v>0</v>
      </c>
      <c r="AC163" s="193">
        <f>IF($T163="",0,'General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3">
        <f>IF($T164="",0,'General Inputs'!K$23)</f>
        <v>0</v>
      </c>
      <c r="AA164" s="193">
        <f>IF($T164="",0,'General Inputs'!L$23)</f>
        <v>0</v>
      </c>
      <c r="AB164" s="193">
        <f>IF($T164="",0,'General Inputs'!M$23)</f>
        <v>0</v>
      </c>
      <c r="AC164" s="193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3">
        <f>IF($T165="",0,'General Inputs'!K$23)</f>
        <v>0</v>
      </c>
      <c r="AA165" s="193">
        <f>IF($T165="",0,'General Inputs'!L$23)</f>
        <v>0</v>
      </c>
      <c r="AB165" s="193">
        <f>IF($T165="",0,'General Inputs'!M$23)</f>
        <v>0</v>
      </c>
      <c r="AC165" s="193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3">
        <f>IF($T166="",0,'General Inputs'!K$23)</f>
        <v>0</v>
      </c>
      <c r="AA166" s="193">
        <f>IF($T166="",0,'General Inputs'!L$23)</f>
        <v>0</v>
      </c>
      <c r="AB166" s="193">
        <f>IF($T166="",0,'General Inputs'!M$23)</f>
        <v>0</v>
      </c>
      <c r="AC166" s="193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3">
        <f>IF($T167="",0,'General Inputs'!K$23)</f>
        <v>0</v>
      </c>
      <c r="AA167" s="193">
        <f>IF($T167="",0,'General Inputs'!L$23)</f>
        <v>0</v>
      </c>
      <c r="AB167" s="193">
        <f>IF($T167="",0,'General Inputs'!M$23)</f>
        <v>0</v>
      </c>
      <c r="AC167" s="193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3">
        <f>IF($T168="",0,'General Inputs'!K$23)</f>
        <v>0</v>
      </c>
      <c r="AA168" s="193">
        <f>IF($T168="",0,'General Inputs'!L$23)</f>
        <v>0</v>
      </c>
      <c r="AB168" s="193">
        <f>IF($T168="",0,'General Inputs'!M$23)</f>
        <v>0</v>
      </c>
      <c r="AC168" s="193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3">
        <f>IF($T169="",0,'General Inputs'!K$23)</f>
        <v>0</v>
      </c>
      <c r="AA169" s="193">
        <f>IF($T169="",0,'General Inputs'!L$23)</f>
        <v>0</v>
      </c>
      <c r="AB169" s="193">
        <f>IF($T169="",0,'General Inputs'!M$23)</f>
        <v>0</v>
      </c>
      <c r="AC169" s="193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3">
        <f>IF($T170="",0,'General Inputs'!K$23)</f>
        <v>0</v>
      </c>
      <c r="AA170" s="193">
        <f>IF($T170="",0,'General Inputs'!L$23)</f>
        <v>0</v>
      </c>
      <c r="AB170" s="193">
        <f>IF($T170="",0,'General Inputs'!M$23)</f>
        <v>0</v>
      </c>
      <c r="AC170" s="193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3">
        <f>IF($T171="",0,'General Inputs'!K$23)</f>
        <v>0</v>
      </c>
      <c r="AA171" s="193">
        <f>IF($T171="",0,'General Inputs'!L$23)</f>
        <v>0</v>
      </c>
      <c r="AB171" s="193">
        <f>IF($T171="",0,'General Inputs'!M$23)</f>
        <v>0</v>
      </c>
      <c r="AC171" s="193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3">
        <f>IF($T172="",0,'General Inputs'!K$23)</f>
        <v>0</v>
      </c>
      <c r="AA172" s="193">
        <f>IF($T172="",0,'General Inputs'!L$23)</f>
        <v>0</v>
      </c>
      <c r="AB172" s="193">
        <f>IF($T172="",0,'General Inputs'!M$23)</f>
        <v>0</v>
      </c>
      <c r="AC172" s="193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3">
        <f>IF($T173="",0,'General Inputs'!K$23)</f>
        <v>0</v>
      </c>
      <c r="AA173" s="193">
        <f>IF($T173="",0,'General Inputs'!L$23)</f>
        <v>0</v>
      </c>
      <c r="AB173" s="193">
        <f>IF($T173="",0,'General Inputs'!M$23)</f>
        <v>0</v>
      </c>
      <c r="AC173" s="193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3">
        <f>IF($T174="",0,'General Inputs'!K$23)</f>
        <v>0</v>
      </c>
      <c r="AA174" s="193">
        <f>IF($T174="",0,'General Inputs'!L$23)</f>
        <v>0</v>
      </c>
      <c r="AB174" s="193">
        <f>IF($T174="",0,'General Inputs'!M$23)</f>
        <v>0</v>
      </c>
      <c r="AC174" s="193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3">
        <f>IF($T175="",0,'General Inputs'!K$23)</f>
        <v>0</v>
      </c>
      <c r="AA175" s="193">
        <f>IF($T175="",0,'General Inputs'!L$23)</f>
        <v>0</v>
      </c>
      <c r="AB175" s="193">
        <f>IF($T175="",0,'General Inputs'!M$23)</f>
        <v>0</v>
      </c>
      <c r="AC175" s="193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3">
        <f>IF($T176="",0,'General Inputs'!K$23)</f>
        <v>0</v>
      </c>
      <c r="AA176" s="193">
        <f>IF($T176="",0,'General Inputs'!L$23)</f>
        <v>0</v>
      </c>
      <c r="AB176" s="193">
        <f>IF($T176="",0,'General Inputs'!M$23)</f>
        <v>0</v>
      </c>
      <c r="AC176" s="193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3">
        <f>IF($T177="",0,'General Inputs'!K$23)</f>
        <v>0</v>
      </c>
      <c r="AA177" s="193">
        <f>IF($T177="",0,'General Inputs'!L$23)</f>
        <v>0</v>
      </c>
      <c r="AB177" s="193">
        <f>IF($T177="",0,'General Inputs'!M$23)</f>
        <v>0</v>
      </c>
      <c r="AC177" s="193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3">
        <f>IF($T178="",0,'General Inputs'!K$23)</f>
        <v>0</v>
      </c>
      <c r="AA178" s="193">
        <f>IF($T178="",0,'General Inputs'!L$23)</f>
        <v>0</v>
      </c>
      <c r="AB178" s="193">
        <f>IF($T178="",0,'General Inputs'!M$23)</f>
        <v>0</v>
      </c>
      <c r="AC178" s="193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3">
        <f>IF($T179="",0,'General Inputs'!K$23)</f>
        <v>0</v>
      </c>
      <c r="AA179" s="193">
        <f>IF($T179="",0,'General Inputs'!L$23)</f>
        <v>0</v>
      </c>
      <c r="AB179" s="193">
        <f>IF($T179="",0,'General Inputs'!M$23)</f>
        <v>0</v>
      </c>
      <c r="AC179" s="193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3">
        <f>IF($T180="",0,'General Inputs'!K$23)</f>
        <v>0</v>
      </c>
      <c r="AA180" s="193">
        <f>IF($T180="",0,'General Inputs'!L$23)</f>
        <v>0</v>
      </c>
      <c r="AB180" s="193">
        <f>IF($T180="",0,'General Inputs'!M$23)</f>
        <v>0</v>
      </c>
      <c r="AC180" s="193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3">
        <f>IF($T181="",0,'General Inputs'!K$23)</f>
        <v>0</v>
      </c>
      <c r="AA181" s="193">
        <f>IF($T181="",0,'General Inputs'!L$23)</f>
        <v>0</v>
      </c>
      <c r="AB181" s="193">
        <f>IF($T181="",0,'General Inputs'!M$23)</f>
        <v>0</v>
      </c>
      <c r="AC181" s="193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3">
        <f>IF($T182="",0,'General Inputs'!K$23)</f>
        <v>0</v>
      </c>
      <c r="AA182" s="193">
        <f>IF($T182="",0,'General Inputs'!L$23)</f>
        <v>0</v>
      </c>
      <c r="AB182" s="193">
        <f>IF($T182="",0,'General Inputs'!M$23)</f>
        <v>0</v>
      </c>
      <c r="AC182" s="193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3">
        <f>IF($T183="",0,'General Inputs'!K$23)</f>
        <v>0</v>
      </c>
      <c r="AA183" s="193">
        <f>IF($T183="",0,'General Inputs'!L$23)</f>
        <v>0</v>
      </c>
      <c r="AB183" s="193">
        <f>IF($T183="",0,'General Inputs'!M$23)</f>
        <v>0</v>
      </c>
      <c r="AC183" s="193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3">
        <f>IF($T184="",0,'General Inputs'!K$23)</f>
        <v>0</v>
      </c>
      <c r="AA184" s="193">
        <f>IF($T184="",0,'General Inputs'!L$23)</f>
        <v>0</v>
      </c>
      <c r="AB184" s="193">
        <f>IF($T184="",0,'General Inputs'!M$23)</f>
        <v>0</v>
      </c>
      <c r="AC184" s="193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3">
        <f>IF($T185="",0,'General Inputs'!K$23)</f>
        <v>0</v>
      </c>
      <c r="AA185" s="193">
        <f>IF($T185="",0,'General Inputs'!L$23)</f>
        <v>0</v>
      </c>
      <c r="AB185" s="193">
        <f>IF($T185="",0,'General Inputs'!M$23)</f>
        <v>0</v>
      </c>
      <c r="AC185" s="193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3">
        <f>IF($T186="",0,'General Inputs'!K$23)</f>
        <v>0</v>
      </c>
      <c r="AA186" s="193">
        <f>IF($T186="",0,'General Inputs'!L$23)</f>
        <v>0</v>
      </c>
      <c r="AB186" s="193">
        <f>IF($T186="",0,'General Inputs'!M$23)</f>
        <v>0</v>
      </c>
      <c r="AC186" s="193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3">
        <f>IF($T187="",0,'General Inputs'!K$23)</f>
        <v>0</v>
      </c>
      <c r="AA187" s="193">
        <f>IF($T187="",0,'General Inputs'!L$23)</f>
        <v>0</v>
      </c>
      <c r="AB187" s="193">
        <f>IF($T187="",0,'General Inputs'!M$23)</f>
        <v>0</v>
      </c>
      <c r="AC187" s="193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3">
        <f>IF($T188="",0,'General Inputs'!K$23)</f>
        <v>0</v>
      </c>
      <c r="AA188" s="193">
        <f>IF($T188="",0,'General Inputs'!L$23)</f>
        <v>0</v>
      </c>
      <c r="AB188" s="193">
        <f>IF($T188="",0,'General Inputs'!M$23)</f>
        <v>0</v>
      </c>
      <c r="AC188" s="193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3">
        <f>IF($T189="",0,'General Inputs'!K$23)</f>
        <v>0</v>
      </c>
      <c r="AA189" s="193">
        <f>IF($T189="",0,'General Inputs'!L$23)</f>
        <v>0</v>
      </c>
      <c r="AB189" s="193">
        <f>IF($T189="",0,'General Inputs'!M$23)</f>
        <v>0</v>
      </c>
      <c r="AC189" s="193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3">
        <f>IF($T190="",0,'General Inputs'!K$23)</f>
        <v>0</v>
      </c>
      <c r="AA190" s="193">
        <f>IF($T190="",0,'General Inputs'!L$23)</f>
        <v>0</v>
      </c>
      <c r="AB190" s="193">
        <f>IF($T190="",0,'General Inputs'!M$23)</f>
        <v>0</v>
      </c>
      <c r="AC190" s="193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3">
        <f>IF($T191="",0,'General Inputs'!K$23)</f>
        <v>0</v>
      </c>
      <c r="AA191" s="193">
        <f>IF($T191="",0,'General Inputs'!L$23)</f>
        <v>0</v>
      </c>
      <c r="AB191" s="193">
        <f>IF($T191="",0,'General Inputs'!M$23)</f>
        <v>0</v>
      </c>
      <c r="AC191" s="193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3">
        <f>IF($T192="",0,'General Inputs'!K$23)</f>
        <v>0</v>
      </c>
      <c r="AA192" s="193">
        <f>IF($T192="",0,'General Inputs'!L$23)</f>
        <v>0</v>
      </c>
      <c r="AB192" s="193">
        <f>IF($T192="",0,'General Inputs'!M$23)</f>
        <v>0</v>
      </c>
      <c r="AC192" s="193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3">
        <f>IF($T193="",0,'General Inputs'!K$23)</f>
        <v>0</v>
      </c>
      <c r="AA193" s="193">
        <f>IF($T193="",0,'General Inputs'!L$23)</f>
        <v>0</v>
      </c>
      <c r="AB193" s="193">
        <f>IF($T193="",0,'General Inputs'!M$23)</f>
        <v>0</v>
      </c>
      <c r="AC193" s="193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3">
        <f>IF($T194="",0,'General Inputs'!K$23)</f>
        <v>0</v>
      </c>
      <c r="AA194" s="193">
        <f>IF($T194="",0,'General Inputs'!L$23)</f>
        <v>0</v>
      </c>
      <c r="AB194" s="193">
        <f>IF($T194="",0,'General Inputs'!M$23)</f>
        <v>0</v>
      </c>
      <c r="AC194" s="193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3">
        <f>IF($T195="",0,'General Inputs'!K$23)</f>
        <v>0</v>
      </c>
      <c r="AA195" s="193">
        <f>IF($T195="",0,'General Inputs'!L$23)</f>
        <v>0</v>
      </c>
      <c r="AB195" s="193">
        <f>IF($T195="",0,'General Inputs'!M$23)</f>
        <v>0</v>
      </c>
      <c r="AC195" s="193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3">
        <f>IF($T196="",0,'General Inputs'!K$23)</f>
        <v>0</v>
      </c>
      <c r="AA196" s="193">
        <f>IF($T196="",0,'General Inputs'!L$23)</f>
        <v>0</v>
      </c>
      <c r="AB196" s="193">
        <f>IF($T196="",0,'General Inputs'!M$23)</f>
        <v>0</v>
      </c>
      <c r="AC196" s="193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3">
        <f>IF($T197="",0,'General Inputs'!K$23)</f>
        <v>0</v>
      </c>
      <c r="AA197" s="193">
        <f>IF($T197="",0,'General Inputs'!L$23)</f>
        <v>0</v>
      </c>
      <c r="AB197" s="193">
        <f>IF($T197="",0,'General Inputs'!M$23)</f>
        <v>0</v>
      </c>
      <c r="AC197" s="193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3">
        <f>IF($T198="",0,'General Inputs'!K$23)</f>
        <v>0</v>
      </c>
      <c r="AA198" s="193">
        <f>IF($T198="",0,'General Inputs'!L$23)</f>
        <v>0</v>
      </c>
      <c r="AB198" s="193">
        <f>IF($T198="",0,'General Inputs'!M$23)</f>
        <v>0</v>
      </c>
      <c r="AC198" s="193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3">
        <f>IF($T199="",0,'General Inputs'!K$23)</f>
        <v>0</v>
      </c>
      <c r="AA199" s="193">
        <f>IF($T199="",0,'General Inputs'!L$23)</f>
        <v>0</v>
      </c>
      <c r="AB199" s="193">
        <f>IF($T199="",0,'General Inputs'!M$23)</f>
        <v>0</v>
      </c>
      <c r="AC199" s="193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3">
        <f>IF($T200="",0,'General Inputs'!K$23)</f>
        <v>0</v>
      </c>
      <c r="AA200" s="193">
        <f>IF($T200="",0,'General Inputs'!L$23)</f>
        <v>0</v>
      </c>
      <c r="AB200" s="193">
        <f>IF($T200="",0,'General Inputs'!M$23)</f>
        <v>0</v>
      </c>
      <c r="AC200" s="193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3">
        <f>IF($T201="",0,'General Inputs'!K$23)</f>
        <v>0</v>
      </c>
      <c r="AA201" s="193">
        <f>IF($T201="",0,'General Inputs'!L$23)</f>
        <v>0</v>
      </c>
      <c r="AB201" s="193">
        <f>IF($T201="",0,'General Inputs'!M$23)</f>
        <v>0</v>
      </c>
      <c r="AC201" s="193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3">
        <f>IF($T202="",0,'General Inputs'!K$23)</f>
        <v>0</v>
      </c>
      <c r="AA202" s="193">
        <f>IF($T202="",0,'General Inputs'!L$23)</f>
        <v>0</v>
      </c>
      <c r="AB202" s="193">
        <f>IF($T202="",0,'General Inputs'!M$23)</f>
        <v>0</v>
      </c>
      <c r="AC202" s="193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3">
        <f>IF($T203="",0,'General Inputs'!K$23)</f>
        <v>0</v>
      </c>
      <c r="AA203" s="193">
        <f>IF($T203="",0,'General Inputs'!L$23)</f>
        <v>0</v>
      </c>
      <c r="AB203" s="193">
        <f>IF($T203="",0,'General Inputs'!M$23)</f>
        <v>0</v>
      </c>
      <c r="AC203" s="193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3">
        <f>IF($T204="",0,'General Inputs'!K$23)</f>
        <v>0</v>
      </c>
      <c r="AA204" s="193">
        <f>IF($T204="",0,'General Inputs'!L$23)</f>
        <v>0</v>
      </c>
      <c r="AB204" s="193">
        <f>IF($T204="",0,'General Inputs'!M$23)</f>
        <v>0</v>
      </c>
      <c r="AC204" s="193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3">
        <f>IF($T205="",0,'General Inputs'!K$23)</f>
        <v>0</v>
      </c>
      <c r="AA205" s="193">
        <f>IF($T205="",0,'General Inputs'!L$23)</f>
        <v>0</v>
      </c>
      <c r="AB205" s="193">
        <f>IF($T205="",0,'General Inputs'!M$23)</f>
        <v>0</v>
      </c>
      <c r="AC205" s="193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3">
        <f>IF($T206="",0,'General Inputs'!K$23)</f>
        <v>0</v>
      </c>
      <c r="AA206" s="193">
        <f>IF($T206="",0,'General Inputs'!L$23)</f>
        <v>0</v>
      </c>
      <c r="AB206" s="193">
        <f>IF($T206="",0,'General Inputs'!M$23)</f>
        <v>0</v>
      </c>
      <c r="AC206" s="193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3">
        <f>IF($T207="",0,'General Inputs'!K$23)</f>
        <v>0</v>
      </c>
      <c r="AA207" s="193">
        <f>IF($T207="",0,'General Inputs'!L$23)</f>
        <v>0</v>
      </c>
      <c r="AB207" s="193">
        <f>IF($T207="",0,'General Inputs'!M$23)</f>
        <v>0</v>
      </c>
      <c r="AC207" s="193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3">
        <f>IF($T208="",0,'General Inputs'!K$23)</f>
        <v>0</v>
      </c>
      <c r="AA208" s="193">
        <f>IF($T208="",0,'General Inputs'!L$23)</f>
        <v>0</v>
      </c>
      <c r="AB208" s="193">
        <f>IF($T208="",0,'General Inputs'!M$23)</f>
        <v>0</v>
      </c>
      <c r="AC208" s="193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3">
        <f>IF($T209="",0,'General Inputs'!K$23)</f>
        <v>0</v>
      </c>
      <c r="AA209" s="193">
        <f>IF($T209="",0,'General Inputs'!L$23)</f>
        <v>0</v>
      </c>
      <c r="AB209" s="193">
        <f>IF($T209="",0,'General Inputs'!M$23)</f>
        <v>0</v>
      </c>
      <c r="AC209" s="193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3">
        <f>IF($T210="",0,'General Inputs'!K$23)</f>
        <v>0</v>
      </c>
      <c r="AA210" s="193">
        <f>IF($T210="",0,'General Inputs'!L$23)</f>
        <v>0</v>
      </c>
      <c r="AB210" s="193">
        <f>IF($T210="",0,'General Inputs'!M$23)</f>
        <v>0</v>
      </c>
      <c r="AC210" s="193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3">
        <f>IF($T211="",0,'General Inputs'!K$23)</f>
        <v>0</v>
      </c>
      <c r="AA211" s="193">
        <f>IF($T211="",0,'General Inputs'!L$23)</f>
        <v>0</v>
      </c>
      <c r="AB211" s="193">
        <f>IF($T211="",0,'General Inputs'!M$23)</f>
        <v>0</v>
      </c>
      <c r="AC211" s="193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3">
        <f>IF($T212="",0,'General Inputs'!K$23)</f>
        <v>0</v>
      </c>
      <c r="AA212" s="193">
        <f>IF($T212="",0,'General Inputs'!L$23)</f>
        <v>0</v>
      </c>
      <c r="AB212" s="193">
        <f>IF($T212="",0,'General Inputs'!M$23)</f>
        <v>0</v>
      </c>
      <c r="AC212" s="193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3">
        <f>IF($T213="",0,'General Inputs'!K$23)</f>
        <v>0</v>
      </c>
      <c r="AA213" s="193">
        <f>IF($T213="",0,'General Inputs'!L$23)</f>
        <v>0</v>
      </c>
      <c r="AB213" s="193">
        <f>IF($T213="",0,'General Inputs'!M$23)</f>
        <v>0</v>
      </c>
      <c r="AC213" s="193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3">
        <f>IF($T214="",0,'General Inputs'!K$23)</f>
        <v>0</v>
      </c>
      <c r="AA214" s="193">
        <f>IF($T214="",0,'General Inputs'!L$23)</f>
        <v>0</v>
      </c>
      <c r="AB214" s="193">
        <f>IF($T214="",0,'General Inputs'!M$23)</f>
        <v>0</v>
      </c>
      <c r="AC214" s="193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3">
        <f>IF($T215="",0,'General Inputs'!K$23)</f>
        <v>0</v>
      </c>
      <c r="AA215" s="193">
        <f>IF($T215="",0,'General Inputs'!L$23)</f>
        <v>0</v>
      </c>
      <c r="AB215" s="193">
        <f>IF($T215="",0,'General Inputs'!M$23)</f>
        <v>0</v>
      </c>
      <c r="AC215" s="193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3">
        <f>IF($T216="",0,'General Inputs'!K$23)</f>
        <v>0</v>
      </c>
      <c r="AA216" s="193">
        <f>IF($T216="",0,'General Inputs'!L$23)</f>
        <v>0</v>
      </c>
      <c r="AB216" s="193">
        <f>IF($T216="",0,'General Inputs'!M$23)</f>
        <v>0</v>
      </c>
      <c r="AC216" s="193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3">
        <f>IF($T217="",0,'General Inputs'!K$23)</f>
        <v>0</v>
      </c>
      <c r="AA217" s="193">
        <f>IF($T217="",0,'General Inputs'!L$23)</f>
        <v>0</v>
      </c>
      <c r="AB217" s="193">
        <f>IF($T217="",0,'General Inputs'!M$23)</f>
        <v>0</v>
      </c>
      <c r="AC217" s="193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3">
        <f>IF($T218="",0,'General Inputs'!K$23)</f>
        <v>0</v>
      </c>
      <c r="AA218" s="193">
        <f>IF($T218="",0,'General Inputs'!L$23)</f>
        <v>0</v>
      </c>
      <c r="AB218" s="193">
        <f>IF($T218="",0,'General Inputs'!M$23)</f>
        <v>0</v>
      </c>
      <c r="AC218" s="193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3">
        <f>IF($T219="",0,'General Inputs'!K$23)</f>
        <v>0</v>
      </c>
      <c r="AA219" s="193">
        <f>IF($T219="",0,'General Inputs'!L$23)</f>
        <v>0</v>
      </c>
      <c r="AB219" s="193">
        <f>IF($T219="",0,'General Inputs'!M$23)</f>
        <v>0</v>
      </c>
      <c r="AC219" s="193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3">
        <f>IF($T220="",0,'General Inputs'!K$23)</f>
        <v>0</v>
      </c>
      <c r="AA220" s="193">
        <f>IF($T220="",0,'General Inputs'!L$23)</f>
        <v>0</v>
      </c>
      <c r="AB220" s="193">
        <f>IF($T220="",0,'General Inputs'!M$23)</f>
        <v>0</v>
      </c>
      <c r="AC220" s="193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3">
        <f>IF($T221="",0,'General Inputs'!K$23)</f>
        <v>0</v>
      </c>
      <c r="AA221" s="193">
        <f>IF($T221="",0,'General Inputs'!L$23)</f>
        <v>0</v>
      </c>
      <c r="AB221" s="193">
        <f>IF($T221="",0,'General Inputs'!M$23)</f>
        <v>0</v>
      </c>
      <c r="AC221" s="193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3">
        <f>IF($T222="",0,'General Inputs'!K$23)</f>
        <v>0</v>
      </c>
      <c r="AA222" s="193">
        <f>IF($T222="",0,'General Inputs'!L$23)</f>
        <v>0</v>
      </c>
      <c r="AB222" s="193">
        <f>IF($T222="",0,'General Inputs'!M$23)</f>
        <v>0</v>
      </c>
      <c r="AC222" s="193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3">
        <f>IF($T223="",0,'General Inputs'!K$23)</f>
        <v>0</v>
      </c>
      <c r="AA223" s="193">
        <f>IF($T223="",0,'General Inputs'!L$23)</f>
        <v>0</v>
      </c>
      <c r="AB223" s="193">
        <f>IF($T223="",0,'General Inputs'!M$23)</f>
        <v>0</v>
      </c>
      <c r="AC223" s="193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3">
        <f>IF($T224="",0,'General Inputs'!K$23)</f>
        <v>0</v>
      </c>
      <c r="AA224" s="193">
        <f>IF($T224="",0,'General Inputs'!L$23)</f>
        <v>0</v>
      </c>
      <c r="AB224" s="193">
        <f>IF($T224="",0,'General Inputs'!M$23)</f>
        <v>0</v>
      </c>
      <c r="AC224" s="193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3">
        <f>IF($T225="",0,'General Inputs'!K$23)</f>
        <v>0</v>
      </c>
      <c r="AA225" s="193">
        <f>IF($T225="",0,'General Inputs'!L$23)</f>
        <v>0</v>
      </c>
      <c r="AB225" s="193">
        <f>IF($T225="",0,'General Inputs'!M$23)</f>
        <v>0</v>
      </c>
      <c r="AC225" s="193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3">
        <f>IF($T226="",0,'General Inputs'!K$23)</f>
        <v>0</v>
      </c>
      <c r="AA226" s="193">
        <f>IF($T226="",0,'General Inputs'!L$23)</f>
        <v>0</v>
      </c>
      <c r="AB226" s="193">
        <f>IF($T226="",0,'General Inputs'!M$23)</f>
        <v>0</v>
      </c>
      <c r="AC226" s="193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3">
        <f>IF($T227="",0,'General Inputs'!K$23)</f>
        <v>0</v>
      </c>
      <c r="AA227" s="193">
        <f>IF($T227="",0,'General Inputs'!L$23)</f>
        <v>0</v>
      </c>
      <c r="AB227" s="193">
        <f>IF($T227="",0,'General Inputs'!M$23)</f>
        <v>0</v>
      </c>
      <c r="AC227" s="193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3">
        <f>IF($T228="",0,'General Inputs'!K$23)</f>
        <v>0</v>
      </c>
      <c r="AA228" s="193">
        <f>IF($T228="",0,'General Inputs'!L$23)</f>
        <v>0</v>
      </c>
      <c r="AB228" s="193">
        <f>IF($T228="",0,'General Inputs'!M$23)</f>
        <v>0</v>
      </c>
      <c r="AC228" s="193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3">
        <f>IF($T229="",0,'General Inputs'!K$23)</f>
        <v>0</v>
      </c>
      <c r="AA229" s="193">
        <f>IF($T229="",0,'General Inputs'!L$23)</f>
        <v>0</v>
      </c>
      <c r="AB229" s="193">
        <f>IF($T229="",0,'General Inputs'!M$23)</f>
        <v>0</v>
      </c>
      <c r="AC229" s="193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3">
        <f>IF($T230="",0,'General Inputs'!K$23)</f>
        <v>0</v>
      </c>
      <c r="AA230" s="193">
        <f>IF($T230="",0,'General Inputs'!L$23)</f>
        <v>0</v>
      </c>
      <c r="AB230" s="193">
        <f>IF($T230="",0,'General Inputs'!M$23)</f>
        <v>0</v>
      </c>
      <c r="AC230" s="193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3">
        <f>IF($T231="",0,'General Inputs'!K$23)</f>
        <v>0</v>
      </c>
      <c r="AA231" s="193">
        <f>IF($T231="",0,'General Inputs'!L$23)</f>
        <v>0</v>
      </c>
      <c r="AB231" s="193">
        <f>IF($T231="",0,'General Inputs'!M$23)</f>
        <v>0</v>
      </c>
      <c r="AC231" s="193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3">
        <f>IF($T232="",0,'General Inputs'!K$23)</f>
        <v>0</v>
      </c>
      <c r="AA232" s="193">
        <f>IF($T232="",0,'General Inputs'!L$23)</f>
        <v>0</v>
      </c>
      <c r="AB232" s="193">
        <f>IF($T232="",0,'General Inputs'!M$23)</f>
        <v>0</v>
      </c>
      <c r="AC232" s="193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3">
        <f>IF($T233="",0,'General Inputs'!K$23)</f>
        <v>0</v>
      </c>
      <c r="AA233" s="193">
        <f>IF($T233="",0,'General Inputs'!L$23)</f>
        <v>0</v>
      </c>
      <c r="AB233" s="193">
        <f>IF($T233="",0,'General Inputs'!M$23)</f>
        <v>0</v>
      </c>
      <c r="AC233" s="193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3">
        <f>IF($T234="",0,'General Inputs'!K$23)</f>
        <v>0</v>
      </c>
      <c r="AA234" s="193">
        <f>IF($T234="",0,'General Inputs'!L$23)</f>
        <v>0</v>
      </c>
      <c r="AB234" s="193">
        <f>IF($T234="",0,'General Inputs'!M$23)</f>
        <v>0</v>
      </c>
      <c r="AC234" s="193">
        <f>IF($T234="",0,'General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3">
        <f>IF($T235="",0,'General Inputs'!K$23)</f>
        <v>0</v>
      </c>
      <c r="AA235" s="193">
        <f>IF($T235="",0,'General Inputs'!L$23)</f>
        <v>0</v>
      </c>
      <c r="AB235" s="193">
        <f>IF($T235="",0,'General Inputs'!M$23)</f>
        <v>0</v>
      </c>
      <c r="AC235" s="193">
        <f>IF($T235="",0,'General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3">
        <f>IF($T236="",0,'General Inputs'!K$23)</f>
        <v>0</v>
      </c>
      <c r="AA236" s="193">
        <f>IF($T236="",0,'General Inputs'!L$23)</f>
        <v>0</v>
      </c>
      <c r="AB236" s="193">
        <f>IF($T236="",0,'General Inputs'!M$23)</f>
        <v>0</v>
      </c>
      <c r="AC236" s="193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3">
        <f>IF($T237="",0,'General Inputs'!K$23)</f>
        <v>0</v>
      </c>
      <c r="AA237" s="193">
        <f>IF($T237="",0,'General Inputs'!L$23)</f>
        <v>0</v>
      </c>
      <c r="AB237" s="193">
        <f>IF($T237="",0,'General Inputs'!M$23)</f>
        <v>0</v>
      </c>
      <c r="AC237" s="193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3">
        <f>IF($T238="",0,'General Inputs'!K$23)</f>
        <v>0</v>
      </c>
      <c r="AA238" s="193">
        <f>IF($T238="",0,'General Inputs'!L$23)</f>
        <v>0</v>
      </c>
      <c r="AB238" s="193">
        <f>IF($T238="",0,'General Inputs'!M$23)</f>
        <v>0</v>
      </c>
      <c r="AC238" s="193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3">
        <f>IF($T239="",0,'General Inputs'!K$23)</f>
        <v>0</v>
      </c>
      <c r="AA239" s="193">
        <f>IF($T239="",0,'General Inputs'!L$23)</f>
        <v>0</v>
      </c>
      <c r="AB239" s="193">
        <f>IF($T239="",0,'General Inputs'!M$23)</f>
        <v>0</v>
      </c>
      <c r="AC239" s="193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3">
        <f>IF($T240="",0,'General Inputs'!K$23)</f>
        <v>0</v>
      </c>
      <c r="AA240" s="193">
        <f>IF($T240="",0,'General Inputs'!L$23)</f>
        <v>0</v>
      </c>
      <c r="AB240" s="193">
        <f>IF($T240="",0,'General Inputs'!M$23)</f>
        <v>0</v>
      </c>
      <c r="AC240" s="193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3">
        <f>IF($T241="",0,'General Inputs'!K$23)</f>
        <v>0</v>
      </c>
      <c r="AA241" s="193">
        <f>IF($T241="",0,'General Inputs'!L$23)</f>
        <v>0</v>
      </c>
      <c r="AB241" s="193">
        <f>IF($T241="",0,'General Inputs'!M$23)</f>
        <v>0</v>
      </c>
      <c r="AC241" s="193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3">
        <f>IF($T242="",0,'General Inputs'!K$23)</f>
        <v>0</v>
      </c>
      <c r="AA242" s="193">
        <f>IF($T242="",0,'General Inputs'!L$23)</f>
        <v>0</v>
      </c>
      <c r="AB242" s="193">
        <f>IF($T242="",0,'General Inputs'!M$23)</f>
        <v>0</v>
      </c>
      <c r="AC242" s="193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3">
        <f>IF($T243="",0,'General Inputs'!K$23)</f>
        <v>0</v>
      </c>
      <c r="AA243" s="193">
        <f>IF($T243="",0,'General Inputs'!L$23)</f>
        <v>0</v>
      </c>
      <c r="AB243" s="193">
        <f>IF($T243="",0,'General Inputs'!M$23)</f>
        <v>0</v>
      </c>
      <c r="AC243" s="193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3">
        <f>IF($T244="",0,'General Inputs'!K$23)</f>
        <v>0</v>
      </c>
      <c r="AA244" s="193">
        <f>IF($T244="",0,'General Inputs'!L$23)</f>
        <v>0</v>
      </c>
      <c r="AB244" s="193">
        <f>IF($T244="",0,'General Inputs'!M$23)</f>
        <v>0</v>
      </c>
      <c r="AC244" s="193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3">
        <f>IF($T245="",0,'General Inputs'!K$23)</f>
        <v>0</v>
      </c>
      <c r="AA245" s="193">
        <f>IF($T245="",0,'General Inputs'!L$23)</f>
        <v>0</v>
      </c>
      <c r="AB245" s="193">
        <f>IF($T245="",0,'General Inputs'!M$23)</f>
        <v>0</v>
      </c>
      <c r="AC245" s="193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3">
        <f>IF($T246="",0,'General Inputs'!K$23)</f>
        <v>0</v>
      </c>
      <c r="AA246" s="193">
        <f>IF($T246="",0,'General Inputs'!L$23)</f>
        <v>0</v>
      </c>
      <c r="AB246" s="193">
        <f>IF($T246="",0,'General Inputs'!M$23)</f>
        <v>0</v>
      </c>
      <c r="AC246" s="193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3">
        <f>IF($T247="",0,'General Inputs'!K$23)</f>
        <v>0</v>
      </c>
      <c r="AA247" s="193">
        <f>IF($T247="",0,'General Inputs'!L$23)</f>
        <v>0</v>
      </c>
      <c r="AB247" s="193">
        <f>IF($T247="",0,'General Inputs'!M$23)</f>
        <v>0</v>
      </c>
      <c r="AC247" s="193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3">
        <f>IF($T248="",0,'General Inputs'!K$23)</f>
        <v>0</v>
      </c>
      <c r="AA248" s="193">
        <f>IF($T248="",0,'General Inputs'!L$23)</f>
        <v>0</v>
      </c>
      <c r="AB248" s="193">
        <f>IF($T248="",0,'General Inputs'!M$23)</f>
        <v>0</v>
      </c>
      <c r="AC248" s="193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3">
        <f>IF($T249="",0,'General Inputs'!K$23)</f>
        <v>0</v>
      </c>
      <c r="AA249" s="193">
        <f>IF($T249="",0,'General Inputs'!L$23)</f>
        <v>0</v>
      </c>
      <c r="AB249" s="193">
        <f>IF($T249="",0,'General Inputs'!M$23)</f>
        <v>0</v>
      </c>
      <c r="AC249" s="193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3">
        <f>IF($T250="",0,'General Inputs'!K$23)</f>
        <v>0</v>
      </c>
      <c r="AA250" s="193">
        <f>IF($T250="",0,'General Inputs'!L$23)</f>
        <v>0</v>
      </c>
      <c r="AB250" s="193">
        <f>IF($T250="",0,'General Inputs'!M$23)</f>
        <v>0</v>
      </c>
      <c r="AC250" s="193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3">
        <f>IF($T251="",0,'General Inputs'!K$23)</f>
        <v>0</v>
      </c>
      <c r="AA251" s="193">
        <f>IF($T251="",0,'General Inputs'!L$23)</f>
        <v>0</v>
      </c>
      <c r="AB251" s="193">
        <f>IF($T251="",0,'General Inputs'!M$23)</f>
        <v>0</v>
      </c>
      <c r="AC251" s="193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3">
        <f>IF($T252="",0,'General Inputs'!K$23)</f>
        <v>0</v>
      </c>
      <c r="AA252" s="193">
        <f>IF($T252="",0,'General Inputs'!L$23)</f>
        <v>0</v>
      </c>
      <c r="AB252" s="193">
        <f>IF($T252="",0,'General Inputs'!M$23)</f>
        <v>0</v>
      </c>
      <c r="AC252" s="193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3">
        <f>IF($T253="",0,'General Inputs'!K$23)</f>
        <v>0</v>
      </c>
      <c r="AA253" s="193">
        <f>IF($T253="",0,'General Inputs'!L$23)</f>
        <v>0</v>
      </c>
      <c r="AB253" s="193">
        <f>IF($T253="",0,'General Inputs'!M$23)</f>
        <v>0</v>
      </c>
      <c r="AC253" s="193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3">
        <f>IF($T254="",0,'General Inputs'!K$23)</f>
        <v>0</v>
      </c>
      <c r="AA254" s="193">
        <f>IF($T254="",0,'General Inputs'!L$23)</f>
        <v>0</v>
      </c>
      <c r="AB254" s="193">
        <f>IF($T254="",0,'General Inputs'!M$23)</f>
        <v>0</v>
      </c>
      <c r="AC254" s="193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3">
        <f>IF($T255="",0,'General Inputs'!K$23)</f>
        <v>0</v>
      </c>
      <c r="AA255" s="193">
        <f>IF($T255="",0,'General Inputs'!L$23)</f>
        <v>0</v>
      </c>
      <c r="AB255" s="193">
        <f>IF($T255="",0,'General Inputs'!M$23)</f>
        <v>0</v>
      </c>
      <c r="AC255" s="193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3">
        <f>IF($T256="",0,'General Inputs'!K$23)</f>
        <v>0</v>
      </c>
      <c r="AA256" s="193">
        <f>IF($T256="",0,'General Inputs'!L$23)</f>
        <v>0</v>
      </c>
      <c r="AB256" s="193">
        <f>IF($T256="",0,'General Inputs'!M$23)</f>
        <v>0</v>
      </c>
      <c r="AC256" s="193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3">
        <f>IF($T257="",0,'General Inputs'!K$23)</f>
        <v>0</v>
      </c>
      <c r="AA257" s="193">
        <f>IF($T257="",0,'General Inputs'!L$23)</f>
        <v>0</v>
      </c>
      <c r="AB257" s="193">
        <f>IF($T257="",0,'General Inputs'!M$23)</f>
        <v>0</v>
      </c>
      <c r="AC257" s="193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3">
        <f>IF($T258="",0,'General Inputs'!K$23)</f>
        <v>0</v>
      </c>
      <c r="AA258" s="193">
        <f>IF($T258="",0,'General Inputs'!L$23)</f>
        <v>0</v>
      </c>
      <c r="AB258" s="193">
        <f>IF($T258="",0,'General Inputs'!M$23)</f>
        <v>0</v>
      </c>
      <c r="AC258" s="193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3">
        <f>IF($T259="",0,'General Inputs'!K$23)</f>
        <v>0</v>
      </c>
      <c r="AA259" s="193">
        <f>IF($T259="",0,'General Inputs'!L$23)</f>
        <v>0</v>
      </c>
      <c r="AB259" s="193">
        <f>IF($T259="",0,'General Inputs'!M$23)</f>
        <v>0</v>
      </c>
      <c r="AC259" s="193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3">
        <f>IF($T260="",0,'General Inputs'!K$23)</f>
        <v>0</v>
      </c>
      <c r="AA260" s="193">
        <f>IF($T260="",0,'General Inputs'!L$23)</f>
        <v>0</v>
      </c>
      <c r="AB260" s="193">
        <f>IF($T260="",0,'General Inputs'!M$23)</f>
        <v>0</v>
      </c>
      <c r="AC260" s="193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3">
        <f>IF($T261="",0,'General Inputs'!K$23)</f>
        <v>0</v>
      </c>
      <c r="AA261" s="193">
        <f>IF($T261="",0,'General Inputs'!L$23)</f>
        <v>0</v>
      </c>
      <c r="AB261" s="193">
        <f>IF($T261="",0,'General Inputs'!M$23)</f>
        <v>0</v>
      </c>
      <c r="AC261" s="193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3">
        <f>IF($T262="",0,'General Inputs'!K$23)</f>
        <v>0</v>
      </c>
      <c r="AA262" s="193">
        <f>IF($T262="",0,'General Inputs'!L$23)</f>
        <v>0</v>
      </c>
      <c r="AB262" s="193">
        <f>IF($T262="",0,'General Inputs'!M$23)</f>
        <v>0</v>
      </c>
      <c r="AC262" s="193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3">
        <f>IF($T263="",0,'General Inputs'!K$23)</f>
        <v>0</v>
      </c>
      <c r="AA263" s="193">
        <f>IF($T263="",0,'General Inputs'!L$23)</f>
        <v>0</v>
      </c>
      <c r="AB263" s="193">
        <f>IF($T263="",0,'General Inputs'!M$23)</f>
        <v>0</v>
      </c>
      <c r="AC263" s="193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3">
        <f>IF($T264="",0,'General Inputs'!K$23)</f>
        <v>0</v>
      </c>
      <c r="AA264" s="193">
        <f>IF($T264="",0,'General Inputs'!L$23)</f>
        <v>0</v>
      </c>
      <c r="AB264" s="193">
        <f>IF($T264="",0,'General Inputs'!M$23)</f>
        <v>0</v>
      </c>
      <c r="AC264" s="193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3">
        <f>IF($T265="",0,'General Inputs'!K$23)</f>
        <v>0</v>
      </c>
      <c r="AA265" s="193">
        <f>IF($T265="",0,'General Inputs'!L$23)</f>
        <v>0</v>
      </c>
      <c r="AB265" s="193">
        <f>IF($T265="",0,'General Inputs'!M$23)</f>
        <v>0</v>
      </c>
      <c r="AC265" s="193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3">
        <f>IF($T266="",0,'General Inputs'!K$23)</f>
        <v>0</v>
      </c>
      <c r="AA266" s="193">
        <f>IF($T266="",0,'General Inputs'!L$23)</f>
        <v>0</v>
      </c>
      <c r="AB266" s="193">
        <f>IF($T266="",0,'General Inputs'!M$23)</f>
        <v>0</v>
      </c>
      <c r="AC266" s="193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3">
        <f>IF($T267="",0,'General Inputs'!K$23)</f>
        <v>0</v>
      </c>
      <c r="AA267" s="193">
        <f>IF($T267="",0,'General Inputs'!L$23)</f>
        <v>0</v>
      </c>
      <c r="AB267" s="193">
        <f>IF($T267="",0,'General Inputs'!M$23)</f>
        <v>0</v>
      </c>
      <c r="AC267" s="193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3">
        <f>IF($T268="",0,'General Inputs'!K$23)</f>
        <v>0</v>
      </c>
      <c r="AA268" s="193">
        <f>IF($T268="",0,'General Inputs'!L$23)</f>
        <v>0</v>
      </c>
      <c r="AB268" s="193">
        <f>IF($T268="",0,'General Inputs'!M$23)</f>
        <v>0</v>
      </c>
      <c r="AC268" s="193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3">
        <f>IF($T269="",0,'General Inputs'!K$23)</f>
        <v>0</v>
      </c>
      <c r="AA269" s="193">
        <f>IF($T269="",0,'General Inputs'!L$23)</f>
        <v>0</v>
      </c>
      <c r="AB269" s="193">
        <f>IF($T269="",0,'General Inputs'!M$23)</f>
        <v>0</v>
      </c>
      <c r="AC269" s="193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3">
        <f>IF($T270="",0,'General Inputs'!K$23)</f>
        <v>0</v>
      </c>
      <c r="AA270" s="193">
        <f>IF($T270="",0,'General Inputs'!L$23)</f>
        <v>0</v>
      </c>
      <c r="AB270" s="193">
        <f>IF($T270="",0,'General Inputs'!M$23)</f>
        <v>0</v>
      </c>
      <c r="AC270" s="193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3">
        <f>IF($T271="",0,'General Inputs'!K$23)</f>
        <v>0</v>
      </c>
      <c r="AA271" s="193">
        <f>IF($T271="",0,'General Inputs'!L$23)</f>
        <v>0</v>
      </c>
      <c r="AB271" s="193">
        <f>IF($T271="",0,'General Inputs'!M$23)</f>
        <v>0</v>
      </c>
      <c r="AC271" s="193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3">
        <f>IF($T272="",0,'General Inputs'!K$23)</f>
        <v>0</v>
      </c>
      <c r="AA272" s="193">
        <f>IF($T272="",0,'General Inputs'!L$23)</f>
        <v>0</v>
      </c>
      <c r="AB272" s="193">
        <f>IF($T272="",0,'General Inputs'!M$23)</f>
        <v>0</v>
      </c>
      <c r="AC272" s="193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3">
        <f>IF($T273="",0,'General Inputs'!K$23)</f>
        <v>0</v>
      </c>
      <c r="AA273" s="193">
        <f>IF($T273="",0,'General Inputs'!L$23)</f>
        <v>0</v>
      </c>
      <c r="AB273" s="193">
        <f>IF($T273="",0,'General Inputs'!M$23)</f>
        <v>0</v>
      </c>
      <c r="AC273" s="193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3">
        <f>IF($T274="",0,'General Inputs'!K$23)</f>
        <v>0</v>
      </c>
      <c r="AA274" s="193">
        <f>IF($T274="",0,'General Inputs'!L$23)</f>
        <v>0</v>
      </c>
      <c r="AB274" s="193">
        <f>IF($T274="",0,'General Inputs'!M$23)</f>
        <v>0</v>
      </c>
      <c r="AC274" s="193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3">
        <f>IF($T275="",0,'General Inputs'!K$23)</f>
        <v>0</v>
      </c>
      <c r="AA275" s="193">
        <f>IF($T275="",0,'General Inputs'!L$23)</f>
        <v>0</v>
      </c>
      <c r="AB275" s="193">
        <f>IF($T275="",0,'General Inputs'!M$23)</f>
        <v>0</v>
      </c>
      <c r="AC275" s="193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3">
        <f>IF($T276="",0,'General Inputs'!K$23)</f>
        <v>0</v>
      </c>
      <c r="AA276" s="193">
        <f>IF($T276="",0,'General Inputs'!L$23)</f>
        <v>0</v>
      </c>
      <c r="AB276" s="193">
        <f>IF($T276="",0,'General Inputs'!M$23)</f>
        <v>0</v>
      </c>
      <c r="AC276" s="193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3">
        <f>IF($T277="",0,'General Inputs'!K$23)</f>
        <v>0</v>
      </c>
      <c r="AA277" s="193">
        <f>IF($T277="",0,'General Inputs'!L$23)</f>
        <v>0</v>
      </c>
      <c r="AB277" s="193">
        <f>IF($T277="",0,'General Inputs'!M$23)</f>
        <v>0</v>
      </c>
      <c r="AC277" s="193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3">
        <f>IF($T278="",0,'General Inputs'!K$23)</f>
        <v>0</v>
      </c>
      <c r="AA278" s="193">
        <f>IF($T278="",0,'General Inputs'!L$23)</f>
        <v>0</v>
      </c>
      <c r="AB278" s="193">
        <f>IF($T278="",0,'General Inputs'!M$23)</f>
        <v>0</v>
      </c>
      <c r="AC278" s="193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3">
        <f>IF($T279="",0,'General Inputs'!K$23)</f>
        <v>0</v>
      </c>
      <c r="AA279" s="193">
        <f>IF($T279="",0,'General Inputs'!L$23)</f>
        <v>0</v>
      </c>
      <c r="AB279" s="193">
        <f>IF($T279="",0,'General Inputs'!M$23)</f>
        <v>0</v>
      </c>
      <c r="AC279" s="193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3">
        <f>IF($T280="",0,'General Inputs'!K$23)</f>
        <v>0</v>
      </c>
      <c r="AA280" s="193">
        <f>IF($T280="",0,'General Inputs'!L$23)</f>
        <v>0</v>
      </c>
      <c r="AB280" s="193">
        <f>IF($T280="",0,'General Inputs'!M$23)</f>
        <v>0</v>
      </c>
      <c r="AC280" s="193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3">
        <f>IF($T281="",0,'General Inputs'!K$23)</f>
        <v>0</v>
      </c>
      <c r="AA281" s="193">
        <f>IF($T281="",0,'General Inputs'!L$23)</f>
        <v>0</v>
      </c>
      <c r="AB281" s="193">
        <f>IF($T281="",0,'General Inputs'!M$23)</f>
        <v>0</v>
      </c>
      <c r="AC281" s="193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3">
        <f>IF($T282="",0,'General Inputs'!K$23)</f>
        <v>0</v>
      </c>
      <c r="AA282" s="193">
        <f>IF($T282="",0,'General Inputs'!L$23)</f>
        <v>0</v>
      </c>
      <c r="AB282" s="193">
        <f>IF($T282="",0,'General Inputs'!M$23)</f>
        <v>0</v>
      </c>
      <c r="AC282" s="193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3">
        <f>IF($T283="",0,'General Inputs'!K$23)</f>
        <v>0</v>
      </c>
      <c r="AA283" s="193">
        <f>IF($T283="",0,'General Inputs'!L$23)</f>
        <v>0</v>
      </c>
      <c r="AB283" s="193">
        <f>IF($T283="",0,'General Inputs'!M$23)</f>
        <v>0</v>
      </c>
      <c r="AC283" s="193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3">
        <f>IF($T284="",0,'General Inputs'!K$23)</f>
        <v>0</v>
      </c>
      <c r="AA284" s="193">
        <f>IF($T284="",0,'General Inputs'!L$23)</f>
        <v>0</v>
      </c>
      <c r="AB284" s="193">
        <f>IF($T284="",0,'General Inputs'!M$23)</f>
        <v>0</v>
      </c>
      <c r="AC284" s="193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3">
        <f>IF($T285="",0,'General Inputs'!K$23)</f>
        <v>0</v>
      </c>
      <c r="AA285" s="193">
        <f>IF($T285="",0,'General Inputs'!L$23)</f>
        <v>0</v>
      </c>
      <c r="AB285" s="193">
        <f>IF($T285="",0,'General Inputs'!M$23)</f>
        <v>0</v>
      </c>
      <c r="AC285" s="193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3">
        <f>IF($T286="",0,'General Inputs'!K$23)</f>
        <v>0</v>
      </c>
      <c r="AA286" s="193">
        <f>IF($T286="",0,'General Inputs'!L$23)</f>
        <v>0</v>
      </c>
      <c r="AB286" s="193">
        <f>IF($T286="",0,'General Inputs'!M$23)</f>
        <v>0</v>
      </c>
      <c r="AC286" s="193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3">
        <f>IF($T287="",0,'General Inputs'!K$23)</f>
        <v>0</v>
      </c>
      <c r="AA287" s="193">
        <f>IF($T287="",0,'General Inputs'!L$23)</f>
        <v>0</v>
      </c>
      <c r="AB287" s="193">
        <f>IF($T287="",0,'General Inputs'!M$23)</f>
        <v>0</v>
      </c>
      <c r="AC287" s="193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3">
        <f>IF($T288="",0,'General Inputs'!K$23)</f>
        <v>0</v>
      </c>
      <c r="AA288" s="193">
        <f>IF($T288="",0,'General Inputs'!L$23)</f>
        <v>0</v>
      </c>
      <c r="AB288" s="193">
        <f>IF($T288="",0,'General Inputs'!M$23)</f>
        <v>0</v>
      </c>
      <c r="AC288" s="193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3">
        <f>IF($T289="",0,'General Inputs'!K$23)</f>
        <v>0</v>
      </c>
      <c r="AA289" s="193">
        <f>IF($T289="",0,'General Inputs'!L$23)</f>
        <v>0</v>
      </c>
      <c r="AB289" s="193">
        <f>IF($T289="",0,'General Inputs'!M$23)</f>
        <v>0</v>
      </c>
      <c r="AC289" s="193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3">
        <f>IF($T290="",0,'General Inputs'!K$23)</f>
        <v>0</v>
      </c>
      <c r="AA290" s="193">
        <f>IF($T290="",0,'General Inputs'!L$23)</f>
        <v>0</v>
      </c>
      <c r="AB290" s="193">
        <f>IF($T290="",0,'General Inputs'!M$23)</f>
        <v>0</v>
      </c>
      <c r="AC290" s="193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3">
        <f>IF($T291="",0,'General Inputs'!K$23)</f>
        <v>0</v>
      </c>
      <c r="AA291" s="193">
        <f>IF($T291="",0,'General Inputs'!L$23)</f>
        <v>0</v>
      </c>
      <c r="AB291" s="193">
        <f>IF($T291="",0,'General Inputs'!M$23)</f>
        <v>0</v>
      </c>
      <c r="AC291" s="193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3">
        <f>IF($T292="",0,'General Inputs'!K$23)</f>
        <v>0</v>
      </c>
      <c r="AA292" s="193">
        <f>IF($T292="",0,'General Inputs'!L$23)</f>
        <v>0</v>
      </c>
      <c r="AB292" s="193">
        <f>IF($T292="",0,'General Inputs'!M$23)</f>
        <v>0</v>
      </c>
      <c r="AC292" s="193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3">
        <f>IF($T293="",0,'General Inputs'!K$23)</f>
        <v>0</v>
      </c>
      <c r="AA293" s="193">
        <f>IF($T293="",0,'General Inputs'!L$23)</f>
        <v>0</v>
      </c>
      <c r="AB293" s="193">
        <f>IF($T293="",0,'General Inputs'!M$23)</f>
        <v>0</v>
      </c>
      <c r="AC293" s="193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3">
        <f>IF($T294="",0,'General Inputs'!K$23)</f>
        <v>0</v>
      </c>
      <c r="AA294" s="193">
        <f>IF($T294="",0,'General Inputs'!L$23)</f>
        <v>0</v>
      </c>
      <c r="AB294" s="193">
        <f>IF($T294="",0,'General Inputs'!M$23)</f>
        <v>0</v>
      </c>
      <c r="AC294" s="193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3">
        <f>IF($T295="",0,'General Inputs'!K$23)</f>
        <v>0</v>
      </c>
      <c r="AA295" s="193">
        <f>IF($T295="",0,'General Inputs'!L$23)</f>
        <v>0</v>
      </c>
      <c r="AB295" s="193">
        <f>IF($T295="",0,'General Inputs'!M$23)</f>
        <v>0</v>
      </c>
      <c r="AC295" s="193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3">
        <f>IF($T296="",0,'General Inputs'!K$23)</f>
        <v>0</v>
      </c>
      <c r="AA296" s="193">
        <f>IF($T296="",0,'General Inputs'!L$23)</f>
        <v>0</v>
      </c>
      <c r="AB296" s="193">
        <f>IF($T296="",0,'General Inputs'!M$23)</f>
        <v>0</v>
      </c>
      <c r="AC296" s="193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3">
        <f>IF($T297="",0,'General Inputs'!K$23)</f>
        <v>0</v>
      </c>
      <c r="AA297" s="193">
        <f>IF($T297="",0,'General Inputs'!L$23)</f>
        <v>0</v>
      </c>
      <c r="AB297" s="193">
        <f>IF($T297="",0,'General Inputs'!M$23)</f>
        <v>0</v>
      </c>
      <c r="AC297" s="193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3">
        <f>IF($T298="",0,'General Inputs'!K$23)</f>
        <v>0</v>
      </c>
      <c r="AA298" s="193">
        <f>IF($T298="",0,'General Inputs'!L$23)</f>
        <v>0</v>
      </c>
      <c r="AB298" s="193">
        <f>IF($T298="",0,'General Inputs'!M$23)</f>
        <v>0</v>
      </c>
      <c r="AC298" s="193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3">
        <f>IF($T299="",0,'General Inputs'!K$23)</f>
        <v>0</v>
      </c>
      <c r="AA299" s="193">
        <f>IF($T299="",0,'General Inputs'!L$23)</f>
        <v>0</v>
      </c>
      <c r="AB299" s="193">
        <f>IF($T299="",0,'General Inputs'!M$23)</f>
        <v>0</v>
      </c>
      <c r="AC299" s="193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3">
        <f>IF($T300="",0,'General Inputs'!K$23)</f>
        <v>0</v>
      </c>
      <c r="AA300" s="193">
        <f>IF($T300="",0,'General Inputs'!L$23)</f>
        <v>0</v>
      </c>
      <c r="AB300" s="193">
        <f>IF($T300="",0,'General Inputs'!M$23)</f>
        <v>0</v>
      </c>
      <c r="AC300" s="193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3">
        <f>IF($T301="",0,'General Inputs'!K$23)</f>
        <v>0</v>
      </c>
      <c r="AA301" s="193">
        <f>IF($T301="",0,'General Inputs'!L$23)</f>
        <v>0</v>
      </c>
      <c r="AB301" s="193">
        <f>IF($T301="",0,'General Inputs'!M$23)</f>
        <v>0</v>
      </c>
      <c r="AC301" s="193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3">
        <f>IF($T302="",0,'General Inputs'!K$23)</f>
        <v>0</v>
      </c>
      <c r="AA302" s="193">
        <f>IF($T302="",0,'General Inputs'!L$23)</f>
        <v>0</v>
      </c>
      <c r="AB302" s="193">
        <f>IF($T302="",0,'General Inputs'!M$23)</f>
        <v>0</v>
      </c>
      <c r="AC302" s="193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3">
        <f>IF($T303="",0,'General Inputs'!K$23)</f>
        <v>0</v>
      </c>
      <c r="AA303" s="193">
        <f>IF($T303="",0,'General Inputs'!L$23)</f>
        <v>0</v>
      </c>
      <c r="AB303" s="193">
        <f>IF($T303="",0,'General Inputs'!M$23)</f>
        <v>0</v>
      </c>
      <c r="AC303" s="193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3">
        <f>IF($T304="",0,'General Inputs'!K$23)</f>
        <v>0</v>
      </c>
      <c r="AA304" s="193">
        <f>IF($T304="",0,'General Inputs'!L$23)</f>
        <v>0</v>
      </c>
      <c r="AB304" s="193">
        <f>IF($T304="",0,'General Inputs'!M$23)</f>
        <v>0</v>
      </c>
      <c r="AC304" s="193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3">
        <f>IF($T305="",0,'General Inputs'!K$23)</f>
        <v>0</v>
      </c>
      <c r="AA305" s="193">
        <f>IF($T305="",0,'General Inputs'!L$23)</f>
        <v>0</v>
      </c>
      <c r="AB305" s="193">
        <f>IF($T305="",0,'General Inputs'!M$23)</f>
        <v>0</v>
      </c>
      <c r="AC305" s="193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>
      <formula1>#REF!</formula1>
    </dataValidation>
    <dataValidation type="list" allowBlank="1" showInputMessage="1" showErrorMessage="1" sqref="N326 N317 N306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E7:E305</xm:sqref>
        </x14:dataValidation>
        <x14:dataValidation type="list" allowBlank="1" showInputMessage="1" showErrorMessage="1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</sheetPr>
  <dimension ref="A1:AK59"/>
  <sheetViews>
    <sheetView showGridLines="0" zoomScaleNormal="100" workbookViewId="0">
      <selection activeCell="C11" sqref="C11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6" t="s">
        <v>204</v>
      </c>
      <c r="P4" s="216"/>
      <c r="Q4" s="216"/>
      <c r="R4" s="216"/>
      <c r="S4" s="216"/>
      <c r="T4" s="23"/>
      <c r="U4" s="216" t="s">
        <v>205</v>
      </c>
      <c r="V4" s="216"/>
      <c r="W4" s="216"/>
      <c r="X4" s="216"/>
      <c r="Y4" s="216"/>
      <c r="Z4" s="24"/>
      <c r="AA4" s="216" t="s">
        <v>206</v>
      </c>
      <c r="AB4" s="216"/>
      <c r="AC4" s="216"/>
      <c r="AD4" s="216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419</v>
      </c>
      <c r="D7" s="161" t="s">
        <v>420</v>
      </c>
      <c r="E7" s="161"/>
      <c r="F7" s="71" t="s">
        <v>33</v>
      </c>
      <c r="G7" s="71"/>
      <c r="H7" s="92"/>
      <c r="I7" s="93">
        <f t="shared" ref="I7:I36" si="0">_xlfn.IFNA(INDEX($O7:$S7,1,MATCH(forecastyear,$O$5:$S$5,0)),0)</f>
        <v>14.01</v>
      </c>
      <c r="J7" s="162"/>
      <c r="K7" s="93">
        <f t="shared" ref="K7:K36" si="1">_xlfn.IFNA(INDEX($U7:$Y7,1,MATCH(forecastyear,$U$5:$Y$5,0)),0)</f>
        <v>14.01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12.76</v>
      </c>
      <c r="P7" s="163">
        <f t="shared" ref="P7:S7" si="3">V7</f>
        <v>13.13</v>
      </c>
      <c r="Q7" s="163">
        <f t="shared" si="3"/>
        <v>13.39</v>
      </c>
      <c r="R7" s="163">
        <f t="shared" si="3"/>
        <v>14.01</v>
      </c>
      <c r="S7" s="163">
        <f t="shared" si="3"/>
        <v>14.5</v>
      </c>
      <c r="T7" s="39"/>
      <c r="U7" s="164">
        <v>12.76</v>
      </c>
      <c r="V7" s="165">
        <f>ROUND(ROUND(U7,2)*(1+'General Inputs'!K$20)*(1-AA7)+IF(D7="Capital",'General Inputs'!K$30,'General Inputs'!K$29),2)</f>
        <v>13.13</v>
      </c>
      <c r="W7" s="165">
        <f>ROUND(ROUND(V7,2)*(1+'General Inputs'!L$20)*(1-AB7)+IF(E7="Capital",'General Inputs'!L$30,'General Inputs'!L$29),2)</f>
        <v>13.39</v>
      </c>
      <c r="X7" s="165">
        <f>ROUND(ROUND(W7,2)*(1+'General Inputs'!M$20)*(1-AC7)+IF(F7="Capital",'General Inputs'!M$30,'General Inputs'!M$29),2)</f>
        <v>14.01</v>
      </c>
      <c r="Y7" s="165">
        <f>ROUND(ROUND(X7,2)*(1+'General Inputs'!N$20)*(1-AD7)+IF(H7="Capital",'General Inputs'!N$30,'General Inputs'!N$29),2)</f>
        <v>14.5</v>
      </c>
      <c r="Z7" s="166"/>
      <c r="AA7" s="193">
        <f>IF($U7="",0,IF($D7="Capital",'General Inputs'!K$25,'General Inputs'!K$24))</f>
        <v>-1.0740822780314286E-2</v>
      </c>
      <c r="AB7" s="193">
        <f>IF($U7="",0,IF($D7="Capital",'General Inputs'!L$25,'General Inputs'!L$24))</f>
        <v>-1.0740822780314286E-2</v>
      </c>
      <c r="AC7" s="193">
        <f>IF($U7="",0,IF($D7="Capital",'General Inputs'!M$25,'General Inputs'!M$24))</f>
        <v>-1.0740822780314286E-2</v>
      </c>
      <c r="AD7" s="193">
        <f>IF($U7="",0,IF($D7="Capital",'General Inputs'!N$25,'General Inputs'!N$24))</f>
        <v>-1.0740822780314286E-2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419</v>
      </c>
      <c r="D8" s="161" t="s">
        <v>421</v>
      </c>
      <c r="E8" s="161"/>
      <c r="F8" s="71" t="s">
        <v>33</v>
      </c>
      <c r="G8" s="71"/>
      <c r="H8" s="92"/>
      <c r="I8" s="93">
        <f t="shared" si="0"/>
        <v>12.68</v>
      </c>
      <c r="J8" s="162"/>
      <c r="K8" s="93">
        <f t="shared" si="1"/>
        <v>12.68</v>
      </c>
      <c r="L8" s="162"/>
      <c r="M8" s="162" t="str">
        <f t="shared" si="2"/>
        <v>COMPLIANT</v>
      </c>
      <c r="N8" s="39"/>
      <c r="O8" s="163">
        <f t="shared" ref="O8:O36" si="4">U8</f>
        <v>11.55</v>
      </c>
      <c r="P8" s="163">
        <f t="shared" ref="P8:P36" si="5">V8</f>
        <v>11.89</v>
      </c>
      <c r="Q8" s="163">
        <f t="shared" ref="Q8:Q36" si="6">W8</f>
        <v>12.12</v>
      </c>
      <c r="R8" s="163">
        <f t="shared" ref="R8:R36" si="7">X8</f>
        <v>12.68</v>
      </c>
      <c r="S8" s="163">
        <f t="shared" ref="S8:S36" si="8">Y8</f>
        <v>13.13</v>
      </c>
      <c r="T8" s="39"/>
      <c r="U8" s="164">
        <v>11.55</v>
      </c>
      <c r="V8" s="165">
        <f>ROUND(ROUND(U8,2)*(1+'General Inputs'!K$20)*(1-AA8)+IF(D8="Capital",'General Inputs'!K$30,'General Inputs'!K$29),2)</f>
        <v>11.89</v>
      </c>
      <c r="W8" s="165">
        <f>ROUND(ROUND(V8,2)*(1+'General Inputs'!L$20)*(1-AB8)+IF(E8="Capital",'General Inputs'!L$30,'General Inputs'!L$29),2)</f>
        <v>12.12</v>
      </c>
      <c r="X8" s="165">
        <f>ROUND(ROUND(W8,2)*(1+'General Inputs'!M$20)*(1-AC8)+IF(F8="Capital",'General Inputs'!M$30,'General Inputs'!M$29),2)</f>
        <v>12.68</v>
      </c>
      <c r="Y8" s="165">
        <f>ROUND(ROUND(X8,2)*(1+'General Inputs'!N$20)*(1-AD8)+IF(H8="Capital",'General Inputs'!N$30,'General Inputs'!N$29),2)</f>
        <v>13.13</v>
      </c>
      <c r="Z8" s="166"/>
      <c r="AA8" s="193">
        <f>IF($U8="",0,IF($D8="Capital",'General Inputs'!K$25,'General Inputs'!K$24))</f>
        <v>-1.0740822780314286E-2</v>
      </c>
      <c r="AB8" s="193">
        <f>IF($U8="",0,IF($D8="Capital",'General Inputs'!L$25,'General Inputs'!L$24))</f>
        <v>-1.0740822780314286E-2</v>
      </c>
      <c r="AC8" s="193">
        <f>IF($U8="",0,IF($D8="Capital",'General Inputs'!M$25,'General Inputs'!M$24))</f>
        <v>-1.0740822780314286E-2</v>
      </c>
      <c r="AD8" s="193">
        <f>IF($U8="",0,IF($D8="Capital",'General Inputs'!N$25,'General Inputs'!N$24))</f>
        <v>-1.0740822780314286E-2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422</v>
      </c>
      <c r="D9" s="161" t="s">
        <v>420</v>
      </c>
      <c r="E9" s="161"/>
      <c r="F9" s="71" t="s">
        <v>33</v>
      </c>
      <c r="G9" s="71"/>
      <c r="H9" s="92"/>
      <c r="I9" s="93">
        <f t="shared" si="0"/>
        <v>28.01</v>
      </c>
      <c r="J9" s="162"/>
      <c r="K9" s="93">
        <f t="shared" si="1"/>
        <v>28.01</v>
      </c>
      <c r="L9" s="162"/>
      <c r="M9" s="162" t="str">
        <f t="shared" si="2"/>
        <v>COMPLIANT</v>
      </c>
      <c r="N9" s="39"/>
      <c r="O9" s="163">
        <f t="shared" si="4"/>
        <v>25.52</v>
      </c>
      <c r="P9" s="163">
        <f t="shared" si="5"/>
        <v>26.27</v>
      </c>
      <c r="Q9" s="163">
        <f t="shared" si="6"/>
        <v>26.78</v>
      </c>
      <c r="R9" s="163">
        <f t="shared" si="7"/>
        <v>28.01</v>
      </c>
      <c r="S9" s="163">
        <f t="shared" si="8"/>
        <v>29</v>
      </c>
      <c r="T9" s="39"/>
      <c r="U9" s="164">
        <v>25.52</v>
      </c>
      <c r="V9" s="165">
        <f>ROUND(ROUND(U9,2)*(1+'General Inputs'!K$20)*(1-AA9)+IF(D9="Capital",'General Inputs'!K$30,'General Inputs'!K$29),2)</f>
        <v>26.27</v>
      </c>
      <c r="W9" s="165">
        <f>ROUND(ROUND(V9,2)*(1+'General Inputs'!L$20)*(1-AB9)+IF(E9="Capital",'General Inputs'!L$30,'General Inputs'!L$29),2)</f>
        <v>26.78</v>
      </c>
      <c r="X9" s="165">
        <f>ROUND(ROUND(W9,2)*(1+'General Inputs'!M$20)*(1-AC9)+IF(F9="Capital",'General Inputs'!M$30,'General Inputs'!M$29),2)</f>
        <v>28.01</v>
      </c>
      <c r="Y9" s="165">
        <f>ROUND(ROUND(X9,2)*(1+'General Inputs'!N$20)*(1-AD9)+IF(H9="Capital",'General Inputs'!N$30,'General Inputs'!N$29),2)</f>
        <v>29</v>
      </c>
      <c r="Z9" s="166"/>
      <c r="AA9" s="193">
        <f>IF($U9="",0,IF($D9="Capital",'General Inputs'!K$25,'General Inputs'!K$24))</f>
        <v>-1.0740822780314286E-2</v>
      </c>
      <c r="AB9" s="193">
        <f>IF($U9="",0,IF($D9="Capital",'General Inputs'!L$25,'General Inputs'!L$24))</f>
        <v>-1.0740822780314286E-2</v>
      </c>
      <c r="AC9" s="193">
        <f>IF($U9="",0,IF($D9="Capital",'General Inputs'!M$25,'General Inputs'!M$24))</f>
        <v>-1.0740822780314286E-2</v>
      </c>
      <c r="AD9" s="193">
        <f>IF($U9="",0,IF($D9="Capital",'General Inputs'!N$25,'General Inputs'!N$24))</f>
        <v>-1.0740822780314286E-2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422</v>
      </c>
      <c r="D10" s="161" t="s">
        <v>421</v>
      </c>
      <c r="E10" s="161"/>
      <c r="F10" s="71" t="s">
        <v>33</v>
      </c>
      <c r="G10" s="71"/>
      <c r="H10" s="92"/>
      <c r="I10" s="93">
        <f t="shared" si="0"/>
        <v>25.37</v>
      </c>
      <c r="J10" s="162"/>
      <c r="K10" s="93">
        <f t="shared" si="1"/>
        <v>25.37</v>
      </c>
      <c r="L10" s="162"/>
      <c r="M10" s="162" t="str">
        <f t="shared" si="2"/>
        <v>COMPLIANT</v>
      </c>
      <c r="N10" s="39"/>
      <c r="O10" s="163">
        <f t="shared" si="4"/>
        <v>23.11</v>
      </c>
      <c r="P10" s="163">
        <f t="shared" si="5"/>
        <v>23.79</v>
      </c>
      <c r="Q10" s="163">
        <f t="shared" si="6"/>
        <v>24.25</v>
      </c>
      <c r="R10" s="163">
        <f t="shared" si="7"/>
        <v>25.37</v>
      </c>
      <c r="S10" s="163">
        <f t="shared" si="8"/>
        <v>26.26</v>
      </c>
      <c r="T10" s="39"/>
      <c r="U10" s="164">
        <v>23.11</v>
      </c>
      <c r="V10" s="165">
        <f>ROUND(ROUND(U10,2)*(1+'General Inputs'!K$20)*(1-AA10)+IF(D10="Capital",'General Inputs'!K$30,'General Inputs'!K$29),2)</f>
        <v>23.79</v>
      </c>
      <c r="W10" s="165">
        <f>ROUND(ROUND(V10,2)*(1+'General Inputs'!L$20)*(1-AB10)+IF(E10="Capital",'General Inputs'!L$30,'General Inputs'!L$29),2)</f>
        <v>24.25</v>
      </c>
      <c r="X10" s="165">
        <f>ROUND(ROUND(W10,2)*(1+'General Inputs'!M$20)*(1-AC10)+IF(F10="Capital",'General Inputs'!M$30,'General Inputs'!M$29),2)</f>
        <v>25.37</v>
      </c>
      <c r="Y10" s="165">
        <f>ROUND(ROUND(X10,2)*(1+'General Inputs'!N$20)*(1-AD10)+IF(H10="Capital",'General Inputs'!N$30,'General Inputs'!N$29),2)</f>
        <v>26.26</v>
      </c>
      <c r="Z10" s="166"/>
      <c r="AA10" s="193">
        <f>IF($U10="",0,IF($D10="Capital",'General Inputs'!K$25,'General Inputs'!K$24))</f>
        <v>-1.0740822780314286E-2</v>
      </c>
      <c r="AB10" s="193">
        <f>IF($U10="",0,IF($D10="Capital",'General Inputs'!L$25,'General Inputs'!L$24))</f>
        <v>-1.0740822780314286E-2</v>
      </c>
      <c r="AC10" s="193">
        <f>IF($U10="",0,IF($D10="Capital",'General Inputs'!M$25,'General Inputs'!M$24))</f>
        <v>-1.0740822780314286E-2</v>
      </c>
      <c r="AD10" s="193">
        <f>IF($U10="",0,IF($D10="Capital",'General Inputs'!N$25,'General Inputs'!N$24))</f>
        <v>-1.0740822780314286E-2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423</v>
      </c>
      <c r="D11" s="161" t="s">
        <v>420</v>
      </c>
      <c r="E11" s="161"/>
      <c r="F11" s="71" t="s">
        <v>33</v>
      </c>
      <c r="G11" s="71"/>
      <c r="H11" s="92"/>
      <c r="I11" s="93">
        <f t="shared" si="0"/>
        <v>36.24</v>
      </c>
      <c r="J11" s="162"/>
      <c r="K11" s="93">
        <f t="shared" si="1"/>
        <v>36.24</v>
      </c>
      <c r="L11" s="162"/>
      <c r="M11" s="162" t="str">
        <f t="shared" si="2"/>
        <v>COMPLIANT</v>
      </c>
      <c r="N11" s="39"/>
      <c r="O11" s="163">
        <f t="shared" si="4"/>
        <v>33.01</v>
      </c>
      <c r="P11" s="163">
        <f t="shared" si="5"/>
        <v>33.979999999999997</v>
      </c>
      <c r="Q11" s="163">
        <f t="shared" si="6"/>
        <v>34.64</v>
      </c>
      <c r="R11" s="163">
        <f t="shared" si="7"/>
        <v>36.24</v>
      </c>
      <c r="S11" s="163">
        <f t="shared" si="8"/>
        <v>37.520000000000003</v>
      </c>
      <c r="T11" s="39"/>
      <c r="U11" s="164">
        <v>33.01</v>
      </c>
      <c r="V11" s="165">
        <f>ROUND(ROUND(U11,2)*(1+'General Inputs'!K$20)*(1-AA11)+IF(D11="Capital",'General Inputs'!K$30,'General Inputs'!K$29),2)</f>
        <v>33.979999999999997</v>
      </c>
      <c r="W11" s="165">
        <f>ROUND(ROUND(V11,2)*(1+'General Inputs'!L$20)*(1-AB11)+IF(E11="Capital",'General Inputs'!L$30,'General Inputs'!L$29),2)</f>
        <v>34.64</v>
      </c>
      <c r="X11" s="165">
        <f>ROUND(ROUND(W11,2)*(1+'General Inputs'!M$20)*(1-AC11)+IF(F11="Capital",'General Inputs'!M$30,'General Inputs'!M$29),2)</f>
        <v>36.24</v>
      </c>
      <c r="Y11" s="165">
        <f>ROUND(ROUND(X11,2)*(1+'General Inputs'!N$20)*(1-AD11)+IF(H11="Capital",'General Inputs'!N$30,'General Inputs'!N$29),2)</f>
        <v>37.520000000000003</v>
      </c>
      <c r="Z11" s="166"/>
      <c r="AA11" s="193">
        <f>IF($U11="",0,IF($D11="Capital",'General Inputs'!K$25,'General Inputs'!K$24))</f>
        <v>-1.0740822780314286E-2</v>
      </c>
      <c r="AB11" s="193">
        <f>IF($U11="",0,IF($D11="Capital",'General Inputs'!L$25,'General Inputs'!L$24))</f>
        <v>-1.0740822780314286E-2</v>
      </c>
      <c r="AC11" s="193">
        <f>IF($U11="",0,IF($D11="Capital",'General Inputs'!M$25,'General Inputs'!M$24))</f>
        <v>-1.0740822780314286E-2</v>
      </c>
      <c r="AD11" s="193">
        <f>IF($U11="",0,IF($D11="Capital",'General Inputs'!N$25,'General Inputs'!N$24))</f>
        <v>-1.0740822780314286E-2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 t="s">
        <v>423</v>
      </c>
      <c r="D12" s="161" t="s">
        <v>421</v>
      </c>
      <c r="E12" s="161"/>
      <c r="F12" s="71" t="s">
        <v>33</v>
      </c>
      <c r="G12" s="71"/>
      <c r="H12" s="92"/>
      <c r="I12" s="93">
        <f t="shared" si="0"/>
        <v>32.81</v>
      </c>
      <c r="J12" s="162"/>
      <c r="K12" s="93">
        <f t="shared" si="1"/>
        <v>32.81</v>
      </c>
      <c r="L12" s="162"/>
      <c r="M12" s="162" t="str">
        <f t="shared" si="2"/>
        <v>COMPLIANT</v>
      </c>
      <c r="N12" s="39"/>
      <c r="O12" s="163">
        <f t="shared" si="4"/>
        <v>29.88</v>
      </c>
      <c r="P12" s="163">
        <f t="shared" si="5"/>
        <v>30.76</v>
      </c>
      <c r="Q12" s="163">
        <f t="shared" si="6"/>
        <v>31.36</v>
      </c>
      <c r="R12" s="163">
        <f t="shared" si="7"/>
        <v>32.81</v>
      </c>
      <c r="S12" s="163">
        <f t="shared" si="8"/>
        <v>33.97</v>
      </c>
      <c r="T12" s="39"/>
      <c r="U12" s="164">
        <v>29.88</v>
      </c>
      <c r="V12" s="165">
        <f>ROUND(ROUND(U12,2)*(1+'General Inputs'!K$20)*(1-AA12)+IF(D12="Capital",'General Inputs'!K$30,'General Inputs'!K$29),2)</f>
        <v>30.76</v>
      </c>
      <c r="W12" s="165">
        <f>ROUND(ROUND(V12,2)*(1+'General Inputs'!L$20)*(1-AB12)+IF(E12="Capital",'General Inputs'!L$30,'General Inputs'!L$29),2)</f>
        <v>31.36</v>
      </c>
      <c r="X12" s="165">
        <f>ROUND(ROUND(W12,2)*(1+'General Inputs'!M$20)*(1-AC12)+IF(F12="Capital",'General Inputs'!M$30,'General Inputs'!M$29),2)</f>
        <v>32.81</v>
      </c>
      <c r="Y12" s="165">
        <f>ROUND(ROUND(X12,2)*(1+'General Inputs'!N$20)*(1-AD12)+IF(H12="Capital",'General Inputs'!N$30,'General Inputs'!N$29),2)</f>
        <v>33.97</v>
      </c>
      <c r="Z12" s="166"/>
      <c r="AA12" s="193">
        <f>IF($U12="",0,IF($D12="Capital",'General Inputs'!K$25,'General Inputs'!K$24))</f>
        <v>-1.0740822780314286E-2</v>
      </c>
      <c r="AB12" s="193">
        <f>IF($U12="",0,IF($D12="Capital",'General Inputs'!L$25,'General Inputs'!L$24))</f>
        <v>-1.0740822780314286E-2</v>
      </c>
      <c r="AC12" s="193">
        <f>IF($U12="",0,IF($D12="Capital",'General Inputs'!M$25,'General Inputs'!M$24))</f>
        <v>-1.0740822780314286E-2</v>
      </c>
      <c r="AD12" s="193">
        <f>IF($U12="",0,IF($D12="Capital",'General Inputs'!N$25,'General Inputs'!N$24))</f>
        <v>-1.0740822780314286E-2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 t="s">
        <v>424</v>
      </c>
      <c r="D13" s="161" t="s">
        <v>420</v>
      </c>
      <c r="E13" s="161"/>
      <c r="F13" s="71" t="s">
        <v>33</v>
      </c>
      <c r="G13" s="71"/>
      <c r="H13" s="92"/>
      <c r="I13" s="93">
        <f t="shared" si="0"/>
        <v>13.54</v>
      </c>
      <c r="J13" s="162"/>
      <c r="K13" s="93">
        <f t="shared" si="1"/>
        <v>13.54</v>
      </c>
      <c r="L13" s="162"/>
      <c r="M13" s="162" t="str">
        <f t="shared" si="2"/>
        <v>COMPLIANT</v>
      </c>
      <c r="N13" s="39"/>
      <c r="O13" s="163">
        <f t="shared" si="4"/>
        <v>12.33</v>
      </c>
      <c r="P13" s="163">
        <f t="shared" si="5"/>
        <v>12.69</v>
      </c>
      <c r="Q13" s="163">
        <f t="shared" si="6"/>
        <v>12.94</v>
      </c>
      <c r="R13" s="163">
        <f t="shared" si="7"/>
        <v>13.54</v>
      </c>
      <c r="S13" s="163">
        <f t="shared" si="8"/>
        <v>14.02</v>
      </c>
      <c r="T13" s="39"/>
      <c r="U13" s="164">
        <v>12.33</v>
      </c>
      <c r="V13" s="165">
        <f>ROUND(ROUND(U13,2)*(1+'General Inputs'!K$20)*(1-AA13)+IF(D13="Capital",'General Inputs'!K$30,'General Inputs'!K$29),2)</f>
        <v>12.69</v>
      </c>
      <c r="W13" s="165">
        <f>ROUND(ROUND(V13,2)*(1+'General Inputs'!L$20)*(1-AB13)+IF(E13="Capital",'General Inputs'!L$30,'General Inputs'!L$29),2)</f>
        <v>12.94</v>
      </c>
      <c r="X13" s="165">
        <f>ROUND(ROUND(W13,2)*(1+'General Inputs'!M$20)*(1-AC13)+IF(F13="Capital",'General Inputs'!M$30,'General Inputs'!M$29),2)</f>
        <v>13.54</v>
      </c>
      <c r="Y13" s="165">
        <f>ROUND(ROUND(X13,2)*(1+'General Inputs'!N$20)*(1-AD13)+IF(H13="Capital",'General Inputs'!N$30,'General Inputs'!N$29),2)</f>
        <v>14.02</v>
      </c>
      <c r="Z13" s="166"/>
      <c r="AA13" s="193">
        <f>IF($U13="",0,IF($D13="Capital",'General Inputs'!K$25,'General Inputs'!K$24))</f>
        <v>-1.0740822780314286E-2</v>
      </c>
      <c r="AB13" s="193">
        <f>IF($U13="",0,IF($D13="Capital",'General Inputs'!L$25,'General Inputs'!L$24))</f>
        <v>-1.0740822780314286E-2</v>
      </c>
      <c r="AC13" s="193">
        <f>IF($U13="",0,IF($D13="Capital",'General Inputs'!M$25,'General Inputs'!M$24))</f>
        <v>-1.0740822780314286E-2</v>
      </c>
      <c r="AD13" s="193">
        <f>IF($U13="",0,IF($D13="Capital",'General Inputs'!N$25,'General Inputs'!N$24))</f>
        <v>-1.0740822780314286E-2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1" t="s">
        <v>424</v>
      </c>
      <c r="D14" s="161" t="s">
        <v>421</v>
      </c>
      <c r="E14" s="161"/>
      <c r="F14" s="71" t="s">
        <v>33</v>
      </c>
      <c r="G14" s="71"/>
      <c r="H14" s="92"/>
      <c r="I14" s="93">
        <f t="shared" si="0"/>
        <v>12.26</v>
      </c>
      <c r="J14" s="162"/>
      <c r="K14" s="93">
        <f t="shared" si="1"/>
        <v>12.26</v>
      </c>
      <c r="L14" s="162"/>
      <c r="M14" s="162" t="str">
        <f t="shared" si="2"/>
        <v>COMPLIANT</v>
      </c>
      <c r="N14" s="39"/>
      <c r="O14" s="163">
        <f t="shared" si="4"/>
        <v>11.17</v>
      </c>
      <c r="P14" s="163">
        <f t="shared" si="5"/>
        <v>11.5</v>
      </c>
      <c r="Q14" s="163">
        <f t="shared" si="6"/>
        <v>11.72</v>
      </c>
      <c r="R14" s="163">
        <f t="shared" si="7"/>
        <v>12.26</v>
      </c>
      <c r="S14" s="163">
        <f t="shared" si="8"/>
        <v>12.69</v>
      </c>
      <c r="T14" s="39"/>
      <c r="U14" s="164">
        <v>11.17</v>
      </c>
      <c r="V14" s="165">
        <f>ROUND(ROUND(U14,2)*(1+'General Inputs'!K$20)*(1-AA14)+IF(D14="Capital",'General Inputs'!K$30,'General Inputs'!K$29),2)</f>
        <v>11.5</v>
      </c>
      <c r="W14" s="165">
        <f>ROUND(ROUND(V14,2)*(1+'General Inputs'!L$20)*(1-AB14)+IF(E14="Capital",'General Inputs'!L$30,'General Inputs'!L$29),2)</f>
        <v>11.72</v>
      </c>
      <c r="X14" s="165">
        <f>ROUND(ROUND(W14,2)*(1+'General Inputs'!M$20)*(1-AC14)+IF(F14="Capital",'General Inputs'!M$30,'General Inputs'!M$29),2)</f>
        <v>12.26</v>
      </c>
      <c r="Y14" s="165">
        <f>ROUND(ROUND(X14,2)*(1+'General Inputs'!N$20)*(1-AD14)+IF(H14="Capital",'General Inputs'!N$30,'General Inputs'!N$29),2)</f>
        <v>12.69</v>
      </c>
      <c r="Z14" s="166"/>
      <c r="AA14" s="193">
        <f>IF($U14="",0,IF($D14="Capital",'General Inputs'!K$25,'General Inputs'!K$24))</f>
        <v>-1.0740822780314286E-2</v>
      </c>
      <c r="AB14" s="193">
        <f>IF($U14="",0,IF($D14="Capital",'General Inputs'!L$25,'General Inputs'!L$24))</f>
        <v>-1.0740822780314286E-2</v>
      </c>
      <c r="AC14" s="193">
        <f>IF($U14="",0,IF($D14="Capital",'General Inputs'!M$25,'General Inputs'!M$24))</f>
        <v>-1.0740822780314286E-2</v>
      </c>
      <c r="AD14" s="193">
        <f>IF($U14="",0,IF($D14="Capital",'General Inputs'!N$25,'General Inputs'!N$24))</f>
        <v>-1.0740822780314286E-2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1" t="s">
        <v>425</v>
      </c>
      <c r="D15" s="161" t="s">
        <v>420</v>
      </c>
      <c r="E15" s="161"/>
      <c r="F15" s="71" t="s">
        <v>33</v>
      </c>
      <c r="G15" s="71"/>
      <c r="H15" s="92"/>
      <c r="I15" s="93">
        <f t="shared" si="0"/>
        <v>28.1</v>
      </c>
      <c r="J15" s="162"/>
      <c r="K15" s="93">
        <f t="shared" si="1"/>
        <v>28.1</v>
      </c>
      <c r="L15" s="162"/>
      <c r="M15" s="162" t="str">
        <f t="shared" si="2"/>
        <v>COMPLIANT</v>
      </c>
      <c r="N15" s="39"/>
      <c r="O15" s="163">
        <f t="shared" si="4"/>
        <v>25.6</v>
      </c>
      <c r="P15" s="163">
        <f t="shared" si="5"/>
        <v>26.35</v>
      </c>
      <c r="Q15" s="163">
        <f t="shared" si="6"/>
        <v>26.86</v>
      </c>
      <c r="R15" s="163">
        <f t="shared" si="7"/>
        <v>28.1</v>
      </c>
      <c r="S15" s="163">
        <f t="shared" si="8"/>
        <v>29.09</v>
      </c>
      <c r="T15" s="39"/>
      <c r="U15" s="164">
        <v>25.6</v>
      </c>
      <c r="V15" s="165">
        <f>ROUND(ROUND(U15,2)*(1+'General Inputs'!K$20)*(1-AA15)+IF(D15="Capital",'General Inputs'!K$30,'General Inputs'!K$29),2)</f>
        <v>26.35</v>
      </c>
      <c r="W15" s="165">
        <f>ROUND(ROUND(V15,2)*(1+'General Inputs'!L$20)*(1-AB15)+IF(E15="Capital",'General Inputs'!L$30,'General Inputs'!L$29),2)</f>
        <v>26.86</v>
      </c>
      <c r="X15" s="165">
        <f>ROUND(ROUND(W15,2)*(1+'General Inputs'!M$20)*(1-AC15)+IF(F15="Capital",'General Inputs'!M$30,'General Inputs'!M$29),2)</f>
        <v>28.1</v>
      </c>
      <c r="Y15" s="165">
        <f>ROUND(ROUND(X15,2)*(1+'General Inputs'!N$20)*(1-AD15)+IF(H15="Capital",'General Inputs'!N$30,'General Inputs'!N$29),2)</f>
        <v>29.09</v>
      </c>
      <c r="Z15" s="166"/>
      <c r="AA15" s="193">
        <f>IF($U15="",0,IF($D15="Capital",'General Inputs'!K$25,'General Inputs'!K$24))</f>
        <v>-1.0740822780314286E-2</v>
      </c>
      <c r="AB15" s="193">
        <f>IF($U15="",0,IF($D15="Capital",'General Inputs'!L$25,'General Inputs'!L$24))</f>
        <v>-1.0740822780314286E-2</v>
      </c>
      <c r="AC15" s="193">
        <f>IF($U15="",0,IF($D15="Capital",'General Inputs'!M$25,'General Inputs'!M$24))</f>
        <v>-1.0740822780314286E-2</v>
      </c>
      <c r="AD15" s="193">
        <f>IF($U15="",0,IF($D15="Capital",'General Inputs'!N$25,'General Inputs'!N$24))</f>
        <v>-1.0740822780314286E-2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1" t="s">
        <v>425</v>
      </c>
      <c r="D16" s="161" t="s">
        <v>421</v>
      </c>
      <c r="E16" s="161"/>
      <c r="F16" s="71" t="s">
        <v>33</v>
      </c>
      <c r="G16" s="71"/>
      <c r="H16" s="92"/>
      <c r="I16" s="93">
        <f t="shared" si="0"/>
        <v>25.43</v>
      </c>
      <c r="J16" s="162"/>
      <c r="K16" s="93">
        <f t="shared" si="1"/>
        <v>25.43</v>
      </c>
      <c r="L16" s="162"/>
      <c r="M16" s="162" t="str">
        <f t="shared" si="2"/>
        <v>COMPLIANT</v>
      </c>
      <c r="N16" s="39"/>
      <c r="O16" s="163">
        <f t="shared" si="4"/>
        <v>23.17</v>
      </c>
      <c r="P16" s="163">
        <f t="shared" si="5"/>
        <v>23.85</v>
      </c>
      <c r="Q16" s="163">
        <f t="shared" si="6"/>
        <v>24.31</v>
      </c>
      <c r="R16" s="163">
        <f t="shared" si="7"/>
        <v>25.43</v>
      </c>
      <c r="S16" s="163">
        <f t="shared" si="8"/>
        <v>26.33</v>
      </c>
      <c r="T16" s="39"/>
      <c r="U16" s="164">
        <v>23.17</v>
      </c>
      <c r="V16" s="165">
        <f>ROUND(ROUND(U16,2)*(1+'General Inputs'!K$20)*(1-AA16)+IF(D16="Capital",'General Inputs'!K$30,'General Inputs'!K$29),2)</f>
        <v>23.85</v>
      </c>
      <c r="W16" s="165">
        <f>ROUND(ROUND(V16,2)*(1+'General Inputs'!L$20)*(1-AB16)+IF(E16="Capital",'General Inputs'!L$30,'General Inputs'!L$29),2)</f>
        <v>24.31</v>
      </c>
      <c r="X16" s="165">
        <f>ROUND(ROUND(W16,2)*(1+'General Inputs'!M$20)*(1-AC16)+IF(F16="Capital",'General Inputs'!M$30,'General Inputs'!M$29),2)</f>
        <v>25.43</v>
      </c>
      <c r="Y16" s="165">
        <f>ROUND(ROUND(X16,2)*(1+'General Inputs'!N$20)*(1-AD16)+IF(H16="Capital",'General Inputs'!N$30,'General Inputs'!N$29),2)</f>
        <v>26.33</v>
      </c>
      <c r="Z16" s="166"/>
      <c r="AA16" s="193">
        <f>IF($U16="",0,IF($D16="Capital",'General Inputs'!K$25,'General Inputs'!K$24))</f>
        <v>-1.0740822780314286E-2</v>
      </c>
      <c r="AB16" s="193">
        <f>IF($U16="",0,IF($D16="Capital",'General Inputs'!L$25,'General Inputs'!L$24))</f>
        <v>-1.0740822780314286E-2</v>
      </c>
      <c r="AC16" s="193">
        <f>IF($U16="",0,IF($D16="Capital",'General Inputs'!M$25,'General Inputs'!M$24))</f>
        <v>-1.0740822780314286E-2</v>
      </c>
      <c r="AD16" s="193">
        <f>IF($U16="",0,IF($D16="Capital",'General Inputs'!N$25,'General Inputs'!N$24))</f>
        <v>-1.0740822780314286E-2</v>
      </c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161" t="s">
        <v>426</v>
      </c>
      <c r="D17" s="161" t="s">
        <v>420</v>
      </c>
      <c r="E17" s="161"/>
      <c r="F17" s="71" t="s">
        <v>33</v>
      </c>
      <c r="G17" s="71"/>
      <c r="H17" s="92"/>
      <c r="I17" s="93">
        <f t="shared" si="0"/>
        <v>34.770000000000003</v>
      </c>
      <c r="J17" s="162"/>
      <c r="K17" s="93">
        <f t="shared" si="1"/>
        <v>34.770000000000003</v>
      </c>
      <c r="L17" s="162"/>
      <c r="M17" s="162" t="str">
        <f t="shared" si="2"/>
        <v>COMPLIANT</v>
      </c>
      <c r="N17" s="39"/>
      <c r="O17" s="163">
        <f t="shared" si="4"/>
        <v>31.68</v>
      </c>
      <c r="P17" s="163">
        <f t="shared" si="5"/>
        <v>32.61</v>
      </c>
      <c r="Q17" s="163">
        <f t="shared" si="6"/>
        <v>33.24</v>
      </c>
      <c r="R17" s="163">
        <f t="shared" si="7"/>
        <v>34.770000000000003</v>
      </c>
      <c r="S17" s="163">
        <f t="shared" si="8"/>
        <v>36</v>
      </c>
      <c r="T17" s="39"/>
      <c r="U17" s="164">
        <v>31.68</v>
      </c>
      <c r="V17" s="165">
        <f>ROUND(ROUND(U17,2)*(1+'General Inputs'!K$20)*(1-AA17)+IF(D17="Capital",'General Inputs'!K$30,'General Inputs'!K$29),2)</f>
        <v>32.61</v>
      </c>
      <c r="W17" s="165">
        <f>ROUND(ROUND(V17,2)*(1+'General Inputs'!L$20)*(1-AB17)+IF(E17="Capital",'General Inputs'!L$30,'General Inputs'!L$29),2)</f>
        <v>33.24</v>
      </c>
      <c r="X17" s="165">
        <f>ROUND(ROUND(W17,2)*(1+'General Inputs'!M$20)*(1-AC17)+IF(F17="Capital",'General Inputs'!M$30,'General Inputs'!M$29),2)</f>
        <v>34.770000000000003</v>
      </c>
      <c r="Y17" s="165">
        <f>ROUND(ROUND(X17,2)*(1+'General Inputs'!N$20)*(1-AD17)+IF(H17="Capital",'General Inputs'!N$30,'General Inputs'!N$29),2)</f>
        <v>36</v>
      </c>
      <c r="Z17" s="166"/>
      <c r="AA17" s="193">
        <f>IF($U17="",0,IF($D17="Capital",'General Inputs'!K$25,'General Inputs'!K$24))</f>
        <v>-1.0740822780314286E-2</v>
      </c>
      <c r="AB17" s="193">
        <f>IF($U17="",0,IF($D17="Capital",'General Inputs'!L$25,'General Inputs'!L$24))</f>
        <v>-1.0740822780314286E-2</v>
      </c>
      <c r="AC17" s="193">
        <f>IF($U17="",0,IF($D17="Capital",'General Inputs'!M$25,'General Inputs'!M$24))</f>
        <v>-1.0740822780314286E-2</v>
      </c>
      <c r="AD17" s="193">
        <f>IF($U17="",0,IF($D17="Capital",'General Inputs'!N$25,'General Inputs'!N$24))</f>
        <v>-1.0740822780314286E-2</v>
      </c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161" t="s">
        <v>426</v>
      </c>
      <c r="D18" s="161" t="s">
        <v>421</v>
      </c>
      <c r="E18" s="161"/>
      <c r="F18" s="71" t="s">
        <v>33</v>
      </c>
      <c r="G18" s="71"/>
      <c r="H18" s="92"/>
      <c r="I18" s="93">
        <f t="shared" si="0"/>
        <v>31.48</v>
      </c>
      <c r="J18" s="162"/>
      <c r="K18" s="93">
        <f t="shared" si="1"/>
        <v>31.48</v>
      </c>
      <c r="L18" s="162"/>
      <c r="M18" s="162" t="str">
        <f t="shared" si="2"/>
        <v>COMPLIANT</v>
      </c>
      <c r="N18" s="39"/>
      <c r="O18" s="163">
        <f t="shared" si="4"/>
        <v>28.68</v>
      </c>
      <c r="P18" s="163">
        <f t="shared" si="5"/>
        <v>29.52</v>
      </c>
      <c r="Q18" s="163">
        <f t="shared" si="6"/>
        <v>30.09</v>
      </c>
      <c r="R18" s="163">
        <f t="shared" si="7"/>
        <v>31.48</v>
      </c>
      <c r="S18" s="163">
        <f t="shared" si="8"/>
        <v>32.590000000000003</v>
      </c>
      <c r="T18" s="39"/>
      <c r="U18" s="164">
        <v>28.68</v>
      </c>
      <c r="V18" s="165">
        <f>ROUND(ROUND(U18,2)*(1+'General Inputs'!K$20)*(1-AA18)+IF(D18="Capital",'General Inputs'!K$30,'General Inputs'!K$29),2)</f>
        <v>29.52</v>
      </c>
      <c r="W18" s="165">
        <f>ROUND(ROUND(V18,2)*(1+'General Inputs'!L$20)*(1-AB18)+IF(E18="Capital",'General Inputs'!L$30,'General Inputs'!L$29),2)</f>
        <v>30.09</v>
      </c>
      <c r="X18" s="165">
        <f>ROUND(ROUND(W18,2)*(1+'General Inputs'!M$20)*(1-AC18)+IF(F18="Capital",'General Inputs'!M$30,'General Inputs'!M$29),2)</f>
        <v>31.48</v>
      </c>
      <c r="Y18" s="165">
        <f>ROUND(ROUND(X18,2)*(1+'General Inputs'!N$20)*(1-AD18)+IF(H18="Capital",'General Inputs'!N$30,'General Inputs'!N$29),2)</f>
        <v>32.590000000000003</v>
      </c>
      <c r="Z18" s="166"/>
      <c r="AA18" s="193">
        <f>IF($U18="",0,IF($D18="Capital",'General Inputs'!K$25,'General Inputs'!K$24))</f>
        <v>-1.0740822780314286E-2</v>
      </c>
      <c r="AB18" s="193">
        <f>IF($U18="",0,IF($D18="Capital",'General Inputs'!L$25,'General Inputs'!L$24))</f>
        <v>-1.0740822780314286E-2</v>
      </c>
      <c r="AC18" s="193">
        <f>IF($U18="",0,IF($D18="Capital",'General Inputs'!M$25,'General Inputs'!M$24))</f>
        <v>-1.0740822780314286E-2</v>
      </c>
      <c r="AD18" s="193">
        <f>IF($U18="",0,IF($D18="Capital",'General Inputs'!N$25,'General Inputs'!N$24))</f>
        <v>-1.0740822780314286E-2</v>
      </c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161" t="s">
        <v>427</v>
      </c>
      <c r="D19" s="161" t="s">
        <v>420</v>
      </c>
      <c r="E19" s="161"/>
      <c r="F19" s="71" t="s">
        <v>33</v>
      </c>
      <c r="G19" s="71"/>
      <c r="H19" s="92"/>
      <c r="I19" s="93">
        <f t="shared" si="0"/>
        <v>24.72</v>
      </c>
      <c r="J19" s="162"/>
      <c r="K19" s="93">
        <f t="shared" si="1"/>
        <v>24.72</v>
      </c>
      <c r="L19" s="162"/>
      <c r="M19" s="162" t="str">
        <f t="shared" si="2"/>
        <v>COMPLIANT</v>
      </c>
      <c r="N19" s="39"/>
      <c r="O19" s="163">
        <f t="shared" si="4"/>
        <v>22.52</v>
      </c>
      <c r="P19" s="163">
        <f t="shared" si="5"/>
        <v>23.18</v>
      </c>
      <c r="Q19" s="163">
        <f t="shared" si="6"/>
        <v>23.63</v>
      </c>
      <c r="R19" s="163">
        <f t="shared" si="7"/>
        <v>24.72</v>
      </c>
      <c r="S19" s="163">
        <f t="shared" si="8"/>
        <v>25.59</v>
      </c>
      <c r="T19" s="39"/>
      <c r="U19" s="164">
        <v>22.52</v>
      </c>
      <c r="V19" s="165">
        <f>ROUND(ROUND(U19,2)*(1+'General Inputs'!K$20)*(1-AA19)+IF(D19="Capital",'General Inputs'!K$30,'General Inputs'!K$29),2)</f>
        <v>23.18</v>
      </c>
      <c r="W19" s="165">
        <f>ROUND(ROUND(V19,2)*(1+'General Inputs'!L$20)*(1-AB19)+IF(E19="Capital",'General Inputs'!L$30,'General Inputs'!L$29),2)</f>
        <v>23.63</v>
      </c>
      <c r="X19" s="165">
        <f>ROUND(ROUND(W19,2)*(1+'General Inputs'!M$20)*(1-AC19)+IF(F19="Capital",'General Inputs'!M$30,'General Inputs'!M$29),2)</f>
        <v>24.72</v>
      </c>
      <c r="Y19" s="165">
        <f>ROUND(ROUND(X19,2)*(1+'General Inputs'!N$20)*(1-AD19)+IF(H19="Capital",'General Inputs'!N$30,'General Inputs'!N$29),2)</f>
        <v>25.59</v>
      </c>
      <c r="Z19" s="166"/>
      <c r="AA19" s="193">
        <f>IF($U19="",0,IF($D19="Capital",'General Inputs'!K$25,'General Inputs'!K$24))</f>
        <v>-1.0740822780314286E-2</v>
      </c>
      <c r="AB19" s="193">
        <f>IF($U19="",0,IF($D19="Capital",'General Inputs'!L$25,'General Inputs'!L$24))</f>
        <v>-1.0740822780314286E-2</v>
      </c>
      <c r="AC19" s="193">
        <f>IF($U19="",0,IF($D19="Capital",'General Inputs'!M$25,'General Inputs'!M$24))</f>
        <v>-1.0740822780314286E-2</v>
      </c>
      <c r="AD19" s="193">
        <f>IF($U19="",0,IF($D19="Capital",'General Inputs'!N$25,'General Inputs'!N$24))</f>
        <v>-1.0740822780314286E-2</v>
      </c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161" t="s">
        <v>427</v>
      </c>
      <c r="D20" s="161" t="s">
        <v>421</v>
      </c>
      <c r="E20" s="161"/>
      <c r="F20" s="71" t="s">
        <v>33</v>
      </c>
      <c r="G20" s="71"/>
      <c r="H20" s="92"/>
      <c r="I20" s="93">
        <f t="shared" si="0"/>
        <v>22.39</v>
      </c>
      <c r="J20" s="162"/>
      <c r="K20" s="93">
        <f t="shared" si="1"/>
        <v>22.39</v>
      </c>
      <c r="L20" s="162"/>
      <c r="M20" s="162" t="str">
        <f t="shared" si="2"/>
        <v>COMPLIANT</v>
      </c>
      <c r="N20" s="39"/>
      <c r="O20" s="163">
        <f t="shared" si="4"/>
        <v>20.39</v>
      </c>
      <c r="P20" s="163">
        <f t="shared" si="5"/>
        <v>20.99</v>
      </c>
      <c r="Q20" s="163">
        <f t="shared" si="6"/>
        <v>21.4</v>
      </c>
      <c r="R20" s="163">
        <f t="shared" si="7"/>
        <v>22.39</v>
      </c>
      <c r="S20" s="163">
        <f t="shared" si="8"/>
        <v>23.18</v>
      </c>
      <c r="T20" s="39"/>
      <c r="U20" s="164">
        <v>20.39</v>
      </c>
      <c r="V20" s="165">
        <f>ROUND(ROUND(U20,2)*(1+'General Inputs'!K$20)*(1-AA20)+IF(D20="Capital",'General Inputs'!K$30,'General Inputs'!K$29),2)</f>
        <v>20.99</v>
      </c>
      <c r="W20" s="165">
        <f>ROUND(ROUND(V20,2)*(1+'General Inputs'!L$20)*(1-AB20)+IF(E20="Capital",'General Inputs'!L$30,'General Inputs'!L$29),2)</f>
        <v>21.4</v>
      </c>
      <c r="X20" s="165">
        <f>ROUND(ROUND(W20,2)*(1+'General Inputs'!M$20)*(1-AC20)+IF(F20="Capital",'General Inputs'!M$30,'General Inputs'!M$29),2)</f>
        <v>22.39</v>
      </c>
      <c r="Y20" s="165">
        <f>ROUND(ROUND(X20,2)*(1+'General Inputs'!N$20)*(1-AD20)+IF(H20="Capital",'General Inputs'!N$30,'General Inputs'!N$29),2)</f>
        <v>23.18</v>
      </c>
      <c r="Z20" s="166"/>
      <c r="AA20" s="193">
        <f>IF($U20="",0,IF($D20="Capital",'General Inputs'!K$25,'General Inputs'!K$24))</f>
        <v>-1.0740822780314286E-2</v>
      </c>
      <c r="AB20" s="193">
        <f>IF($U20="",0,IF($D20="Capital",'General Inputs'!L$25,'General Inputs'!L$24))</f>
        <v>-1.0740822780314286E-2</v>
      </c>
      <c r="AC20" s="193">
        <f>IF($U20="",0,IF($D20="Capital",'General Inputs'!M$25,'General Inputs'!M$24))</f>
        <v>-1.0740822780314286E-2</v>
      </c>
      <c r="AD20" s="193">
        <f>IF($U20="",0,IF($D20="Capital",'General Inputs'!N$25,'General Inputs'!N$24))</f>
        <v>-1.0740822780314286E-2</v>
      </c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3">
        <f>IF($U21="",0,IF($D21="Capital",'General Inputs'!K$25,'General Inputs'!K$24))</f>
        <v>0</v>
      </c>
      <c r="AB21" s="193">
        <f>IF($U21="",0,IF($D21="Capital",'General Inputs'!L$25,'General Inputs'!L$24))</f>
        <v>0</v>
      </c>
      <c r="AC21" s="193">
        <f>IF($U21="",0,IF($D21="Capital",'General Inputs'!M$25,'General Inputs'!M$24))</f>
        <v>0</v>
      </c>
      <c r="AD21" s="193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3">
        <f>IF($U22="",0,IF($D22="Capital",'General Inputs'!K$25,'General Inputs'!K$24))</f>
        <v>0</v>
      </c>
      <c r="AB22" s="193">
        <f>IF($U22="",0,IF($D22="Capital",'General Inputs'!L$25,'General Inputs'!L$24))</f>
        <v>0</v>
      </c>
      <c r="AC22" s="193">
        <f>IF($U22="",0,IF($D22="Capital",'General Inputs'!M$25,'General Inputs'!M$24))</f>
        <v>0</v>
      </c>
      <c r="AD22" s="193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3">
        <f>IF($U23="",0,IF($D23="Capital",'General Inputs'!K$25,'General Inputs'!K$24))</f>
        <v>0</v>
      </c>
      <c r="AB23" s="193">
        <f>IF($U23="",0,IF($D23="Capital",'General Inputs'!L$25,'General Inputs'!L$24))</f>
        <v>0</v>
      </c>
      <c r="AC23" s="193">
        <f>IF($U23="",0,IF($D23="Capital",'General Inputs'!M$25,'General Inputs'!M$24))</f>
        <v>0</v>
      </c>
      <c r="AD23" s="193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3">
        <f>IF($U24="",0,IF($D24="Capital",'General Inputs'!K$25,'General Inputs'!K$24))</f>
        <v>0</v>
      </c>
      <c r="AB24" s="193">
        <f>IF($U24="",0,IF($D24="Capital",'General Inputs'!L$25,'General Inputs'!L$24))</f>
        <v>0</v>
      </c>
      <c r="AC24" s="193">
        <f>IF($U24="",0,IF($D24="Capital",'General Inputs'!M$25,'General Inputs'!M$24))</f>
        <v>0</v>
      </c>
      <c r="AD24" s="193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3">
        <f>IF($U25="",0,IF($D25="Capital",'General Inputs'!K$25,'General Inputs'!K$24))</f>
        <v>0</v>
      </c>
      <c r="AB25" s="193">
        <f>IF($U25="",0,IF($D25="Capital",'General Inputs'!L$25,'General Inputs'!L$24))</f>
        <v>0</v>
      </c>
      <c r="AC25" s="193">
        <f>IF($U25="",0,IF($D25="Capital",'General Inputs'!M$25,'General Inputs'!M$24))</f>
        <v>0</v>
      </c>
      <c r="AD25" s="193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3">
        <f>IF($U26="",0,IF($D26="Capital",'General Inputs'!K$25,'General Inputs'!K$24))</f>
        <v>0</v>
      </c>
      <c r="AB26" s="193">
        <f>IF($U26="",0,IF($D26="Capital",'General Inputs'!L$25,'General Inputs'!L$24))</f>
        <v>0</v>
      </c>
      <c r="AC26" s="193">
        <f>IF($U26="",0,IF($D26="Capital",'General Inputs'!M$25,'General Inputs'!M$24))</f>
        <v>0</v>
      </c>
      <c r="AD26" s="193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3">
        <f>IF($U27="",0,IF($D27="Capital",'General Inputs'!K$25,'General Inputs'!K$24))</f>
        <v>0</v>
      </c>
      <c r="AB27" s="193">
        <f>IF($U27="",0,IF($D27="Capital",'General Inputs'!L$25,'General Inputs'!L$24))</f>
        <v>0</v>
      </c>
      <c r="AC27" s="193">
        <f>IF($U27="",0,IF($D27="Capital",'General Inputs'!M$25,'General Inputs'!M$24))</f>
        <v>0</v>
      </c>
      <c r="AD27" s="193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3">
        <f>IF($U28="",0,IF($D28="Capital",'General Inputs'!K$25,'General Inputs'!K$24))</f>
        <v>0</v>
      </c>
      <c r="AB28" s="193">
        <f>IF($U28="",0,IF($D28="Capital",'General Inputs'!L$25,'General Inputs'!L$24))</f>
        <v>0</v>
      </c>
      <c r="AC28" s="193">
        <f>IF($U28="",0,IF($D28="Capital",'General Inputs'!M$25,'General Inputs'!M$24))</f>
        <v>0</v>
      </c>
      <c r="AD28" s="193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3">
        <f>IF($U29="",0,IF($D29="Capital",'General Inputs'!K$25,'General Inputs'!K$24))</f>
        <v>0</v>
      </c>
      <c r="AB29" s="193">
        <f>IF($U29="",0,IF($D29="Capital",'General Inputs'!L$25,'General Inputs'!L$24))</f>
        <v>0</v>
      </c>
      <c r="AC29" s="193">
        <f>IF($U29="",0,IF($D29="Capital",'General Inputs'!M$25,'General Inputs'!M$24))</f>
        <v>0</v>
      </c>
      <c r="AD29" s="193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3">
        <f>IF($U30="",0,IF($D30="Capital",'General Inputs'!K$25,'General Inputs'!K$24))</f>
        <v>0</v>
      </c>
      <c r="AB30" s="193">
        <f>IF($U30="",0,IF($D30="Capital",'General Inputs'!L$25,'General Inputs'!L$24))</f>
        <v>0</v>
      </c>
      <c r="AC30" s="193">
        <f>IF($U30="",0,IF($D30="Capital",'General Inputs'!M$25,'General Inputs'!M$24))</f>
        <v>0</v>
      </c>
      <c r="AD30" s="193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3">
        <f>IF($U31="",0,IF($D31="Capital",'General Inputs'!K$25,'General Inputs'!K$24))</f>
        <v>0</v>
      </c>
      <c r="AB31" s="193">
        <f>IF($U31="",0,IF($D31="Capital",'General Inputs'!L$25,'General Inputs'!L$24))</f>
        <v>0</v>
      </c>
      <c r="AC31" s="193">
        <f>IF($U31="",0,IF($D31="Capital",'General Inputs'!M$25,'General Inputs'!M$24))</f>
        <v>0</v>
      </c>
      <c r="AD31" s="193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3">
        <f>IF($U32="",0,IF($D32="Capital",'General Inputs'!K$25,'General Inputs'!K$24))</f>
        <v>0</v>
      </c>
      <c r="AB32" s="193">
        <f>IF($U32="",0,IF($D32="Capital",'General Inputs'!L$25,'General Inputs'!L$24))</f>
        <v>0</v>
      </c>
      <c r="AC32" s="193">
        <f>IF($U32="",0,IF($D32="Capital",'General Inputs'!M$25,'General Inputs'!M$24))</f>
        <v>0</v>
      </c>
      <c r="AD32" s="193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3">
        <f>IF($U33="",0,IF($D33="Capital",'General Inputs'!K$25,'General Inputs'!K$24))</f>
        <v>0</v>
      </c>
      <c r="AB33" s="193">
        <f>IF($U33="",0,IF($D33="Capital",'General Inputs'!L$25,'General Inputs'!L$24))</f>
        <v>0</v>
      </c>
      <c r="AC33" s="193">
        <f>IF($U33="",0,IF($D33="Capital",'General Inputs'!M$25,'General Inputs'!M$24))</f>
        <v>0</v>
      </c>
      <c r="AD33" s="193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3">
        <f>IF($U34="",0,IF($D34="Capital",'General Inputs'!K$25,'General Inputs'!K$24))</f>
        <v>0</v>
      </c>
      <c r="AB34" s="193">
        <f>IF($U34="",0,IF($D34="Capital",'General Inputs'!L$25,'General Inputs'!L$24))</f>
        <v>0</v>
      </c>
      <c r="AC34" s="193">
        <f>IF($U34="",0,IF($D34="Capital",'General Inputs'!M$25,'General Inputs'!M$24))</f>
        <v>0</v>
      </c>
      <c r="AD34" s="193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3">
        <f>IF($U35="",0,IF($D35="Capital",'General Inputs'!K$25,'General Inputs'!K$24))</f>
        <v>0</v>
      </c>
      <c r="AB35" s="193">
        <f>IF($U35="",0,IF($D35="Capital",'General Inputs'!L$25,'General Inputs'!L$24))</f>
        <v>0</v>
      </c>
      <c r="AC35" s="193">
        <f>IF($U35="",0,IF($D35="Capital",'General Inputs'!M$25,'General Inputs'!M$24))</f>
        <v>0</v>
      </c>
      <c r="AD35" s="193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3">
        <f>IF($U36="",0,IF($D36="Capital",'General Inputs'!K$25,'General Inputs'!K$24))</f>
        <v>0</v>
      </c>
      <c r="AB36" s="193">
        <f>IF($U36="",0,IF($D36="Capital",'General Inputs'!L$25,'General Inputs'!L$24))</f>
        <v>0</v>
      </c>
      <c r="AC36" s="193">
        <f>IF($U36="",0,IF($D36="Capital",'General Inputs'!M$25,'General Inputs'!M$24))</f>
        <v>0</v>
      </c>
      <c r="AD36" s="193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>
      <formula1>#REF!</formula1>
    </dataValidation>
    <dataValidation type="list" allowBlank="1" showInputMessage="1" showErrorMessage="1" sqref="O37 O57 O48">
      <formula1>#REF!</formula1>
    </dataValidation>
    <dataValidation type="list" allowBlank="1" showInputMessage="1" showErrorMessage="1" sqref="D7:D36">
      <formula1>"Exit fee, Total, Non-capital, Capital"</formula1>
    </dataValidation>
  </dataValidations>
  <hyperlinks>
    <hyperlink ref="O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F7:F36</xm:sqref>
        </x14:dataValidation>
        <x14:dataValidation type="list" allowBlank="1" showInputMessage="1" showErrorMessage="1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2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2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2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2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2.75" x14ac:dyDescent="0.2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17" t="s">
        <v>23</v>
      </c>
      <c r="H101" s="218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17" t="s">
        <v>12</v>
      </c>
      <c r="H103" s="218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17" t="s">
        <v>103</v>
      </c>
      <c r="H104" s="218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17" t="s">
        <v>104</v>
      </c>
      <c r="H105" s="218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17" t="s">
        <v>105</v>
      </c>
      <c r="H106" s="218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17" t="s">
        <v>107</v>
      </c>
      <c r="H107" s="218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17" t="s">
        <v>108</v>
      </c>
      <c r="H108" s="218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17" t="s">
        <v>109</v>
      </c>
      <c r="H109" s="218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17" t="s">
        <v>111</v>
      </c>
      <c r="H110" s="218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17" t="s">
        <v>112</v>
      </c>
      <c r="H111" s="218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17" t="s">
        <v>113</v>
      </c>
      <c r="H112" s="218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17" t="s">
        <v>115</v>
      </c>
      <c r="H113" s="218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17" t="s">
        <v>117</v>
      </c>
      <c r="H114" s="218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17" t="s">
        <v>119</v>
      </c>
      <c r="H115" s="218"/>
      <c r="I115" s="188" t="s">
        <v>102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TasNetworks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>
        <f>'Pricing model - ACS'!C29</f>
        <v>0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/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131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428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nnual Pricing" ma:contentTypeID="0x01010001E02CCC3410964E993CCD35D068A93E1000EEDCA95EA5C04149820D3EF49A7DF246" ma:contentTypeVersion="6" ma:contentTypeDescription="" ma:contentTypeScope="" ma:versionID="811a4b8d0531cf7811200c195bd50418">
  <xsd:schema xmlns:xsd="http://www.w3.org/2001/XMLSchema" xmlns:xs="http://www.w3.org/2001/XMLSchema" xmlns:p="http://schemas.microsoft.com/office/2006/metadata/properties" xmlns:ns1="http://schemas.microsoft.com/sharepoint/v3" xmlns:ns2="8f493e50-f4fa-4672-bec5-6587e791f720" targetNamespace="http://schemas.microsoft.com/office/2006/metadata/properties" ma:root="true" ma:fieldsID="f2a838297f9ff9998d2606b9f5519380" ns1:_="" ns2:_="">
    <xsd:import namespace="http://schemas.microsoft.com/sharepoint/v3"/>
    <xsd:import namespace="8f493e50-f4fa-4672-bec5-6587e791f720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Network_x0020_Level" minOccurs="0"/>
                <xsd:element ref="ns2:e27e20539c7d48e59728d8719d56e319" minOccurs="0"/>
                <xsd:element ref="ns2:TaxCatchAll" minOccurs="0"/>
                <xsd:element ref="ns2:TaxCatchAllLabel" minOccurs="0"/>
                <xsd:element ref="ns2:AER_x0020_Status" minOccurs="0"/>
                <xsd:element ref="ns1:DateCompleted" minOccurs="0"/>
                <xsd:element ref="ns2:Audience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ateCompleted" ma:index="15" nillable="true" ma:displayName="Date Completed" ma:format="DateOnly" ma:internalName="Date_x0020_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Network_x0020_Level" ma:index="9" nillable="true" ma:displayName="Network Level" ma:default="Transmission" ma:format="RadioButtons" ma:internalName="Network_x0020_Level">
      <xsd:simpleType>
        <xsd:restriction base="dms:Choice">
          <xsd:enumeration value="Transmission"/>
          <xsd:enumeration value="Distribution"/>
        </xsd:restriction>
      </xsd:simpleType>
    </xsd:element>
    <xsd:element name="e27e20539c7d48e59728d8719d56e319" ma:index="10" nillable="true" ma:taxonomy="true" ma:internalName="e27e20539c7d48e59728d8719d56e319" ma:taxonomyFieldName="Financial_x0020_Years" ma:displayName="Financial Year" ma:readOnly="false" ma:default="" ma:fieldId="{e27e2053-9c7d-48e5-9728-d8719d56e319}" ma:sspId="ad4ba584-9f2e-4c1f-a403-05b05b3bfc09" ma:termSetId="5b3413d0-018c-4504-8c48-0501abbcf62b" ma:anchorId="1450d112-b67f-4561-9e79-10b1c8b7a754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R_x0020_Status" ma:index="14" nillable="true" ma:displayName="AER Status" ma:default="Submitted" ma:format="Dropdown" ma:internalName="AER_x0020_Status">
      <xsd:simpleType>
        <xsd:restriction base="dms:Choice">
          <xsd:enumeration value="Submitted"/>
          <xsd:enumeration value="Approved"/>
          <xsd:enumeration value="Draft"/>
        </xsd:restriction>
      </xsd:simpleType>
    </xsd:element>
    <xsd:element name="Audience1" ma:index="16" nillable="true" ma:displayName="Audience" ma:default="Internal" ma:format="Dropdown" ma:internalName="Audience">
      <xsd:simpleType>
        <xsd:restriction base="dms:Choice">
          <xsd:enumeration value="Internal"/>
          <xsd:enumeration value="Public"/>
          <xsd:enumeration value="Confidenti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twork_x0020_Level xmlns="8f493e50-f4fa-4672-bec5-6587e791f720">Distribution</Network_x0020_Level>
    <TaxCatchAll xmlns="8f493e50-f4fa-4672-bec5-6587e791f720">
      <Value>91</Value>
    </TaxCatchAll>
    <e27e20539c7d48e59728d8719d56e319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2022-2023</TermName>
          <TermId xmlns="http://schemas.microsoft.com/office/infopath/2007/PartnerControls">5c2e1bfa-a024-41a1-87cc-243a671098de</TermId>
        </TermInfo>
      </Terms>
    </e27e20539c7d48e59728d8719d56e319>
    <Record_x0020_Number xmlns="8f493e50-f4fa-4672-bec5-6587e791f720">R0002181271</Record_x0020_Number>
    <DateCompleted xmlns="http://schemas.microsoft.com/sharepoint/v3">2022-03-30T13:00:00+00:00</DateCompleted>
    <Audience1 xmlns="8f493e50-f4fa-4672-bec5-6587e791f720">Public</Audience1>
    <AER_x0020_Status xmlns="8f493e50-f4fa-4672-bec5-6587e791f720">Approved</AER_x0020_Status>
  </documentManagement>
</p:properti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89367-137C-4340-A401-479FE5DAF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93e50-f4fa-4672-bec5-6587e791f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0ED68-E98A-4FA9-BCB2-CF92396B8F2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f493e50-f4fa-4672-bec5-6587e791f7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464A30-D49C-4D76-9BD4-12002892037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35FAF2-F501-491B-97DA-700BC67703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Dale, Daniel</dc:creator>
  <cp:lastModifiedBy>Angela Turner</cp:lastModifiedBy>
  <dcterms:created xsi:type="dcterms:W3CDTF">2021-09-30T05:10:33Z</dcterms:created>
  <dcterms:modified xsi:type="dcterms:W3CDTF">2022-05-24T01:15:20Z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0x01010001E02CCC3410964E993CCD35D068A93E1000EEDCA95EA5C04149820D3EF49A7DF246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{f07b6873-4f03-4e07-a1cd-1ce91db0ba66}</vt:lpwstr>
  </property>
  <property fmtid="{D5CDD505-2E9C-101B-9397-08002B2CF9AE}" pid="6" name="RecordPoint_ActiveItemUniqueId">
    <vt:lpwstr>{286eb98e-9f1f-46db-9a43-07164f81840a}</vt:lpwstr>
  </property>
  <property fmtid="{D5CDD505-2E9C-101B-9397-08002B2CF9AE}" pid="7" name="RecordPoint_ActiveItemWebId">
    <vt:lpwstr>{7874f2a6-7e77-462e-9167-0decb41b6290}</vt:lpwstr>
  </property>
  <property fmtid="{D5CDD505-2E9C-101B-9397-08002B2CF9AE}" pid="8" name="Financial Years">
    <vt:lpwstr>91;#2022-2023|5c2e1bfa-a024-41a1-87cc-243a671098de</vt:lpwstr>
  </property>
  <property fmtid="{D5CDD505-2E9C-101B-9397-08002B2CF9AE}" pid="9" name="RecordPoint_RecordNumberSubmitted">
    <vt:lpwstr>R0002181271</vt:lpwstr>
  </property>
  <property fmtid="{D5CDD505-2E9C-101B-9397-08002B2CF9AE}" pid="10" name="RecordPoint_SubmissionCompleted">
    <vt:lpwstr>2022-05-18T16:20:21.7059075+10:00</vt:lpwstr>
  </property>
  <property fmtid="{D5CDD505-2E9C-101B-9397-08002B2CF9AE}" pid="11" name="RecordPoint_SubmissionDate">
    <vt:lpwstr/>
  </property>
  <property fmtid="{D5CDD505-2E9C-101B-9397-08002B2CF9AE}" pid="12" name="RecordPoint_RecordFormat">
    <vt:lpwstr/>
  </property>
  <property fmtid="{D5CDD505-2E9C-101B-9397-08002B2CF9AE}" pid="13" name="RecordPoint_ActiveItemMoved">
    <vt:lpwstr/>
  </property>
</Properties>
</file>