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copavierm\Downloads\Annual Planning Report\"/>
    </mc:Choice>
  </mc:AlternateContent>
  <xr:revisionPtr revIDLastSave="0" documentId="8_{3D15B0D0-BA9A-4003-8C91-616301B92AB2}" xr6:coauthVersionLast="47" xr6:coauthVersionMax="47" xr10:uidLastSave="{00000000-0000-0000-0000-000000000000}"/>
  <bookViews>
    <workbookView xWindow="-120" yWindow="-120" windowWidth="29040" windowHeight="15840" xr2:uid="{B468103D-8D8A-470C-908E-D20C225E7B07}"/>
  </bookViews>
  <sheets>
    <sheet name="Disclaimer" sheetId="24" r:id="rId1"/>
    <sheet name="Overview" sheetId="22" r:id="rId2"/>
    <sheet name="Assumptions + methodology" sheetId="23" r:id="rId3"/>
    <sheet name="ForecastData" sheetId="26" state="hidden" r:id="rId4"/>
    <sheet name="Tx-Dx connection points" sheetId="16" r:id="rId5"/>
    <sheet name="Zone subs &amp; sub-trans lines" sheetId="17" r:id="rId6"/>
    <sheet name="Distribution feeder max. demand" sheetId="18" r:id="rId7"/>
    <sheet name="T-D info" sheetId="10" r:id="rId8"/>
    <sheet name="FORECAST" sheetId="13" r:id="rId9"/>
    <sheet name="Forecast Data 2.0" sheetId="25" r:id="rId10"/>
    <sheet name="T-D data 2.0" sheetId="9" r:id="rId11"/>
    <sheet name="Zone data 2.0" sheetId="11" r:id="rId12"/>
    <sheet name="Zone info" sheetId="14" r:id="rId13"/>
    <sheet name="Substation DER" sheetId="19" r:id="rId14"/>
    <sheet name="DERdataMAX" sheetId="20" r:id="rId15"/>
    <sheet name="Feeder DER" sheetId="21" r:id="rId16"/>
  </sheets>
  <definedNames>
    <definedName name="_xlnm._FilterDatabase" localSheetId="14" hidden="1">DERdataMAX!$A$2:$AL$311</definedName>
    <definedName name="_xlnm._FilterDatabase" localSheetId="6" hidden="1">'Distribution feeder max. demand'!$A$4:$AA$396</definedName>
    <definedName name="_xlnm._FilterDatabase" localSheetId="8" hidden="1">FORECAST!$B$55:$AG$55</definedName>
    <definedName name="_xlnm._FilterDatabase" localSheetId="9" hidden="1">'Forecast Data 2.0'!$B$3:$AG$68</definedName>
    <definedName name="_xlnm._FilterDatabase" localSheetId="3" hidden="1">ForecastData!$B$4:$D$69</definedName>
    <definedName name="_xlnm._FilterDatabase" localSheetId="10" hidden="1">'T-D data 2.0'!$B$1:$S$1035</definedName>
    <definedName name="_xlnm._FilterDatabase" localSheetId="7" hidden="1">'T-D info'!$AM$5:$AN$236</definedName>
    <definedName name="_xlnm._FilterDatabase" localSheetId="11" hidden="1">'Zone data 2.0'!$B$1:$S$1</definedName>
    <definedName name="_ftn1" localSheetId="4">'Tx-Dx connection points'!#REF!</definedName>
    <definedName name="_ftn1" localSheetId="5">'Zone subs &amp; sub-trans lines'!#REF!</definedName>
    <definedName name="_ftn2" localSheetId="4">'Tx-Dx connection points'!#REF!</definedName>
    <definedName name="_ftn2" localSheetId="5">'Zone subs &amp; sub-trans lines'!#REF!</definedName>
    <definedName name="_ftn3" localSheetId="4">'Tx-Dx connection points'!#REF!</definedName>
    <definedName name="_ftn3" localSheetId="5">'Zone subs &amp; sub-trans lines'!#REF!</definedName>
    <definedName name="_ftnref1" localSheetId="4">'Tx-Dx connection points'!$J$10</definedName>
    <definedName name="_ftnref1" localSheetId="5">'Zone subs &amp; sub-trans lines'!$J$10</definedName>
    <definedName name="_ftnref2" localSheetId="4">'Tx-Dx connection points'!$C$27</definedName>
    <definedName name="_ftnref2" localSheetId="5">'Zone subs &amp; sub-trans lines'!$C$27</definedName>
    <definedName name="_ftnref3" localSheetId="4">'Tx-Dx connection points'!#REF!</definedName>
    <definedName name="_ftnref3" localSheetId="5">'Zone subs &amp; sub-trans lines'!#REF!</definedName>
    <definedName name="Capacity_Paste" localSheetId="2">#REF!</definedName>
    <definedName name="Capacity_Paste">#REF!</definedName>
    <definedName name="Current_scen" localSheetId="2">#REF!</definedName>
    <definedName name="Current_scen">#REF!</definedName>
    <definedName name="First_CDY" localSheetId="2">#REF!</definedName>
    <definedName name="First_CDY">#REF!</definedName>
    <definedName name="LU_Basis" localSheetId="2">#REF!</definedName>
    <definedName name="LU_Basis">#REF!</definedName>
    <definedName name="Scenarios" localSheetId="2">#REF!</definedName>
    <definedName name="Scenari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26" l="1"/>
  <c r="Y4" i="26" s="1"/>
  <c r="Z4" i="26" s="1"/>
  <c r="AA4" i="26" s="1"/>
  <c r="AB4" i="26" s="1"/>
  <c r="AC4" i="26" s="1"/>
  <c r="AD4" i="26" s="1"/>
  <c r="AE4" i="26" s="1"/>
  <c r="AF4" i="26" s="1"/>
  <c r="I4" i="26"/>
  <c r="J4" i="26" s="1"/>
  <c r="K4" i="26" s="1"/>
  <c r="L4" i="26" s="1"/>
  <c r="M4" i="26" s="1"/>
  <c r="N4" i="26" s="1"/>
  <c r="O4" i="26" s="1"/>
  <c r="P4" i="26" s="1"/>
  <c r="Q4" i="26" s="1"/>
  <c r="Q299" i="11" l="1"/>
  <c r="P299" i="11"/>
  <c r="O299" i="11"/>
  <c r="N299" i="11"/>
  <c r="M299" i="11"/>
  <c r="L299" i="11"/>
  <c r="K299" i="11"/>
  <c r="J299" i="11"/>
  <c r="I299" i="11"/>
  <c r="H299" i="11"/>
  <c r="G299" i="11"/>
  <c r="F299" i="11"/>
  <c r="Q298" i="11"/>
  <c r="P298" i="11"/>
  <c r="O298" i="11"/>
  <c r="N298" i="11"/>
  <c r="M298" i="11"/>
  <c r="L298" i="11"/>
  <c r="K298" i="11"/>
  <c r="J298" i="11"/>
  <c r="I298" i="11"/>
  <c r="H298" i="11"/>
  <c r="G298" i="11"/>
  <c r="F298" i="11"/>
  <c r="Q297" i="11"/>
  <c r="P297" i="11"/>
  <c r="O297" i="11"/>
  <c r="N297" i="11"/>
  <c r="M297" i="11"/>
  <c r="L297" i="11"/>
  <c r="K297" i="11"/>
  <c r="J297" i="11"/>
  <c r="I297" i="11"/>
  <c r="H297" i="11"/>
  <c r="G297" i="11"/>
  <c r="F297" i="11"/>
  <c r="D42" i="19"/>
  <c r="I8" i="17"/>
  <c r="J8" i="17" s="1"/>
  <c r="K8" i="17" s="1"/>
  <c r="L8" i="17" s="1"/>
  <c r="M8" i="17" s="1"/>
  <c r="N8" i="17" s="1"/>
  <c r="O8" i="17" s="1"/>
  <c r="P8" i="17" s="1"/>
  <c r="Q8" i="17" s="1"/>
  <c r="J8" i="16"/>
  <c r="K8" i="16"/>
  <c r="L8" i="16"/>
  <c r="M8" i="16" s="1"/>
  <c r="N8" i="16" s="1"/>
  <c r="O8" i="16" s="1"/>
  <c r="P8" i="16" s="1"/>
  <c r="Q8" i="16" s="1"/>
  <c r="I8" i="16"/>
  <c r="D45" i="19"/>
  <c r="U3" i="19"/>
  <c r="V3" i="19" s="1"/>
  <c r="W3" i="19" s="1"/>
  <c r="X3" i="19" s="1"/>
  <c r="Y3" i="19" s="1"/>
  <c r="Z3" i="19" s="1"/>
  <c r="AA3" i="19" s="1"/>
  <c r="AB3" i="19" s="1"/>
  <c r="AC3" i="19" s="1"/>
  <c r="J3" i="19"/>
  <c r="K3" i="19" s="1"/>
  <c r="L3" i="19" s="1"/>
  <c r="M3" i="19" s="1"/>
  <c r="N3" i="19" s="1"/>
  <c r="O3" i="19" s="1"/>
  <c r="P3" i="19" s="1"/>
  <c r="Q3" i="19" s="1"/>
  <c r="R3" i="19" s="1"/>
  <c r="E33" i="17" l="1"/>
  <c r="E32" i="17"/>
  <c r="E28" i="17"/>
  <c r="E29" i="17"/>
  <c r="E30" i="17"/>
  <c r="E27" i="17"/>
  <c r="E25" i="17"/>
  <c r="G25" i="17" s="1"/>
  <c r="E20" i="17"/>
  <c r="E21" i="17"/>
  <c r="E22" i="17"/>
  <c r="E23" i="17"/>
  <c r="E19" i="17"/>
  <c r="E15" i="17"/>
  <c r="H15" i="17" s="1"/>
  <c r="E16" i="17"/>
  <c r="E17" i="17"/>
  <c r="J17" i="17" s="1"/>
  <c r="E14" i="17"/>
  <c r="G14" i="17" s="1"/>
  <c r="E10" i="17"/>
  <c r="E11" i="17"/>
  <c r="E12" i="17"/>
  <c r="E35" i="16"/>
  <c r="E34" i="16"/>
  <c r="E33" i="16"/>
  <c r="E28" i="16"/>
  <c r="E29" i="16"/>
  <c r="E30" i="16"/>
  <c r="E31" i="16"/>
  <c r="E27" i="16"/>
  <c r="E25" i="16"/>
  <c r="E24" i="16"/>
  <c r="E22" i="16"/>
  <c r="E16" i="16"/>
  <c r="E17" i="16"/>
  <c r="E18" i="16"/>
  <c r="E19" i="16"/>
  <c r="E20" i="16"/>
  <c r="E15" i="16"/>
  <c r="E14" i="16"/>
  <c r="E12" i="16"/>
  <c r="Q12" i="16" s="1"/>
  <c r="E11" i="16"/>
  <c r="G11" i="16" s="1"/>
  <c r="E10" i="16"/>
  <c r="F10" i="16" s="1"/>
  <c r="AC6" i="18"/>
  <c r="AD6" i="18"/>
  <c r="AE6" i="18"/>
  <c r="AF6" i="18"/>
  <c r="AG6" i="18"/>
  <c r="AH6" i="18"/>
  <c r="AI6" i="18"/>
  <c r="AJ6" i="18"/>
  <c r="AK6" i="18"/>
  <c r="AL6" i="18"/>
  <c r="AM6" i="18"/>
  <c r="AN6" i="18"/>
  <c r="AO6" i="18"/>
  <c r="AP6" i="18"/>
  <c r="AQ6" i="18"/>
  <c r="AR6" i="18"/>
  <c r="AS6" i="18"/>
  <c r="AT6" i="18"/>
  <c r="AU6" i="18"/>
  <c r="AV6" i="18"/>
  <c r="AC7" i="18"/>
  <c r="AD7" i="18"/>
  <c r="AE7" i="18"/>
  <c r="AF7" i="18"/>
  <c r="AG7" i="18"/>
  <c r="AH7" i="18"/>
  <c r="AI7" i="18"/>
  <c r="AJ7" i="18"/>
  <c r="AK7" i="18"/>
  <c r="AL7" i="18"/>
  <c r="AM7" i="18"/>
  <c r="AN7" i="18"/>
  <c r="AO7" i="18"/>
  <c r="AP7" i="18"/>
  <c r="AQ7" i="18"/>
  <c r="AR7" i="18"/>
  <c r="AS7" i="18"/>
  <c r="AT7" i="18"/>
  <c r="AU7" i="18"/>
  <c r="AV7" i="18"/>
  <c r="AC8" i="18"/>
  <c r="AD8" i="18"/>
  <c r="AE8" i="18"/>
  <c r="AF8" i="18"/>
  <c r="AG8" i="18"/>
  <c r="AH8" i="18"/>
  <c r="AI8" i="18"/>
  <c r="AJ8" i="18"/>
  <c r="AK8" i="18"/>
  <c r="AL8" i="18"/>
  <c r="AM8" i="18"/>
  <c r="AN8" i="18"/>
  <c r="AO8" i="18"/>
  <c r="AP8" i="18"/>
  <c r="AQ8" i="18"/>
  <c r="AR8" i="18"/>
  <c r="AS8" i="18"/>
  <c r="AT8" i="18"/>
  <c r="AU8" i="18"/>
  <c r="AV8" i="18"/>
  <c r="AC9" i="18"/>
  <c r="AD9" i="18"/>
  <c r="AE9" i="18"/>
  <c r="AF9" i="18"/>
  <c r="AG9" i="18"/>
  <c r="AH9" i="18"/>
  <c r="AI9" i="18"/>
  <c r="AJ9" i="18"/>
  <c r="AK9" i="18"/>
  <c r="AL9" i="18"/>
  <c r="AM9" i="18"/>
  <c r="AN9" i="18"/>
  <c r="AO9" i="18"/>
  <c r="AP9" i="18"/>
  <c r="AQ9" i="18"/>
  <c r="AR9" i="18"/>
  <c r="AS9" i="18"/>
  <c r="AT9" i="18"/>
  <c r="AU9" i="18"/>
  <c r="AV9" i="18"/>
  <c r="AC10" i="18"/>
  <c r="AD10" i="18"/>
  <c r="AE10" i="18"/>
  <c r="AF10" i="18"/>
  <c r="AG10" i="18"/>
  <c r="AH10" i="18"/>
  <c r="AI10" i="18"/>
  <c r="AJ10" i="18"/>
  <c r="AK10" i="18"/>
  <c r="AL10" i="18"/>
  <c r="AM10" i="18"/>
  <c r="AN10" i="18"/>
  <c r="AO10" i="18"/>
  <c r="AP10" i="18"/>
  <c r="AQ10" i="18"/>
  <c r="AR10" i="18"/>
  <c r="AS10" i="18"/>
  <c r="AT10" i="18"/>
  <c r="AU10" i="18"/>
  <c r="AV10" i="18"/>
  <c r="AC11" i="18"/>
  <c r="AD11" i="18"/>
  <c r="AE11" i="18"/>
  <c r="AF11" i="18"/>
  <c r="AG11" i="18"/>
  <c r="AH11" i="18"/>
  <c r="AI11" i="18"/>
  <c r="AJ11" i="18"/>
  <c r="AK11" i="18"/>
  <c r="AL11" i="18"/>
  <c r="AM11" i="18"/>
  <c r="AN11" i="18"/>
  <c r="AO11" i="18"/>
  <c r="AP11" i="18"/>
  <c r="AQ11" i="18"/>
  <c r="AR11" i="18"/>
  <c r="AS11" i="18"/>
  <c r="AT11" i="18"/>
  <c r="AU11" i="18"/>
  <c r="AV11" i="18"/>
  <c r="AC12" i="18"/>
  <c r="AD12" i="18"/>
  <c r="AE12" i="18"/>
  <c r="AF12" i="18"/>
  <c r="AG12" i="18"/>
  <c r="AH12" i="18"/>
  <c r="AI12" i="18"/>
  <c r="AJ12" i="18"/>
  <c r="AK12" i="18"/>
  <c r="AL12" i="18"/>
  <c r="AM12" i="18"/>
  <c r="AN12" i="18"/>
  <c r="AO12" i="18"/>
  <c r="AP12" i="18"/>
  <c r="AQ12" i="18"/>
  <c r="AR12" i="18"/>
  <c r="AS12" i="18"/>
  <c r="AT12" i="18"/>
  <c r="AU12" i="18"/>
  <c r="AV12" i="18"/>
  <c r="AC13" i="18"/>
  <c r="AD13" i="18"/>
  <c r="AE13" i="18"/>
  <c r="AF13" i="18"/>
  <c r="AG13" i="18"/>
  <c r="AH13" i="18"/>
  <c r="AI13" i="18"/>
  <c r="AJ13" i="18"/>
  <c r="AK13" i="18"/>
  <c r="AL13" i="18"/>
  <c r="AM13" i="18"/>
  <c r="AN13" i="18"/>
  <c r="AO13" i="18"/>
  <c r="AP13" i="18"/>
  <c r="AQ13" i="18"/>
  <c r="AR13" i="18"/>
  <c r="AS13" i="18"/>
  <c r="AT13" i="18"/>
  <c r="AU13" i="18"/>
  <c r="AV13" i="18"/>
  <c r="AC14" i="18"/>
  <c r="AD14" i="18"/>
  <c r="AE14" i="18"/>
  <c r="AF14" i="18"/>
  <c r="AG14" i="18"/>
  <c r="AH14" i="18"/>
  <c r="AI14" i="18"/>
  <c r="AJ14" i="18"/>
  <c r="AK14" i="18"/>
  <c r="AL14" i="18"/>
  <c r="AM14" i="18"/>
  <c r="AN14" i="18"/>
  <c r="AO14" i="18"/>
  <c r="AP14" i="18"/>
  <c r="AQ14" i="18"/>
  <c r="AR14" i="18"/>
  <c r="AS14" i="18"/>
  <c r="AT14" i="18"/>
  <c r="AU14" i="18"/>
  <c r="AV14" i="18"/>
  <c r="AC15" i="18"/>
  <c r="AD15" i="18"/>
  <c r="AE15" i="18"/>
  <c r="AF15" i="18"/>
  <c r="AG15" i="18"/>
  <c r="AH15" i="18"/>
  <c r="AI15" i="18"/>
  <c r="AJ15" i="18"/>
  <c r="AK15" i="18"/>
  <c r="AL15" i="18"/>
  <c r="AM15" i="18"/>
  <c r="AN15" i="18"/>
  <c r="AO15" i="18"/>
  <c r="AP15" i="18"/>
  <c r="AQ15" i="18"/>
  <c r="AR15" i="18"/>
  <c r="AS15" i="18"/>
  <c r="AT15" i="18"/>
  <c r="AU15" i="18"/>
  <c r="AV15" i="18"/>
  <c r="AC16" i="18"/>
  <c r="AD16" i="18"/>
  <c r="AE16" i="18"/>
  <c r="AF16" i="18"/>
  <c r="AG16" i="18"/>
  <c r="AH16" i="18"/>
  <c r="AI16" i="18"/>
  <c r="AJ16" i="18"/>
  <c r="AK16" i="18"/>
  <c r="AL16" i="18"/>
  <c r="AM16" i="18"/>
  <c r="AN16" i="18"/>
  <c r="AO16" i="18"/>
  <c r="AP16" i="18"/>
  <c r="AQ16" i="18"/>
  <c r="AR16" i="18"/>
  <c r="AS16" i="18"/>
  <c r="AT16" i="18"/>
  <c r="AU16" i="18"/>
  <c r="AV16" i="18"/>
  <c r="AC17" i="18"/>
  <c r="AD17" i="18"/>
  <c r="AE17" i="18"/>
  <c r="AF17" i="18"/>
  <c r="AG17" i="18"/>
  <c r="AH17" i="18"/>
  <c r="AI17" i="18"/>
  <c r="AJ17" i="18"/>
  <c r="AK17" i="18"/>
  <c r="AL17" i="18"/>
  <c r="AM17" i="18"/>
  <c r="AN17" i="18"/>
  <c r="AO17" i="18"/>
  <c r="AP17" i="18"/>
  <c r="AQ17" i="18"/>
  <c r="AR17" i="18"/>
  <c r="AS17" i="18"/>
  <c r="AT17" i="18"/>
  <c r="AU17" i="18"/>
  <c r="AV17" i="18"/>
  <c r="AC18" i="18"/>
  <c r="AD18" i="18"/>
  <c r="AE18" i="18"/>
  <c r="AF18" i="18"/>
  <c r="AG18" i="18"/>
  <c r="AH18" i="18"/>
  <c r="AI18" i="18"/>
  <c r="AJ18" i="18"/>
  <c r="AK18" i="18"/>
  <c r="AL18" i="18"/>
  <c r="AM18" i="18"/>
  <c r="AN18" i="18"/>
  <c r="AO18" i="18"/>
  <c r="AP18" i="18"/>
  <c r="AQ18" i="18"/>
  <c r="AR18" i="18"/>
  <c r="AS18" i="18"/>
  <c r="AT18" i="18"/>
  <c r="AU18" i="18"/>
  <c r="AV18" i="18"/>
  <c r="AC19" i="18"/>
  <c r="AD19" i="18"/>
  <c r="AE19" i="18"/>
  <c r="AF19" i="18"/>
  <c r="AG19" i="18"/>
  <c r="AH19" i="18"/>
  <c r="AI19" i="18"/>
  <c r="AJ19" i="18"/>
  <c r="AK19" i="18"/>
  <c r="AL19" i="18"/>
  <c r="AM19" i="18"/>
  <c r="AN19" i="18"/>
  <c r="AO19" i="18"/>
  <c r="AP19" i="18"/>
  <c r="AQ19" i="18"/>
  <c r="AR19" i="18"/>
  <c r="AS19" i="18"/>
  <c r="AT19" i="18"/>
  <c r="AU19" i="18"/>
  <c r="AV19" i="18"/>
  <c r="AC20" i="18"/>
  <c r="AD20" i="18"/>
  <c r="AE20" i="18"/>
  <c r="AF20" i="18"/>
  <c r="AG20" i="18"/>
  <c r="AH20" i="18"/>
  <c r="AI20" i="18"/>
  <c r="AJ20" i="18"/>
  <c r="AK20" i="18"/>
  <c r="AL20" i="18"/>
  <c r="AM20" i="18"/>
  <c r="AN20" i="18"/>
  <c r="AO20" i="18"/>
  <c r="AP20" i="18"/>
  <c r="AQ20" i="18"/>
  <c r="AR20" i="18"/>
  <c r="AS20" i="18"/>
  <c r="AT20" i="18"/>
  <c r="AU20" i="18"/>
  <c r="AV20" i="18"/>
  <c r="AC21" i="18"/>
  <c r="AD21" i="18"/>
  <c r="AE21" i="18"/>
  <c r="AF21" i="18"/>
  <c r="AG21" i="18"/>
  <c r="AH21" i="18"/>
  <c r="AI21" i="18"/>
  <c r="AJ21" i="18"/>
  <c r="AK21" i="18"/>
  <c r="AL21" i="18"/>
  <c r="AM21" i="18"/>
  <c r="AN21" i="18"/>
  <c r="AO21" i="18"/>
  <c r="AP21" i="18"/>
  <c r="AQ21" i="18"/>
  <c r="AR21" i="18"/>
  <c r="AS21" i="18"/>
  <c r="AT21" i="18"/>
  <c r="AU21" i="18"/>
  <c r="AV21" i="18"/>
  <c r="AC22" i="18"/>
  <c r="AD22" i="18"/>
  <c r="AE22" i="18"/>
  <c r="AF22" i="18"/>
  <c r="AG22" i="18"/>
  <c r="AH22" i="18"/>
  <c r="AI22" i="18"/>
  <c r="AJ22" i="18"/>
  <c r="AK22" i="18"/>
  <c r="AL22" i="18"/>
  <c r="AM22" i="18"/>
  <c r="AN22" i="18"/>
  <c r="AO22" i="18"/>
  <c r="AP22" i="18"/>
  <c r="AQ22" i="18"/>
  <c r="AR22" i="18"/>
  <c r="AS22" i="18"/>
  <c r="AT22" i="18"/>
  <c r="AU22" i="18"/>
  <c r="AV22" i="18"/>
  <c r="AC23" i="18"/>
  <c r="AD23" i="18"/>
  <c r="AE23" i="18"/>
  <c r="AF23" i="18"/>
  <c r="AG23" i="18"/>
  <c r="AH23" i="18"/>
  <c r="AI23" i="18"/>
  <c r="AJ23" i="18"/>
  <c r="AK23" i="18"/>
  <c r="AL23" i="18"/>
  <c r="AM23" i="18"/>
  <c r="AN23" i="18"/>
  <c r="AO23" i="18"/>
  <c r="AP23" i="18"/>
  <c r="AQ23" i="18"/>
  <c r="AR23" i="18"/>
  <c r="AS23" i="18"/>
  <c r="AT23" i="18"/>
  <c r="AU23" i="18"/>
  <c r="AV23" i="18"/>
  <c r="AC24" i="18"/>
  <c r="AD24" i="18"/>
  <c r="AE24" i="18"/>
  <c r="AF24" i="18"/>
  <c r="AG24" i="18"/>
  <c r="AH24" i="18"/>
  <c r="AI24" i="18"/>
  <c r="AJ24" i="18"/>
  <c r="AK24" i="18"/>
  <c r="AL24" i="18"/>
  <c r="AM24" i="18"/>
  <c r="AN24" i="18"/>
  <c r="AO24" i="18"/>
  <c r="AP24" i="18"/>
  <c r="AQ24" i="18"/>
  <c r="AR24" i="18"/>
  <c r="AS24" i="18"/>
  <c r="AT24" i="18"/>
  <c r="AU24" i="18"/>
  <c r="AV24" i="18"/>
  <c r="AC25" i="18"/>
  <c r="AD25" i="18"/>
  <c r="AE25" i="18"/>
  <c r="AF25" i="18"/>
  <c r="AG25" i="18"/>
  <c r="AH25" i="18"/>
  <c r="AI25" i="18"/>
  <c r="AJ25" i="18"/>
  <c r="AK25" i="18"/>
  <c r="AL25" i="18"/>
  <c r="AM25" i="18"/>
  <c r="AN25" i="18"/>
  <c r="AO25" i="18"/>
  <c r="AP25" i="18"/>
  <c r="AQ25" i="18"/>
  <c r="AR25" i="18"/>
  <c r="AS25" i="18"/>
  <c r="AT25" i="18"/>
  <c r="AU25" i="18"/>
  <c r="AV25" i="18"/>
  <c r="AC26" i="18"/>
  <c r="AD26" i="18"/>
  <c r="AE26" i="18"/>
  <c r="AF26" i="18"/>
  <c r="AG26" i="18"/>
  <c r="AH26" i="18"/>
  <c r="AI26" i="18"/>
  <c r="AJ26" i="18"/>
  <c r="AK26" i="18"/>
  <c r="AL26" i="18"/>
  <c r="AM26" i="18"/>
  <c r="AN26" i="18"/>
  <c r="AO26" i="18"/>
  <c r="AP26" i="18"/>
  <c r="AQ26" i="18"/>
  <c r="AR26" i="18"/>
  <c r="AS26" i="18"/>
  <c r="AT26" i="18"/>
  <c r="AU26" i="18"/>
  <c r="AV26" i="18"/>
  <c r="AC27" i="18"/>
  <c r="AD27" i="18"/>
  <c r="AE27" i="18"/>
  <c r="AF27" i="18"/>
  <c r="AG27" i="18"/>
  <c r="AH27" i="18"/>
  <c r="AI27" i="18"/>
  <c r="AJ27" i="18"/>
  <c r="AK27" i="18"/>
  <c r="AL27" i="18"/>
  <c r="AM27" i="18"/>
  <c r="AN27" i="18"/>
  <c r="AO27" i="18"/>
  <c r="AP27" i="18"/>
  <c r="AQ27" i="18"/>
  <c r="AR27" i="18"/>
  <c r="AS27" i="18"/>
  <c r="AT27" i="18"/>
  <c r="AU27" i="18"/>
  <c r="AV27" i="18"/>
  <c r="AC28" i="18"/>
  <c r="AD28" i="18"/>
  <c r="AE28" i="18"/>
  <c r="AF28" i="18"/>
  <c r="AG28" i="18"/>
  <c r="AH28" i="18"/>
  <c r="AI28" i="18"/>
  <c r="AJ28" i="18"/>
  <c r="AK28" i="18"/>
  <c r="AL28" i="18"/>
  <c r="AM28" i="18"/>
  <c r="AN28" i="18"/>
  <c r="AO28" i="18"/>
  <c r="AP28" i="18"/>
  <c r="AQ28" i="18"/>
  <c r="AR28" i="18"/>
  <c r="AS28" i="18"/>
  <c r="AT28" i="18"/>
  <c r="AU28" i="18"/>
  <c r="AV28" i="18"/>
  <c r="AC29" i="18"/>
  <c r="AD29" i="18"/>
  <c r="AE29" i="18"/>
  <c r="AF29" i="18"/>
  <c r="AG29" i="18"/>
  <c r="AH29" i="18"/>
  <c r="AI29" i="18"/>
  <c r="AJ29" i="18"/>
  <c r="AK29" i="18"/>
  <c r="AL29" i="18"/>
  <c r="AM29" i="18"/>
  <c r="AN29" i="18"/>
  <c r="AO29" i="18"/>
  <c r="AP29" i="18"/>
  <c r="AQ29" i="18"/>
  <c r="AR29" i="18"/>
  <c r="AS29" i="18"/>
  <c r="AT29" i="18"/>
  <c r="AU29" i="18"/>
  <c r="AV29" i="18"/>
  <c r="AC30" i="18"/>
  <c r="AD30" i="18"/>
  <c r="AE30" i="18"/>
  <c r="AF30" i="18"/>
  <c r="AG30" i="18"/>
  <c r="AH30" i="18"/>
  <c r="AI30" i="18"/>
  <c r="AJ30" i="18"/>
  <c r="AK30" i="18"/>
  <c r="AL30" i="18"/>
  <c r="AM30" i="18"/>
  <c r="AN30" i="18"/>
  <c r="AO30" i="18"/>
  <c r="AP30" i="18"/>
  <c r="AQ30" i="18"/>
  <c r="AR30" i="18"/>
  <c r="AS30" i="18"/>
  <c r="AT30" i="18"/>
  <c r="AU30" i="18"/>
  <c r="AV30" i="18"/>
  <c r="AC31" i="18"/>
  <c r="AD31" i="18"/>
  <c r="AE31" i="18"/>
  <c r="AF31" i="18"/>
  <c r="AG31" i="18"/>
  <c r="AH31" i="18"/>
  <c r="AI31" i="18"/>
  <c r="AJ31" i="18"/>
  <c r="AK31" i="18"/>
  <c r="AL31" i="18"/>
  <c r="AM31" i="18"/>
  <c r="AN31" i="18"/>
  <c r="AO31" i="18"/>
  <c r="AP31" i="18"/>
  <c r="AQ31" i="18"/>
  <c r="AR31" i="18"/>
  <c r="AS31" i="18"/>
  <c r="AT31" i="18"/>
  <c r="AU31" i="18"/>
  <c r="AV31" i="18"/>
  <c r="AC32" i="18"/>
  <c r="AD32" i="18"/>
  <c r="AE32" i="18"/>
  <c r="AF32" i="18"/>
  <c r="AG32" i="18"/>
  <c r="AH32" i="18"/>
  <c r="AI32" i="18"/>
  <c r="AJ32" i="18"/>
  <c r="AK32" i="18"/>
  <c r="AL32" i="18"/>
  <c r="AM32" i="18"/>
  <c r="AN32" i="18"/>
  <c r="AO32" i="18"/>
  <c r="AP32" i="18"/>
  <c r="AQ32" i="18"/>
  <c r="AR32" i="18"/>
  <c r="AS32" i="18"/>
  <c r="AT32" i="18"/>
  <c r="AU32" i="18"/>
  <c r="AV32" i="18"/>
  <c r="AC33" i="18"/>
  <c r="AD33" i="18"/>
  <c r="AE33" i="18"/>
  <c r="AF33" i="18"/>
  <c r="AG33" i="18"/>
  <c r="AH33" i="18"/>
  <c r="AI33" i="18"/>
  <c r="AJ33" i="18"/>
  <c r="AK33" i="18"/>
  <c r="AL33" i="18"/>
  <c r="AM33" i="18"/>
  <c r="AN33" i="18"/>
  <c r="AO33" i="18"/>
  <c r="AP33" i="18"/>
  <c r="AQ33" i="18"/>
  <c r="AR33" i="18"/>
  <c r="AS33" i="18"/>
  <c r="AT33" i="18"/>
  <c r="AU33" i="18"/>
  <c r="AV33" i="18"/>
  <c r="AC34" i="18"/>
  <c r="AD34" i="18"/>
  <c r="AE34" i="18"/>
  <c r="AF34" i="18"/>
  <c r="AG34" i="18"/>
  <c r="AH34" i="18"/>
  <c r="AI34" i="18"/>
  <c r="AJ34" i="18"/>
  <c r="AK34" i="18"/>
  <c r="AL34" i="18"/>
  <c r="AM34" i="18"/>
  <c r="AN34" i="18"/>
  <c r="AO34" i="18"/>
  <c r="AP34" i="18"/>
  <c r="AQ34" i="18"/>
  <c r="AR34" i="18"/>
  <c r="AS34" i="18"/>
  <c r="AT34" i="18"/>
  <c r="AU34" i="18"/>
  <c r="AV34" i="18"/>
  <c r="AC35" i="18"/>
  <c r="AD35" i="18"/>
  <c r="AE35" i="18"/>
  <c r="AF35" i="18"/>
  <c r="AG35" i="18"/>
  <c r="AH35" i="18"/>
  <c r="AI35" i="18"/>
  <c r="AJ35" i="18"/>
  <c r="AK35" i="18"/>
  <c r="AL35" i="18"/>
  <c r="AM35" i="18"/>
  <c r="AN35" i="18"/>
  <c r="AO35" i="18"/>
  <c r="AP35" i="18"/>
  <c r="AQ35" i="18"/>
  <c r="AR35" i="18"/>
  <c r="AS35" i="18"/>
  <c r="AT35" i="18"/>
  <c r="AU35" i="18"/>
  <c r="AV35" i="18"/>
  <c r="AC36" i="18"/>
  <c r="AD36" i="18"/>
  <c r="AE36" i="18"/>
  <c r="AF36" i="18"/>
  <c r="AG36" i="18"/>
  <c r="AH36" i="18"/>
  <c r="AI36" i="18"/>
  <c r="AJ36" i="18"/>
  <c r="AK36" i="18"/>
  <c r="AL36" i="18"/>
  <c r="AM36" i="18"/>
  <c r="AN36" i="18"/>
  <c r="AO36" i="18"/>
  <c r="AP36" i="18"/>
  <c r="AQ36" i="18"/>
  <c r="AR36" i="18"/>
  <c r="AS36" i="18"/>
  <c r="AT36" i="18"/>
  <c r="AU36" i="18"/>
  <c r="AV36" i="18"/>
  <c r="AC37" i="18"/>
  <c r="AD37" i="18"/>
  <c r="AE37" i="18"/>
  <c r="AF37" i="18"/>
  <c r="AG37" i="18"/>
  <c r="AH37" i="18"/>
  <c r="AI37" i="18"/>
  <c r="AJ37" i="18"/>
  <c r="AK37" i="18"/>
  <c r="AL37" i="18"/>
  <c r="AM37" i="18"/>
  <c r="AN37" i="18"/>
  <c r="AO37" i="18"/>
  <c r="AP37" i="18"/>
  <c r="AQ37" i="18"/>
  <c r="AR37" i="18"/>
  <c r="AS37" i="18"/>
  <c r="AT37" i="18"/>
  <c r="AU37" i="18"/>
  <c r="AV37" i="18"/>
  <c r="AC38" i="18"/>
  <c r="AD38" i="18"/>
  <c r="AE38" i="18"/>
  <c r="AF38" i="18"/>
  <c r="AG38" i="18"/>
  <c r="AH38" i="18"/>
  <c r="AI38" i="18"/>
  <c r="AJ38" i="18"/>
  <c r="AK38" i="18"/>
  <c r="AL38" i="18"/>
  <c r="AM38" i="18"/>
  <c r="AN38" i="18"/>
  <c r="AO38" i="18"/>
  <c r="AP38" i="18"/>
  <c r="AQ38" i="18"/>
  <c r="AR38" i="18"/>
  <c r="AS38" i="18"/>
  <c r="AT38" i="18"/>
  <c r="AU38" i="18"/>
  <c r="AV38" i="18"/>
  <c r="AC39" i="18"/>
  <c r="AD39" i="18"/>
  <c r="AE39" i="18"/>
  <c r="AF39" i="18"/>
  <c r="AG39" i="18"/>
  <c r="AH39" i="18"/>
  <c r="AI39" i="18"/>
  <c r="AJ39" i="18"/>
  <c r="AK39" i="18"/>
  <c r="AL39" i="18"/>
  <c r="AM39" i="18"/>
  <c r="AN39" i="18"/>
  <c r="AO39" i="18"/>
  <c r="AP39" i="18"/>
  <c r="AQ39" i="18"/>
  <c r="AR39" i="18"/>
  <c r="AS39" i="18"/>
  <c r="AT39" i="18"/>
  <c r="AU39" i="18"/>
  <c r="AV39" i="18"/>
  <c r="AC40" i="18"/>
  <c r="AD40" i="18"/>
  <c r="AE40" i="18"/>
  <c r="AF40" i="18"/>
  <c r="AG40" i="18"/>
  <c r="AH40" i="18"/>
  <c r="AI40" i="18"/>
  <c r="AJ40" i="18"/>
  <c r="AK40" i="18"/>
  <c r="AL40" i="18"/>
  <c r="AM40" i="18"/>
  <c r="AN40" i="18"/>
  <c r="AO40" i="18"/>
  <c r="AP40" i="18"/>
  <c r="AQ40" i="18"/>
  <c r="AR40" i="18"/>
  <c r="AS40" i="18"/>
  <c r="AT40" i="18"/>
  <c r="AU40" i="18"/>
  <c r="AV40" i="18"/>
  <c r="AC41" i="18"/>
  <c r="AD41" i="18"/>
  <c r="AE41" i="18"/>
  <c r="AF41" i="18"/>
  <c r="AG41" i="18"/>
  <c r="AH41" i="18"/>
  <c r="AI41" i="18"/>
  <c r="AJ41" i="18"/>
  <c r="AK41" i="18"/>
  <c r="AL41" i="18"/>
  <c r="AM41" i="18"/>
  <c r="AN41" i="18"/>
  <c r="AO41" i="18"/>
  <c r="AP41" i="18"/>
  <c r="AQ41" i="18"/>
  <c r="AR41" i="18"/>
  <c r="AS41" i="18"/>
  <c r="AT41" i="18"/>
  <c r="AU41" i="18"/>
  <c r="AV41" i="18"/>
  <c r="AC42" i="18"/>
  <c r="AD42" i="18"/>
  <c r="AE42" i="18"/>
  <c r="AF42" i="18"/>
  <c r="AG42" i="18"/>
  <c r="AH42" i="18"/>
  <c r="AI42" i="18"/>
  <c r="AJ42" i="18"/>
  <c r="AK42" i="18"/>
  <c r="AL42" i="18"/>
  <c r="AM42" i="18"/>
  <c r="AN42" i="18"/>
  <c r="AO42" i="18"/>
  <c r="AP42" i="18"/>
  <c r="AQ42" i="18"/>
  <c r="AR42" i="18"/>
  <c r="AS42" i="18"/>
  <c r="AT42" i="18"/>
  <c r="AU42" i="18"/>
  <c r="AV42" i="18"/>
  <c r="AC43" i="18"/>
  <c r="AD43" i="18"/>
  <c r="AE43" i="18"/>
  <c r="AF43" i="18"/>
  <c r="AG43" i="18"/>
  <c r="AH43" i="18"/>
  <c r="AI43" i="18"/>
  <c r="AJ43" i="18"/>
  <c r="AK43" i="18"/>
  <c r="AL43" i="18"/>
  <c r="AM43" i="18"/>
  <c r="AN43" i="18"/>
  <c r="AO43" i="18"/>
  <c r="AP43" i="18"/>
  <c r="AQ43" i="18"/>
  <c r="AR43" i="18"/>
  <c r="AS43" i="18"/>
  <c r="AT43" i="18"/>
  <c r="AU43" i="18"/>
  <c r="AV43" i="18"/>
  <c r="AC44" i="18"/>
  <c r="AD44" i="18"/>
  <c r="AE44" i="18"/>
  <c r="AF44" i="18"/>
  <c r="AG44" i="18"/>
  <c r="AH44" i="18"/>
  <c r="AI44" i="18"/>
  <c r="AJ44" i="18"/>
  <c r="AK44" i="18"/>
  <c r="AL44" i="18"/>
  <c r="AM44" i="18"/>
  <c r="AN44" i="18"/>
  <c r="AO44" i="18"/>
  <c r="AP44" i="18"/>
  <c r="AQ44" i="18"/>
  <c r="AR44" i="18"/>
  <c r="AS44" i="18"/>
  <c r="AT44" i="18"/>
  <c r="AU44" i="18"/>
  <c r="AV44" i="18"/>
  <c r="AC45" i="18"/>
  <c r="AD45" i="18"/>
  <c r="AE45" i="18"/>
  <c r="AF45" i="18"/>
  <c r="AG45" i="18"/>
  <c r="AH45" i="18"/>
  <c r="AI45" i="18"/>
  <c r="AJ45" i="18"/>
  <c r="AK45" i="18"/>
  <c r="AL45" i="18"/>
  <c r="AM45" i="18"/>
  <c r="AN45" i="18"/>
  <c r="AO45" i="18"/>
  <c r="AP45" i="18"/>
  <c r="AQ45" i="18"/>
  <c r="AR45" i="18"/>
  <c r="AS45" i="18"/>
  <c r="AT45" i="18"/>
  <c r="AU45" i="18"/>
  <c r="AV45" i="18"/>
  <c r="AC46" i="18"/>
  <c r="AD46" i="18"/>
  <c r="AE46" i="18"/>
  <c r="AF46" i="18"/>
  <c r="AG46" i="18"/>
  <c r="AH46" i="18"/>
  <c r="AI46" i="18"/>
  <c r="AJ46" i="18"/>
  <c r="AK46" i="18"/>
  <c r="AL46" i="18"/>
  <c r="AM46" i="18"/>
  <c r="AN46" i="18"/>
  <c r="AO46" i="18"/>
  <c r="AP46" i="18"/>
  <c r="AQ46" i="18"/>
  <c r="AR46" i="18"/>
  <c r="AS46" i="18"/>
  <c r="AT46" i="18"/>
  <c r="AU46" i="18"/>
  <c r="AV46" i="18"/>
  <c r="AC47" i="18"/>
  <c r="AD47" i="18"/>
  <c r="AE47" i="18"/>
  <c r="AF47" i="18"/>
  <c r="AG47" i="18"/>
  <c r="AH47" i="18"/>
  <c r="AI47" i="18"/>
  <c r="AJ47" i="18"/>
  <c r="AK47" i="18"/>
  <c r="AL47" i="18"/>
  <c r="AM47" i="18"/>
  <c r="AN47" i="18"/>
  <c r="AO47" i="18"/>
  <c r="AP47" i="18"/>
  <c r="AQ47" i="18"/>
  <c r="AR47" i="18"/>
  <c r="AS47" i="18"/>
  <c r="AT47" i="18"/>
  <c r="AU47" i="18"/>
  <c r="AV47" i="18"/>
  <c r="AC48" i="18"/>
  <c r="AD48" i="18"/>
  <c r="AE48" i="18"/>
  <c r="AF48" i="18"/>
  <c r="AG48" i="18"/>
  <c r="AH48" i="18"/>
  <c r="AI48" i="18"/>
  <c r="AJ48" i="18"/>
  <c r="AK48" i="18"/>
  <c r="AL48" i="18"/>
  <c r="AM48" i="18"/>
  <c r="AN48" i="18"/>
  <c r="AO48" i="18"/>
  <c r="AP48" i="18"/>
  <c r="AQ48" i="18"/>
  <c r="AR48" i="18"/>
  <c r="AS48" i="18"/>
  <c r="AT48" i="18"/>
  <c r="AU48" i="18"/>
  <c r="AV48" i="18"/>
  <c r="AC49" i="18"/>
  <c r="AD49" i="18"/>
  <c r="AE49" i="18"/>
  <c r="AF49" i="18"/>
  <c r="AG49" i="18"/>
  <c r="AH49" i="18"/>
  <c r="AI49" i="18"/>
  <c r="AJ49" i="18"/>
  <c r="AK49" i="18"/>
  <c r="AL49" i="18"/>
  <c r="AM49" i="18"/>
  <c r="AN49" i="18"/>
  <c r="AO49" i="18"/>
  <c r="AP49" i="18"/>
  <c r="AQ49" i="18"/>
  <c r="AR49" i="18"/>
  <c r="AS49" i="18"/>
  <c r="AT49" i="18"/>
  <c r="AU49" i="18"/>
  <c r="AV49" i="18"/>
  <c r="AC50" i="18"/>
  <c r="AD50" i="18"/>
  <c r="AE50" i="18"/>
  <c r="AF50" i="18"/>
  <c r="AG50" i="18"/>
  <c r="AH50" i="18"/>
  <c r="AI50" i="18"/>
  <c r="AJ50" i="18"/>
  <c r="AK50" i="18"/>
  <c r="AL50" i="18"/>
  <c r="AM50" i="18"/>
  <c r="AN50" i="18"/>
  <c r="AO50" i="18"/>
  <c r="AP50" i="18"/>
  <c r="AQ50" i="18"/>
  <c r="AR50" i="18"/>
  <c r="AS50" i="18"/>
  <c r="AT50" i="18"/>
  <c r="AU50" i="18"/>
  <c r="AV50" i="18"/>
  <c r="AC51" i="18"/>
  <c r="AD51" i="18"/>
  <c r="AE51" i="18"/>
  <c r="AF51" i="18"/>
  <c r="AG51" i="18"/>
  <c r="AH51" i="18"/>
  <c r="AI51" i="18"/>
  <c r="AJ51" i="18"/>
  <c r="AK51" i="18"/>
  <c r="AL51" i="18"/>
  <c r="AM51" i="18"/>
  <c r="AN51" i="18"/>
  <c r="AO51" i="18"/>
  <c r="AP51" i="18"/>
  <c r="AQ51" i="18"/>
  <c r="AR51" i="18"/>
  <c r="AS51" i="18"/>
  <c r="AT51" i="18"/>
  <c r="AU51" i="18"/>
  <c r="AV51" i="18"/>
  <c r="AC52" i="18"/>
  <c r="AD52" i="18"/>
  <c r="AE52" i="18"/>
  <c r="AF52" i="18"/>
  <c r="AG52" i="18"/>
  <c r="AH52" i="18"/>
  <c r="AI52" i="18"/>
  <c r="AJ52" i="18"/>
  <c r="AK52" i="18"/>
  <c r="AL52" i="18"/>
  <c r="AM52" i="18"/>
  <c r="AN52" i="18"/>
  <c r="AO52" i="18"/>
  <c r="AP52" i="18"/>
  <c r="AQ52" i="18"/>
  <c r="AR52" i="18"/>
  <c r="AS52" i="18"/>
  <c r="AT52" i="18"/>
  <c r="AU52" i="18"/>
  <c r="AV52" i="18"/>
  <c r="AC53" i="18"/>
  <c r="AD53" i="18"/>
  <c r="AE53" i="18"/>
  <c r="AF53" i="18"/>
  <c r="AG53" i="18"/>
  <c r="AH53" i="18"/>
  <c r="AI53" i="18"/>
  <c r="AJ53" i="18"/>
  <c r="AK53" i="18"/>
  <c r="AL53" i="18"/>
  <c r="AM53" i="18"/>
  <c r="AN53" i="18"/>
  <c r="AO53" i="18"/>
  <c r="AP53" i="18"/>
  <c r="AQ53" i="18"/>
  <c r="AR53" i="18"/>
  <c r="AS53" i="18"/>
  <c r="AT53" i="18"/>
  <c r="AU53" i="18"/>
  <c r="AV53" i="18"/>
  <c r="AC54" i="18"/>
  <c r="AD54" i="18"/>
  <c r="AE54" i="18"/>
  <c r="AF54" i="18"/>
  <c r="AG54" i="18"/>
  <c r="AH54" i="18"/>
  <c r="AI54" i="18"/>
  <c r="AJ54" i="18"/>
  <c r="AK54" i="18"/>
  <c r="AL54" i="18"/>
  <c r="AM54" i="18"/>
  <c r="AN54" i="18"/>
  <c r="AO54" i="18"/>
  <c r="AP54" i="18"/>
  <c r="AQ54" i="18"/>
  <c r="AR54" i="18"/>
  <c r="AS54" i="18"/>
  <c r="AT54" i="18"/>
  <c r="AU54" i="18"/>
  <c r="AV54" i="18"/>
  <c r="AC55" i="18"/>
  <c r="AD55" i="18"/>
  <c r="AE55" i="18"/>
  <c r="AF55" i="18"/>
  <c r="AG55" i="18"/>
  <c r="AH55" i="18"/>
  <c r="AI55" i="18"/>
  <c r="AJ55" i="18"/>
  <c r="AK55" i="18"/>
  <c r="AL55" i="18"/>
  <c r="AM55" i="18"/>
  <c r="AN55" i="18"/>
  <c r="AO55" i="18"/>
  <c r="AP55" i="18"/>
  <c r="AQ55" i="18"/>
  <c r="AR55" i="18"/>
  <c r="AS55" i="18"/>
  <c r="AT55" i="18"/>
  <c r="AU55" i="18"/>
  <c r="AV55" i="18"/>
  <c r="AC56" i="18"/>
  <c r="AD56" i="18"/>
  <c r="AE56" i="18"/>
  <c r="AF56" i="18"/>
  <c r="AG56" i="18"/>
  <c r="AH56" i="18"/>
  <c r="AI56" i="18"/>
  <c r="AJ56" i="18"/>
  <c r="AK56" i="18"/>
  <c r="AL56" i="18"/>
  <c r="AM56" i="18"/>
  <c r="AN56" i="18"/>
  <c r="AO56" i="18"/>
  <c r="AP56" i="18"/>
  <c r="AQ56" i="18"/>
  <c r="AR56" i="18"/>
  <c r="AS56" i="18"/>
  <c r="AT56" i="18"/>
  <c r="AU56" i="18"/>
  <c r="AV56" i="18"/>
  <c r="AC57" i="18"/>
  <c r="AD57" i="18"/>
  <c r="AE57" i="18"/>
  <c r="AF57" i="18"/>
  <c r="AG57" i="18"/>
  <c r="AH57" i="18"/>
  <c r="AI57" i="18"/>
  <c r="AJ57" i="18"/>
  <c r="AK57" i="18"/>
  <c r="AL57" i="18"/>
  <c r="AM57" i="18"/>
  <c r="AN57" i="18"/>
  <c r="AO57" i="18"/>
  <c r="AP57" i="18"/>
  <c r="AQ57" i="18"/>
  <c r="AR57" i="18"/>
  <c r="AS57" i="18"/>
  <c r="AT57" i="18"/>
  <c r="AU57" i="18"/>
  <c r="AV57" i="18"/>
  <c r="AC58" i="18"/>
  <c r="AD58" i="18"/>
  <c r="AE58" i="18"/>
  <c r="AF58" i="18"/>
  <c r="AG58" i="18"/>
  <c r="AH58" i="18"/>
  <c r="AI58" i="18"/>
  <c r="AJ58" i="18"/>
  <c r="AK58" i="18"/>
  <c r="AL58" i="18"/>
  <c r="AM58" i="18"/>
  <c r="AN58" i="18"/>
  <c r="AO58" i="18"/>
  <c r="AP58" i="18"/>
  <c r="AQ58" i="18"/>
  <c r="AR58" i="18"/>
  <c r="AS58" i="18"/>
  <c r="AT58" i="18"/>
  <c r="AU58" i="18"/>
  <c r="AV58" i="18"/>
  <c r="AC59" i="18"/>
  <c r="AD59" i="18"/>
  <c r="AE59" i="18"/>
  <c r="AF59" i="18"/>
  <c r="AG59" i="18"/>
  <c r="AH59" i="18"/>
  <c r="AI59" i="18"/>
  <c r="AJ59" i="18"/>
  <c r="AK59" i="18"/>
  <c r="AL59" i="18"/>
  <c r="AM59" i="18"/>
  <c r="AN59" i="18"/>
  <c r="AO59" i="18"/>
  <c r="AP59" i="18"/>
  <c r="AQ59" i="18"/>
  <c r="AR59" i="18"/>
  <c r="AS59" i="18"/>
  <c r="AT59" i="18"/>
  <c r="AU59" i="18"/>
  <c r="AV59" i="18"/>
  <c r="AC60" i="18"/>
  <c r="AD60" i="18"/>
  <c r="AE60" i="18"/>
  <c r="AF60" i="18"/>
  <c r="AG60" i="18"/>
  <c r="AH60" i="18"/>
  <c r="AI60" i="18"/>
  <c r="AJ60" i="18"/>
  <c r="AK60" i="18"/>
  <c r="AL60" i="18"/>
  <c r="AM60" i="18"/>
  <c r="AN60" i="18"/>
  <c r="AO60" i="18"/>
  <c r="AP60" i="18"/>
  <c r="AQ60" i="18"/>
  <c r="AR60" i="18"/>
  <c r="AS60" i="18"/>
  <c r="AT60" i="18"/>
  <c r="AU60" i="18"/>
  <c r="AV60" i="18"/>
  <c r="AC61" i="18"/>
  <c r="AD61" i="18"/>
  <c r="AE61" i="18"/>
  <c r="AF61" i="18"/>
  <c r="AG61" i="18"/>
  <c r="AH61" i="18"/>
  <c r="AI61" i="18"/>
  <c r="AJ61" i="18"/>
  <c r="AK61" i="18"/>
  <c r="AL61" i="18"/>
  <c r="AM61" i="18"/>
  <c r="AN61" i="18"/>
  <c r="AO61" i="18"/>
  <c r="AP61" i="18"/>
  <c r="AQ61" i="18"/>
  <c r="AR61" i="18"/>
  <c r="AS61" i="18"/>
  <c r="AT61" i="18"/>
  <c r="AU61" i="18"/>
  <c r="AV61" i="18"/>
  <c r="AC62" i="18"/>
  <c r="AD62" i="18"/>
  <c r="AE62" i="18"/>
  <c r="AF62" i="18"/>
  <c r="AG62" i="18"/>
  <c r="AH62" i="18"/>
  <c r="AI62" i="18"/>
  <c r="AJ62" i="18"/>
  <c r="AK62" i="18"/>
  <c r="AL62" i="18"/>
  <c r="AM62" i="18"/>
  <c r="AN62" i="18"/>
  <c r="AO62" i="18"/>
  <c r="AP62" i="18"/>
  <c r="AQ62" i="18"/>
  <c r="AR62" i="18"/>
  <c r="AS62" i="18"/>
  <c r="AT62" i="18"/>
  <c r="AU62" i="18"/>
  <c r="AV62" i="18"/>
  <c r="AC63" i="18"/>
  <c r="AD63" i="18"/>
  <c r="AE63" i="18"/>
  <c r="AF63" i="18"/>
  <c r="AG63" i="18"/>
  <c r="AH63" i="18"/>
  <c r="AI63" i="18"/>
  <c r="AJ63" i="18"/>
  <c r="AK63" i="18"/>
  <c r="AL63" i="18"/>
  <c r="AM63" i="18"/>
  <c r="AN63" i="18"/>
  <c r="AO63" i="18"/>
  <c r="AP63" i="18"/>
  <c r="AQ63" i="18"/>
  <c r="AR63" i="18"/>
  <c r="AS63" i="18"/>
  <c r="AT63" i="18"/>
  <c r="AU63" i="18"/>
  <c r="AV63" i="18"/>
  <c r="AC64" i="18"/>
  <c r="AD64" i="18"/>
  <c r="AE64" i="18"/>
  <c r="AF64" i="18"/>
  <c r="AG64" i="18"/>
  <c r="AH64" i="18"/>
  <c r="AI64" i="18"/>
  <c r="AJ64" i="18"/>
  <c r="AK64" i="18"/>
  <c r="AL64" i="18"/>
  <c r="AM64" i="18"/>
  <c r="AN64" i="18"/>
  <c r="AO64" i="18"/>
  <c r="AP64" i="18"/>
  <c r="AQ64" i="18"/>
  <c r="AR64" i="18"/>
  <c r="AS64" i="18"/>
  <c r="AT64" i="18"/>
  <c r="AU64" i="18"/>
  <c r="AV64" i="18"/>
  <c r="AC65" i="18"/>
  <c r="AD65" i="18"/>
  <c r="AE65" i="18"/>
  <c r="AF65" i="18"/>
  <c r="AG65" i="18"/>
  <c r="AH65" i="18"/>
  <c r="AI65" i="18"/>
  <c r="AJ65" i="18"/>
  <c r="AK65" i="18"/>
  <c r="AL65" i="18"/>
  <c r="AM65" i="18"/>
  <c r="AN65" i="18"/>
  <c r="AO65" i="18"/>
  <c r="AP65" i="18"/>
  <c r="AQ65" i="18"/>
  <c r="AR65" i="18"/>
  <c r="AS65" i="18"/>
  <c r="AT65" i="18"/>
  <c r="AU65" i="18"/>
  <c r="AV65" i="18"/>
  <c r="AC66" i="18"/>
  <c r="AD66" i="18"/>
  <c r="AE66" i="18"/>
  <c r="AF66" i="18"/>
  <c r="AG66" i="18"/>
  <c r="AH66" i="18"/>
  <c r="AI66" i="18"/>
  <c r="AJ66" i="18"/>
  <c r="AK66" i="18"/>
  <c r="AL66" i="18"/>
  <c r="AM66" i="18"/>
  <c r="AN66" i="18"/>
  <c r="AO66" i="18"/>
  <c r="AP66" i="18"/>
  <c r="AQ66" i="18"/>
  <c r="AR66" i="18"/>
  <c r="AS66" i="18"/>
  <c r="AT66" i="18"/>
  <c r="AU66" i="18"/>
  <c r="AV66" i="18"/>
  <c r="AC67" i="18"/>
  <c r="AD67" i="18"/>
  <c r="AE67" i="18"/>
  <c r="AF67" i="18"/>
  <c r="AG67" i="18"/>
  <c r="AH67" i="18"/>
  <c r="AI67" i="18"/>
  <c r="AJ67" i="18"/>
  <c r="AK67" i="18"/>
  <c r="AL67" i="18"/>
  <c r="AM67" i="18"/>
  <c r="AN67" i="18"/>
  <c r="AO67" i="18"/>
  <c r="AP67" i="18"/>
  <c r="AQ67" i="18"/>
  <c r="AR67" i="18"/>
  <c r="AS67" i="18"/>
  <c r="AT67" i="18"/>
  <c r="AU67" i="18"/>
  <c r="AV67" i="18"/>
  <c r="AC68" i="18"/>
  <c r="AD68" i="18"/>
  <c r="AE68" i="18"/>
  <c r="AF68" i="18"/>
  <c r="AG68" i="18"/>
  <c r="AH68" i="18"/>
  <c r="AI68" i="18"/>
  <c r="AJ68" i="18"/>
  <c r="AK68" i="18"/>
  <c r="AL68" i="18"/>
  <c r="AM68" i="18"/>
  <c r="AN68" i="18"/>
  <c r="AO68" i="18"/>
  <c r="AP68" i="18"/>
  <c r="AQ68" i="18"/>
  <c r="AR68" i="18"/>
  <c r="AS68" i="18"/>
  <c r="AT68" i="18"/>
  <c r="AU68" i="18"/>
  <c r="AV68" i="18"/>
  <c r="AC69" i="18"/>
  <c r="AD69" i="18"/>
  <c r="AE69" i="18"/>
  <c r="AF69" i="18"/>
  <c r="AG69" i="18"/>
  <c r="AH69" i="18"/>
  <c r="AI69" i="18"/>
  <c r="AJ69" i="18"/>
  <c r="AK69" i="18"/>
  <c r="AL69" i="18"/>
  <c r="AM69" i="18"/>
  <c r="AN69" i="18"/>
  <c r="AO69" i="18"/>
  <c r="AP69" i="18"/>
  <c r="AQ69" i="18"/>
  <c r="AR69" i="18"/>
  <c r="AS69" i="18"/>
  <c r="AT69" i="18"/>
  <c r="AU69" i="18"/>
  <c r="AV69" i="18"/>
  <c r="AC70" i="18"/>
  <c r="AD70" i="18"/>
  <c r="AE70" i="18"/>
  <c r="AF70" i="18"/>
  <c r="AG70" i="18"/>
  <c r="AH70" i="18"/>
  <c r="AI70" i="18"/>
  <c r="AJ70" i="18"/>
  <c r="AK70" i="18"/>
  <c r="AL70" i="18"/>
  <c r="AM70" i="18"/>
  <c r="AN70" i="18"/>
  <c r="AO70" i="18"/>
  <c r="AP70" i="18"/>
  <c r="AQ70" i="18"/>
  <c r="AR70" i="18"/>
  <c r="AS70" i="18"/>
  <c r="AT70" i="18"/>
  <c r="AU70" i="18"/>
  <c r="AV70" i="18"/>
  <c r="AC71" i="18"/>
  <c r="AD71" i="18"/>
  <c r="AE71" i="18"/>
  <c r="AF71" i="18"/>
  <c r="AG71" i="18"/>
  <c r="AH71" i="18"/>
  <c r="AI71" i="18"/>
  <c r="AJ71" i="18"/>
  <c r="AK71" i="18"/>
  <c r="AL71" i="18"/>
  <c r="AM71" i="18"/>
  <c r="AN71" i="18"/>
  <c r="AO71" i="18"/>
  <c r="AP71" i="18"/>
  <c r="AQ71" i="18"/>
  <c r="AR71" i="18"/>
  <c r="AS71" i="18"/>
  <c r="AT71" i="18"/>
  <c r="AU71" i="18"/>
  <c r="AV71" i="18"/>
  <c r="AC72" i="18"/>
  <c r="AD72" i="18"/>
  <c r="AE72" i="18"/>
  <c r="AF72" i="18"/>
  <c r="AG72" i="18"/>
  <c r="AH72" i="18"/>
  <c r="AI72" i="18"/>
  <c r="AJ72" i="18"/>
  <c r="AK72" i="18"/>
  <c r="AL72" i="18"/>
  <c r="AM72" i="18"/>
  <c r="AN72" i="18"/>
  <c r="AO72" i="18"/>
  <c r="AP72" i="18"/>
  <c r="AQ72" i="18"/>
  <c r="AR72" i="18"/>
  <c r="AS72" i="18"/>
  <c r="AT72" i="18"/>
  <c r="AU72" i="18"/>
  <c r="AV72" i="18"/>
  <c r="AC73" i="18"/>
  <c r="AD73" i="18"/>
  <c r="AE73" i="18"/>
  <c r="AF73" i="18"/>
  <c r="AG73" i="18"/>
  <c r="AH73" i="18"/>
  <c r="AI73" i="18"/>
  <c r="AJ73" i="18"/>
  <c r="AK73" i="18"/>
  <c r="AL73" i="18"/>
  <c r="AM73" i="18"/>
  <c r="AN73" i="18"/>
  <c r="AO73" i="18"/>
  <c r="AP73" i="18"/>
  <c r="AQ73" i="18"/>
  <c r="AR73" i="18"/>
  <c r="AS73" i="18"/>
  <c r="AT73" i="18"/>
  <c r="AU73" i="18"/>
  <c r="AV73" i="18"/>
  <c r="AC74" i="18"/>
  <c r="AD74" i="18"/>
  <c r="AE74" i="18"/>
  <c r="AF74" i="18"/>
  <c r="AG74" i="18"/>
  <c r="AH74" i="18"/>
  <c r="AI74" i="18"/>
  <c r="AJ74" i="18"/>
  <c r="AK74" i="18"/>
  <c r="AL74" i="18"/>
  <c r="AM74" i="18"/>
  <c r="AN74" i="18"/>
  <c r="AO74" i="18"/>
  <c r="AP74" i="18"/>
  <c r="AQ74" i="18"/>
  <c r="AR74" i="18"/>
  <c r="AS74" i="18"/>
  <c r="AT74" i="18"/>
  <c r="AU74" i="18"/>
  <c r="AV74" i="18"/>
  <c r="AC75" i="18"/>
  <c r="AD75" i="18"/>
  <c r="AE75" i="18"/>
  <c r="AF75" i="18"/>
  <c r="AG75" i="18"/>
  <c r="AH75" i="18"/>
  <c r="AI75" i="18"/>
  <c r="AJ75" i="18"/>
  <c r="AK75" i="18"/>
  <c r="AL75" i="18"/>
  <c r="AM75" i="18"/>
  <c r="AN75" i="18"/>
  <c r="AO75" i="18"/>
  <c r="AP75" i="18"/>
  <c r="AQ75" i="18"/>
  <c r="AR75" i="18"/>
  <c r="AS75" i="18"/>
  <c r="AT75" i="18"/>
  <c r="AU75" i="18"/>
  <c r="AV75" i="18"/>
  <c r="AC76" i="18"/>
  <c r="AD76" i="18"/>
  <c r="AE76" i="18"/>
  <c r="AF76" i="18"/>
  <c r="AG76" i="18"/>
  <c r="AH76" i="18"/>
  <c r="AI76" i="18"/>
  <c r="AJ76" i="18"/>
  <c r="AK76" i="18"/>
  <c r="AL76" i="18"/>
  <c r="AM76" i="18"/>
  <c r="AN76" i="18"/>
  <c r="AO76" i="18"/>
  <c r="AP76" i="18"/>
  <c r="AQ76" i="18"/>
  <c r="AR76" i="18"/>
  <c r="AS76" i="18"/>
  <c r="AT76" i="18"/>
  <c r="AU76" i="18"/>
  <c r="AV76" i="18"/>
  <c r="AC77" i="18"/>
  <c r="AD77" i="18"/>
  <c r="AE77" i="18"/>
  <c r="AF77" i="18"/>
  <c r="AG77" i="18"/>
  <c r="AH77" i="18"/>
  <c r="AI77" i="18"/>
  <c r="AJ77" i="18"/>
  <c r="AK77" i="18"/>
  <c r="AL77" i="18"/>
  <c r="AM77" i="18"/>
  <c r="AN77" i="18"/>
  <c r="AO77" i="18"/>
  <c r="AP77" i="18"/>
  <c r="AQ77" i="18"/>
  <c r="AR77" i="18"/>
  <c r="AS77" i="18"/>
  <c r="AT77" i="18"/>
  <c r="AU77" i="18"/>
  <c r="AV77" i="18"/>
  <c r="AC78" i="18"/>
  <c r="AD78" i="18"/>
  <c r="AE78" i="18"/>
  <c r="AF78" i="18"/>
  <c r="AG78" i="18"/>
  <c r="AH78" i="18"/>
  <c r="AI78" i="18"/>
  <c r="AJ78" i="18"/>
  <c r="AK78" i="18"/>
  <c r="AL78" i="18"/>
  <c r="AM78" i="18"/>
  <c r="AN78" i="18"/>
  <c r="AO78" i="18"/>
  <c r="AP78" i="18"/>
  <c r="AQ78" i="18"/>
  <c r="AR78" i="18"/>
  <c r="AS78" i="18"/>
  <c r="AT78" i="18"/>
  <c r="AU78" i="18"/>
  <c r="AV78" i="18"/>
  <c r="AC79" i="18"/>
  <c r="AD79" i="18"/>
  <c r="AE79" i="18"/>
  <c r="AF79" i="18"/>
  <c r="AG79" i="18"/>
  <c r="AH79" i="18"/>
  <c r="AI79" i="18"/>
  <c r="AJ79" i="18"/>
  <c r="AK79" i="18"/>
  <c r="AL79" i="18"/>
  <c r="AM79" i="18"/>
  <c r="AN79" i="18"/>
  <c r="AO79" i="18"/>
  <c r="AP79" i="18"/>
  <c r="AQ79" i="18"/>
  <c r="AR79" i="18"/>
  <c r="AS79" i="18"/>
  <c r="AT79" i="18"/>
  <c r="AU79" i="18"/>
  <c r="AV79" i="18"/>
  <c r="AC80" i="18"/>
  <c r="AD80" i="18"/>
  <c r="AE80" i="18"/>
  <c r="AF80" i="18"/>
  <c r="AG80" i="18"/>
  <c r="AH80" i="18"/>
  <c r="AI80" i="18"/>
  <c r="AJ80" i="18"/>
  <c r="AK80" i="18"/>
  <c r="AL80" i="18"/>
  <c r="AM80" i="18"/>
  <c r="AN80" i="18"/>
  <c r="AO80" i="18"/>
  <c r="AP80" i="18"/>
  <c r="AQ80" i="18"/>
  <c r="AR80" i="18"/>
  <c r="AS80" i="18"/>
  <c r="AT80" i="18"/>
  <c r="AU80" i="18"/>
  <c r="AV80" i="18"/>
  <c r="AC81" i="18"/>
  <c r="AD81" i="18"/>
  <c r="AE81" i="18"/>
  <c r="AF81" i="18"/>
  <c r="AG81" i="18"/>
  <c r="AH81" i="18"/>
  <c r="AI81" i="18"/>
  <c r="AJ81" i="18"/>
  <c r="AK81" i="18"/>
  <c r="AL81" i="18"/>
  <c r="AM81" i="18"/>
  <c r="AN81" i="18"/>
  <c r="AO81" i="18"/>
  <c r="AP81" i="18"/>
  <c r="AQ81" i="18"/>
  <c r="AR81" i="18"/>
  <c r="AS81" i="18"/>
  <c r="AT81" i="18"/>
  <c r="AU81" i="18"/>
  <c r="AV81" i="18"/>
  <c r="AC82" i="18"/>
  <c r="AD82" i="18"/>
  <c r="AE82" i="18"/>
  <c r="AF82" i="18"/>
  <c r="AG82" i="18"/>
  <c r="AH82" i="18"/>
  <c r="AI82" i="18"/>
  <c r="AJ82" i="18"/>
  <c r="AK82" i="18"/>
  <c r="AL82" i="18"/>
  <c r="AM82" i="18"/>
  <c r="AN82" i="18"/>
  <c r="AO82" i="18"/>
  <c r="AP82" i="18"/>
  <c r="AQ82" i="18"/>
  <c r="AR82" i="18"/>
  <c r="AS82" i="18"/>
  <c r="AT82" i="18"/>
  <c r="AU82" i="18"/>
  <c r="AV82" i="18"/>
  <c r="AC83" i="18"/>
  <c r="AD83" i="18"/>
  <c r="AE83" i="18"/>
  <c r="AF83" i="18"/>
  <c r="AG83" i="18"/>
  <c r="AH83" i="18"/>
  <c r="AI83" i="18"/>
  <c r="AJ83" i="18"/>
  <c r="AK83" i="18"/>
  <c r="AL83" i="18"/>
  <c r="AM83" i="18"/>
  <c r="AN83" i="18"/>
  <c r="AO83" i="18"/>
  <c r="AP83" i="18"/>
  <c r="AQ83" i="18"/>
  <c r="AR83" i="18"/>
  <c r="AS83" i="18"/>
  <c r="AT83" i="18"/>
  <c r="AU83" i="18"/>
  <c r="AV83" i="18"/>
  <c r="AC84" i="18"/>
  <c r="AD84" i="18"/>
  <c r="AE84" i="18"/>
  <c r="AF84" i="18"/>
  <c r="AG84" i="18"/>
  <c r="AH84" i="18"/>
  <c r="AI84" i="18"/>
  <c r="AJ84" i="18"/>
  <c r="AK84" i="18"/>
  <c r="AL84" i="18"/>
  <c r="AM84" i="18"/>
  <c r="AN84" i="18"/>
  <c r="AO84" i="18"/>
  <c r="AP84" i="18"/>
  <c r="AQ84" i="18"/>
  <c r="AR84" i="18"/>
  <c r="AS84" i="18"/>
  <c r="AT84" i="18"/>
  <c r="AU84" i="18"/>
  <c r="AV84" i="18"/>
  <c r="AC85" i="18"/>
  <c r="AD85" i="18"/>
  <c r="AE85" i="18"/>
  <c r="AF85" i="18"/>
  <c r="AG85" i="18"/>
  <c r="AH85" i="18"/>
  <c r="AI85" i="18"/>
  <c r="AJ85" i="18"/>
  <c r="AK85" i="18"/>
  <c r="AL85" i="18"/>
  <c r="AM85" i="18"/>
  <c r="AN85" i="18"/>
  <c r="AO85" i="18"/>
  <c r="AP85" i="18"/>
  <c r="AQ85" i="18"/>
  <c r="AR85" i="18"/>
  <c r="AS85" i="18"/>
  <c r="AT85" i="18"/>
  <c r="AU85" i="18"/>
  <c r="AV85" i="18"/>
  <c r="AC86" i="18"/>
  <c r="AD86" i="18"/>
  <c r="AE86" i="18"/>
  <c r="AF86" i="18"/>
  <c r="AG86" i="18"/>
  <c r="AH86" i="18"/>
  <c r="AI86" i="18"/>
  <c r="AJ86" i="18"/>
  <c r="AK86" i="18"/>
  <c r="AL86" i="18"/>
  <c r="AM86" i="18"/>
  <c r="AN86" i="18"/>
  <c r="AO86" i="18"/>
  <c r="AP86" i="18"/>
  <c r="AQ86" i="18"/>
  <c r="AR86" i="18"/>
  <c r="AS86" i="18"/>
  <c r="AT86" i="18"/>
  <c r="AU86" i="18"/>
  <c r="AV86" i="18"/>
  <c r="AC87" i="18"/>
  <c r="AD87" i="18"/>
  <c r="AE87" i="18"/>
  <c r="AF87" i="18"/>
  <c r="AG87" i="18"/>
  <c r="AH87" i="18"/>
  <c r="AI87" i="18"/>
  <c r="AJ87" i="18"/>
  <c r="AK87" i="18"/>
  <c r="AL87" i="18"/>
  <c r="AM87" i="18"/>
  <c r="AN87" i="18"/>
  <c r="AO87" i="18"/>
  <c r="AP87" i="18"/>
  <c r="AQ87" i="18"/>
  <c r="AR87" i="18"/>
  <c r="AS87" i="18"/>
  <c r="AT87" i="18"/>
  <c r="AU87" i="18"/>
  <c r="AV87" i="18"/>
  <c r="AC88" i="18"/>
  <c r="AD88" i="18"/>
  <c r="AE88" i="18"/>
  <c r="AF88" i="18"/>
  <c r="AG88" i="18"/>
  <c r="AH88" i="18"/>
  <c r="AI88" i="18"/>
  <c r="AJ88" i="18"/>
  <c r="AK88" i="18"/>
  <c r="AL88" i="18"/>
  <c r="AM88" i="18"/>
  <c r="AN88" i="18"/>
  <c r="AO88" i="18"/>
  <c r="AP88" i="18"/>
  <c r="AQ88" i="18"/>
  <c r="AR88" i="18"/>
  <c r="AS88" i="18"/>
  <c r="AT88" i="18"/>
  <c r="AU88" i="18"/>
  <c r="AV88" i="18"/>
  <c r="AC89" i="18"/>
  <c r="AD89" i="18"/>
  <c r="AE89" i="18"/>
  <c r="AF89" i="18"/>
  <c r="AG89" i="18"/>
  <c r="AH89" i="18"/>
  <c r="AI89" i="18"/>
  <c r="AJ89" i="18"/>
  <c r="AK89" i="18"/>
  <c r="AL89" i="18"/>
  <c r="AM89" i="18"/>
  <c r="AN89" i="18"/>
  <c r="AO89" i="18"/>
  <c r="AP89" i="18"/>
  <c r="AQ89" i="18"/>
  <c r="AR89" i="18"/>
  <c r="AS89" i="18"/>
  <c r="AT89" i="18"/>
  <c r="AU89" i="18"/>
  <c r="AV89" i="18"/>
  <c r="AC90" i="18"/>
  <c r="AD90" i="18"/>
  <c r="AE90" i="18"/>
  <c r="AF90" i="18"/>
  <c r="AG90" i="18"/>
  <c r="AH90" i="18"/>
  <c r="AI90" i="18"/>
  <c r="AJ90" i="18"/>
  <c r="AK90" i="18"/>
  <c r="AL90" i="18"/>
  <c r="AM90" i="18"/>
  <c r="AN90" i="18"/>
  <c r="AO90" i="18"/>
  <c r="AP90" i="18"/>
  <c r="AQ90" i="18"/>
  <c r="AR90" i="18"/>
  <c r="AS90" i="18"/>
  <c r="AT90" i="18"/>
  <c r="AU90" i="18"/>
  <c r="AV90" i="18"/>
  <c r="AC91" i="18"/>
  <c r="AD91" i="18"/>
  <c r="AE91" i="18"/>
  <c r="AF91" i="18"/>
  <c r="AG91" i="18"/>
  <c r="AH91" i="18"/>
  <c r="AI91" i="18"/>
  <c r="AJ91" i="18"/>
  <c r="AK91" i="18"/>
  <c r="AL91" i="18"/>
  <c r="AM91" i="18"/>
  <c r="AN91" i="18"/>
  <c r="AO91" i="18"/>
  <c r="AP91" i="18"/>
  <c r="AQ91" i="18"/>
  <c r="AR91" i="18"/>
  <c r="AS91" i="18"/>
  <c r="AT91" i="18"/>
  <c r="AU91" i="18"/>
  <c r="AV91" i="18"/>
  <c r="AC92" i="18"/>
  <c r="AD92" i="18"/>
  <c r="AE92" i="18"/>
  <c r="AF92" i="18"/>
  <c r="AG92" i="18"/>
  <c r="AH92" i="18"/>
  <c r="AI92" i="18"/>
  <c r="AJ92" i="18"/>
  <c r="AK92" i="18"/>
  <c r="AL92" i="18"/>
  <c r="AM92" i="18"/>
  <c r="AN92" i="18"/>
  <c r="AO92" i="18"/>
  <c r="AP92" i="18"/>
  <c r="AQ92" i="18"/>
  <c r="AR92" i="18"/>
  <c r="AS92" i="18"/>
  <c r="AT92" i="18"/>
  <c r="AU92" i="18"/>
  <c r="AV92" i="18"/>
  <c r="AC93" i="18"/>
  <c r="AD93" i="18"/>
  <c r="AE93" i="18"/>
  <c r="AF93" i="18"/>
  <c r="AG93" i="18"/>
  <c r="AH93" i="18"/>
  <c r="AI93" i="18"/>
  <c r="AJ93" i="18"/>
  <c r="AK93" i="18"/>
  <c r="AL93" i="18"/>
  <c r="AM93" i="18"/>
  <c r="AN93" i="18"/>
  <c r="AO93" i="18"/>
  <c r="AP93" i="18"/>
  <c r="AQ93" i="18"/>
  <c r="AR93" i="18"/>
  <c r="AS93" i="18"/>
  <c r="AT93" i="18"/>
  <c r="AU93" i="18"/>
  <c r="AV93" i="18"/>
  <c r="AC94" i="18"/>
  <c r="AD94" i="18"/>
  <c r="AE94" i="18"/>
  <c r="AF94" i="18"/>
  <c r="AG94" i="18"/>
  <c r="AH94" i="18"/>
  <c r="AI94" i="18"/>
  <c r="AJ94" i="18"/>
  <c r="AK94" i="18"/>
  <c r="AL94" i="18"/>
  <c r="AM94" i="18"/>
  <c r="AN94" i="18"/>
  <c r="AO94" i="18"/>
  <c r="AP94" i="18"/>
  <c r="AQ94" i="18"/>
  <c r="AR94" i="18"/>
  <c r="AS94" i="18"/>
  <c r="AT94" i="18"/>
  <c r="AU94" i="18"/>
  <c r="AV94" i="18"/>
  <c r="AC95" i="18"/>
  <c r="AD95" i="18"/>
  <c r="AE95" i="18"/>
  <c r="AF95" i="18"/>
  <c r="AG95" i="18"/>
  <c r="AH95" i="18"/>
  <c r="AI95" i="18"/>
  <c r="AJ95" i="18"/>
  <c r="AK95" i="18"/>
  <c r="AL95" i="18"/>
  <c r="AM95" i="18"/>
  <c r="AN95" i="18"/>
  <c r="AO95" i="18"/>
  <c r="AP95" i="18"/>
  <c r="AQ95" i="18"/>
  <c r="AR95" i="18"/>
  <c r="AS95" i="18"/>
  <c r="AT95" i="18"/>
  <c r="AU95" i="18"/>
  <c r="AV95" i="18"/>
  <c r="AC96" i="18"/>
  <c r="AD96" i="18"/>
  <c r="AE96" i="18"/>
  <c r="AF96" i="18"/>
  <c r="AG96" i="18"/>
  <c r="AH96" i="18"/>
  <c r="AI96" i="18"/>
  <c r="AJ96" i="18"/>
  <c r="AK96" i="18"/>
  <c r="AL96" i="18"/>
  <c r="AM96" i="18"/>
  <c r="AN96" i="18"/>
  <c r="AO96" i="18"/>
  <c r="AP96" i="18"/>
  <c r="AQ96" i="18"/>
  <c r="AR96" i="18"/>
  <c r="AS96" i="18"/>
  <c r="AT96" i="18"/>
  <c r="AU96" i="18"/>
  <c r="AV96" i="18"/>
  <c r="AC97" i="18"/>
  <c r="AD97" i="18"/>
  <c r="AE97" i="18"/>
  <c r="AF97" i="18"/>
  <c r="AG97" i="18"/>
  <c r="AH97" i="18"/>
  <c r="AI97" i="18"/>
  <c r="AJ97" i="18"/>
  <c r="AK97" i="18"/>
  <c r="AL97" i="18"/>
  <c r="AM97" i="18"/>
  <c r="AN97" i="18"/>
  <c r="AO97" i="18"/>
  <c r="AP97" i="18"/>
  <c r="AQ97" i="18"/>
  <c r="AR97" i="18"/>
  <c r="AS97" i="18"/>
  <c r="AT97" i="18"/>
  <c r="AU97" i="18"/>
  <c r="AV97" i="18"/>
  <c r="AC98" i="18"/>
  <c r="AD98" i="18"/>
  <c r="AE98" i="18"/>
  <c r="AF98" i="18"/>
  <c r="AG98" i="18"/>
  <c r="AH98" i="18"/>
  <c r="AI98" i="18"/>
  <c r="AJ98" i="18"/>
  <c r="AK98" i="18"/>
  <c r="AL98" i="18"/>
  <c r="AM98" i="18"/>
  <c r="AN98" i="18"/>
  <c r="AO98" i="18"/>
  <c r="AP98" i="18"/>
  <c r="AQ98" i="18"/>
  <c r="AR98" i="18"/>
  <c r="AS98" i="18"/>
  <c r="AT98" i="18"/>
  <c r="AU98" i="18"/>
  <c r="AV98" i="18"/>
  <c r="AC99" i="18"/>
  <c r="AD99" i="18"/>
  <c r="AE99" i="18"/>
  <c r="AF99" i="18"/>
  <c r="AG99" i="18"/>
  <c r="AH99" i="18"/>
  <c r="AI99" i="18"/>
  <c r="AJ99" i="18"/>
  <c r="AK99" i="18"/>
  <c r="AL99" i="18"/>
  <c r="AM99" i="18"/>
  <c r="AN99" i="18"/>
  <c r="AO99" i="18"/>
  <c r="AP99" i="18"/>
  <c r="AQ99" i="18"/>
  <c r="AR99" i="18"/>
  <c r="AS99" i="18"/>
  <c r="AT99" i="18"/>
  <c r="AU99" i="18"/>
  <c r="AV99" i="18"/>
  <c r="AC100" i="18"/>
  <c r="AD100" i="18"/>
  <c r="AE100" i="18"/>
  <c r="AF100" i="18"/>
  <c r="AG100" i="18"/>
  <c r="AH100" i="18"/>
  <c r="AI100" i="18"/>
  <c r="AJ100" i="18"/>
  <c r="AK100" i="18"/>
  <c r="AL100" i="18"/>
  <c r="AM100" i="18"/>
  <c r="AN100" i="18"/>
  <c r="AO100" i="18"/>
  <c r="AP100" i="18"/>
  <c r="AQ100" i="18"/>
  <c r="AR100" i="18"/>
  <c r="AS100" i="18"/>
  <c r="AT100" i="18"/>
  <c r="AU100" i="18"/>
  <c r="AV100" i="18"/>
  <c r="AC101" i="18"/>
  <c r="AD101" i="18"/>
  <c r="AE101" i="18"/>
  <c r="AF101" i="18"/>
  <c r="AG101" i="18"/>
  <c r="AH101" i="18"/>
  <c r="AI101" i="18"/>
  <c r="AJ101" i="18"/>
  <c r="AK101" i="18"/>
  <c r="AL101" i="18"/>
  <c r="AM101" i="18"/>
  <c r="AN101" i="18"/>
  <c r="AO101" i="18"/>
  <c r="AP101" i="18"/>
  <c r="AQ101" i="18"/>
  <c r="AR101" i="18"/>
  <c r="AS101" i="18"/>
  <c r="AT101" i="18"/>
  <c r="AU101" i="18"/>
  <c r="AV101" i="18"/>
  <c r="AC102" i="18"/>
  <c r="AD102" i="18"/>
  <c r="AE102" i="18"/>
  <c r="AF102" i="18"/>
  <c r="AG102" i="18"/>
  <c r="AH102" i="18"/>
  <c r="AI102" i="18"/>
  <c r="AJ102" i="18"/>
  <c r="AK102" i="18"/>
  <c r="AL102" i="18"/>
  <c r="AM102" i="18"/>
  <c r="AN102" i="18"/>
  <c r="AO102" i="18"/>
  <c r="AP102" i="18"/>
  <c r="AQ102" i="18"/>
  <c r="AR102" i="18"/>
  <c r="AS102" i="18"/>
  <c r="AT102" i="18"/>
  <c r="AU102" i="18"/>
  <c r="AV102" i="18"/>
  <c r="AC103" i="18"/>
  <c r="AD103" i="18"/>
  <c r="AE103" i="18"/>
  <c r="AF103" i="18"/>
  <c r="AG103" i="18"/>
  <c r="AH103" i="18"/>
  <c r="AI103" i="18"/>
  <c r="AJ103" i="18"/>
  <c r="AK103" i="18"/>
  <c r="AL103" i="18"/>
  <c r="AM103" i="18"/>
  <c r="AN103" i="18"/>
  <c r="AO103" i="18"/>
  <c r="AP103" i="18"/>
  <c r="AQ103" i="18"/>
  <c r="AR103" i="18"/>
  <c r="AS103" i="18"/>
  <c r="AT103" i="18"/>
  <c r="AU103" i="18"/>
  <c r="AV103" i="18"/>
  <c r="AC104" i="18"/>
  <c r="AD104" i="18"/>
  <c r="AE104" i="18"/>
  <c r="AF104" i="18"/>
  <c r="AG104" i="18"/>
  <c r="AH104" i="18"/>
  <c r="AI104" i="18"/>
  <c r="AJ104" i="18"/>
  <c r="AK104" i="18"/>
  <c r="AL104" i="18"/>
  <c r="AM104" i="18"/>
  <c r="AN104" i="18"/>
  <c r="AO104" i="18"/>
  <c r="AP104" i="18"/>
  <c r="AQ104" i="18"/>
  <c r="AR104" i="18"/>
  <c r="AS104" i="18"/>
  <c r="AT104" i="18"/>
  <c r="AU104" i="18"/>
  <c r="AV104" i="18"/>
  <c r="AC105" i="18"/>
  <c r="AD105" i="18"/>
  <c r="AE105" i="18"/>
  <c r="AF105" i="18"/>
  <c r="AG105" i="18"/>
  <c r="AH105" i="18"/>
  <c r="AI105" i="18"/>
  <c r="AJ105" i="18"/>
  <c r="AK105" i="18"/>
  <c r="AL105" i="18"/>
  <c r="AM105" i="18"/>
  <c r="AN105" i="18"/>
  <c r="AO105" i="18"/>
  <c r="AP105" i="18"/>
  <c r="AQ105" i="18"/>
  <c r="AR105" i="18"/>
  <c r="AS105" i="18"/>
  <c r="AT105" i="18"/>
  <c r="AU105" i="18"/>
  <c r="AV105" i="18"/>
  <c r="AC106" i="18"/>
  <c r="AD106" i="18"/>
  <c r="AE106" i="18"/>
  <c r="AF106" i="18"/>
  <c r="AG106" i="18"/>
  <c r="AH106" i="18"/>
  <c r="AI106" i="18"/>
  <c r="AJ106" i="18"/>
  <c r="AK106" i="18"/>
  <c r="AL106" i="18"/>
  <c r="AM106" i="18"/>
  <c r="AN106" i="18"/>
  <c r="AO106" i="18"/>
  <c r="AP106" i="18"/>
  <c r="AQ106" i="18"/>
  <c r="AR106" i="18"/>
  <c r="AS106" i="18"/>
  <c r="AT106" i="18"/>
  <c r="AU106" i="18"/>
  <c r="AV106" i="18"/>
  <c r="AC107" i="18"/>
  <c r="AD107" i="18"/>
  <c r="AE107" i="18"/>
  <c r="AF107" i="18"/>
  <c r="AG107" i="18"/>
  <c r="AH107" i="18"/>
  <c r="AI107" i="18"/>
  <c r="AJ107" i="18"/>
  <c r="AK107" i="18"/>
  <c r="AL107" i="18"/>
  <c r="AM107" i="18"/>
  <c r="AN107" i="18"/>
  <c r="AO107" i="18"/>
  <c r="AP107" i="18"/>
  <c r="AQ107" i="18"/>
  <c r="AR107" i="18"/>
  <c r="AS107" i="18"/>
  <c r="AT107" i="18"/>
  <c r="AU107" i="18"/>
  <c r="AV107" i="18"/>
  <c r="AC108" i="18"/>
  <c r="AD108" i="18"/>
  <c r="AE108" i="18"/>
  <c r="AF108" i="18"/>
  <c r="AG108" i="18"/>
  <c r="AH108" i="18"/>
  <c r="AI108" i="18"/>
  <c r="AJ108" i="18"/>
  <c r="AK108" i="18"/>
  <c r="AL108" i="18"/>
  <c r="AM108" i="18"/>
  <c r="AN108" i="18"/>
  <c r="AO108" i="18"/>
  <c r="AP108" i="18"/>
  <c r="AQ108" i="18"/>
  <c r="AR108" i="18"/>
  <c r="AS108" i="18"/>
  <c r="AT108" i="18"/>
  <c r="AU108" i="18"/>
  <c r="AV108" i="18"/>
  <c r="AC109" i="18"/>
  <c r="AD109" i="18"/>
  <c r="AE109" i="18"/>
  <c r="AF109" i="18"/>
  <c r="AG109" i="18"/>
  <c r="AH109" i="18"/>
  <c r="AI109" i="18"/>
  <c r="AJ109" i="18"/>
  <c r="AK109" i="18"/>
  <c r="AL109" i="18"/>
  <c r="AM109" i="18"/>
  <c r="AN109" i="18"/>
  <c r="AO109" i="18"/>
  <c r="AP109" i="18"/>
  <c r="AQ109" i="18"/>
  <c r="AR109" i="18"/>
  <c r="AS109" i="18"/>
  <c r="AT109" i="18"/>
  <c r="AU109" i="18"/>
  <c r="AV109" i="18"/>
  <c r="AC110" i="18"/>
  <c r="AD110" i="18"/>
  <c r="AE110" i="18"/>
  <c r="AF110" i="18"/>
  <c r="AG110" i="18"/>
  <c r="AH110" i="18"/>
  <c r="AI110" i="18"/>
  <c r="AJ110" i="18"/>
  <c r="AK110" i="18"/>
  <c r="AL110" i="18"/>
  <c r="AM110" i="18"/>
  <c r="AN110" i="18"/>
  <c r="AO110" i="18"/>
  <c r="AP110" i="18"/>
  <c r="AQ110" i="18"/>
  <c r="AR110" i="18"/>
  <c r="AS110" i="18"/>
  <c r="AT110" i="18"/>
  <c r="AU110" i="18"/>
  <c r="AV110" i="18"/>
  <c r="AC111" i="18"/>
  <c r="AD111" i="18"/>
  <c r="AE111" i="18"/>
  <c r="AF111" i="18"/>
  <c r="AG111" i="18"/>
  <c r="AH111" i="18"/>
  <c r="AI111" i="18"/>
  <c r="AJ111" i="18"/>
  <c r="AK111" i="18"/>
  <c r="AL111" i="18"/>
  <c r="AM111" i="18"/>
  <c r="AN111" i="18"/>
  <c r="AO111" i="18"/>
  <c r="AP111" i="18"/>
  <c r="AQ111" i="18"/>
  <c r="AR111" i="18"/>
  <c r="AS111" i="18"/>
  <c r="AT111" i="18"/>
  <c r="AU111" i="18"/>
  <c r="AV111" i="18"/>
  <c r="AC112" i="18"/>
  <c r="AD112" i="18"/>
  <c r="AE112" i="18"/>
  <c r="AF112" i="18"/>
  <c r="AG112" i="18"/>
  <c r="AH112" i="18"/>
  <c r="AI112" i="18"/>
  <c r="AJ112" i="18"/>
  <c r="AK112" i="18"/>
  <c r="AL112" i="18"/>
  <c r="AM112" i="18"/>
  <c r="AN112" i="18"/>
  <c r="AO112" i="18"/>
  <c r="AP112" i="18"/>
  <c r="AQ112" i="18"/>
  <c r="AR112" i="18"/>
  <c r="AS112" i="18"/>
  <c r="AT112" i="18"/>
  <c r="AU112" i="18"/>
  <c r="AV112" i="18"/>
  <c r="AC113" i="18"/>
  <c r="AD113" i="18"/>
  <c r="AE113" i="18"/>
  <c r="AF113" i="18"/>
  <c r="AG113" i="18"/>
  <c r="AH113" i="18"/>
  <c r="AI113" i="18"/>
  <c r="AJ113" i="18"/>
  <c r="AK113" i="18"/>
  <c r="AL113" i="18"/>
  <c r="AM113" i="18"/>
  <c r="AN113" i="18"/>
  <c r="AO113" i="18"/>
  <c r="AP113" i="18"/>
  <c r="AQ113" i="18"/>
  <c r="AR113" i="18"/>
  <c r="AS113" i="18"/>
  <c r="AT113" i="18"/>
  <c r="AU113" i="18"/>
  <c r="AV113" i="18"/>
  <c r="AC114" i="18"/>
  <c r="AD114" i="18"/>
  <c r="AE114" i="18"/>
  <c r="AF114" i="18"/>
  <c r="AG114" i="18"/>
  <c r="AH114" i="18"/>
  <c r="AI114" i="18"/>
  <c r="AJ114" i="18"/>
  <c r="AK114" i="18"/>
  <c r="AL114" i="18"/>
  <c r="AM114" i="18"/>
  <c r="AN114" i="18"/>
  <c r="AO114" i="18"/>
  <c r="AP114" i="18"/>
  <c r="AQ114" i="18"/>
  <c r="AR114" i="18"/>
  <c r="AS114" i="18"/>
  <c r="AT114" i="18"/>
  <c r="AU114" i="18"/>
  <c r="AV114" i="18"/>
  <c r="AC115" i="18"/>
  <c r="AD115" i="18"/>
  <c r="AE115" i="18"/>
  <c r="AF115" i="18"/>
  <c r="AG115" i="18"/>
  <c r="AH115" i="18"/>
  <c r="AI115" i="18"/>
  <c r="AJ115" i="18"/>
  <c r="AK115" i="18"/>
  <c r="AL115" i="18"/>
  <c r="AM115" i="18"/>
  <c r="AN115" i="18"/>
  <c r="AO115" i="18"/>
  <c r="AP115" i="18"/>
  <c r="AQ115" i="18"/>
  <c r="AR115" i="18"/>
  <c r="AS115" i="18"/>
  <c r="AT115" i="18"/>
  <c r="AU115" i="18"/>
  <c r="AV115" i="18"/>
  <c r="AC116" i="18"/>
  <c r="AD116" i="18"/>
  <c r="AE116" i="18"/>
  <c r="AF116" i="18"/>
  <c r="AG116" i="18"/>
  <c r="AH116" i="18"/>
  <c r="AI116" i="18"/>
  <c r="AJ116" i="18"/>
  <c r="AK116" i="18"/>
  <c r="AL116" i="18"/>
  <c r="AM116" i="18"/>
  <c r="AN116" i="18"/>
  <c r="AO116" i="18"/>
  <c r="AP116" i="18"/>
  <c r="AQ116" i="18"/>
  <c r="AR116" i="18"/>
  <c r="AS116" i="18"/>
  <c r="AT116" i="18"/>
  <c r="AU116" i="18"/>
  <c r="AV116" i="18"/>
  <c r="AC117" i="18"/>
  <c r="AD117" i="18"/>
  <c r="AE117" i="18"/>
  <c r="AF117" i="18"/>
  <c r="AG117" i="18"/>
  <c r="AH117" i="18"/>
  <c r="AI117" i="18"/>
  <c r="AJ117" i="18"/>
  <c r="AK117" i="18"/>
  <c r="AL117" i="18"/>
  <c r="AM117" i="18"/>
  <c r="AN117" i="18"/>
  <c r="AO117" i="18"/>
  <c r="AP117" i="18"/>
  <c r="AQ117" i="18"/>
  <c r="AR117" i="18"/>
  <c r="AS117" i="18"/>
  <c r="AT117" i="18"/>
  <c r="AU117" i="18"/>
  <c r="AV117" i="18"/>
  <c r="AC118" i="18"/>
  <c r="AD118" i="18"/>
  <c r="AE118" i="18"/>
  <c r="AF118" i="18"/>
  <c r="AG118" i="18"/>
  <c r="AH118" i="18"/>
  <c r="AI118" i="18"/>
  <c r="AJ118" i="18"/>
  <c r="AK118" i="18"/>
  <c r="AL118" i="18"/>
  <c r="AM118" i="18"/>
  <c r="AN118" i="18"/>
  <c r="AO118" i="18"/>
  <c r="AP118" i="18"/>
  <c r="AQ118" i="18"/>
  <c r="AR118" i="18"/>
  <c r="AS118" i="18"/>
  <c r="AT118" i="18"/>
  <c r="AU118" i="18"/>
  <c r="AV118" i="18"/>
  <c r="AC119" i="18"/>
  <c r="AD119" i="18"/>
  <c r="AE119" i="18"/>
  <c r="AF119" i="18"/>
  <c r="AG119" i="18"/>
  <c r="AH119" i="18"/>
  <c r="AI119" i="18"/>
  <c r="AJ119" i="18"/>
  <c r="AK119" i="18"/>
  <c r="AL119" i="18"/>
  <c r="AM119" i="18"/>
  <c r="AN119" i="18"/>
  <c r="AO119" i="18"/>
  <c r="AP119" i="18"/>
  <c r="AQ119" i="18"/>
  <c r="AR119" i="18"/>
  <c r="AS119" i="18"/>
  <c r="AT119" i="18"/>
  <c r="AU119" i="18"/>
  <c r="AV119" i="18"/>
  <c r="AC120" i="18"/>
  <c r="AD120" i="18"/>
  <c r="AE120" i="18"/>
  <c r="AF120" i="18"/>
  <c r="AG120" i="18"/>
  <c r="AH120" i="18"/>
  <c r="AI120" i="18"/>
  <c r="AJ120" i="18"/>
  <c r="AK120" i="18"/>
  <c r="AL120" i="18"/>
  <c r="AM120" i="18"/>
  <c r="AN120" i="18"/>
  <c r="AO120" i="18"/>
  <c r="AP120" i="18"/>
  <c r="AQ120" i="18"/>
  <c r="AR120" i="18"/>
  <c r="AS120" i="18"/>
  <c r="AT120" i="18"/>
  <c r="AU120" i="18"/>
  <c r="AV120" i="18"/>
  <c r="AC121" i="18"/>
  <c r="AD121" i="18"/>
  <c r="AE121" i="18"/>
  <c r="AF121" i="18"/>
  <c r="AG121" i="18"/>
  <c r="AH121" i="18"/>
  <c r="AI121" i="18"/>
  <c r="AJ121" i="18"/>
  <c r="AK121" i="18"/>
  <c r="AL121" i="18"/>
  <c r="AM121" i="18"/>
  <c r="AN121" i="18"/>
  <c r="AO121" i="18"/>
  <c r="AP121" i="18"/>
  <c r="AQ121" i="18"/>
  <c r="AR121" i="18"/>
  <c r="AS121" i="18"/>
  <c r="AT121" i="18"/>
  <c r="AU121" i="18"/>
  <c r="AV121" i="18"/>
  <c r="AC122" i="18"/>
  <c r="AD122" i="18"/>
  <c r="AE122" i="18"/>
  <c r="AF122" i="18"/>
  <c r="AG122" i="18"/>
  <c r="AH122" i="18"/>
  <c r="AI122" i="18"/>
  <c r="AJ122" i="18"/>
  <c r="AK122" i="18"/>
  <c r="AL122" i="18"/>
  <c r="AM122" i="18"/>
  <c r="AN122" i="18"/>
  <c r="AO122" i="18"/>
  <c r="AP122" i="18"/>
  <c r="AQ122" i="18"/>
  <c r="AR122" i="18"/>
  <c r="AS122" i="18"/>
  <c r="AT122" i="18"/>
  <c r="AU122" i="18"/>
  <c r="AV122" i="18"/>
  <c r="AC123" i="18"/>
  <c r="AD123" i="18"/>
  <c r="AE123" i="18"/>
  <c r="AF123" i="18"/>
  <c r="AG123" i="18"/>
  <c r="AH123" i="18"/>
  <c r="AI123" i="18"/>
  <c r="AJ123" i="18"/>
  <c r="AK123" i="18"/>
  <c r="AL123" i="18"/>
  <c r="AM123" i="18"/>
  <c r="AN123" i="18"/>
  <c r="AO123" i="18"/>
  <c r="AP123" i="18"/>
  <c r="AQ123" i="18"/>
  <c r="AR123" i="18"/>
  <c r="AS123" i="18"/>
  <c r="AT123" i="18"/>
  <c r="AU123" i="18"/>
  <c r="AV123" i="18"/>
  <c r="AC124" i="18"/>
  <c r="AD124" i="18"/>
  <c r="AE124" i="18"/>
  <c r="AF124" i="18"/>
  <c r="AG124" i="18"/>
  <c r="AH124" i="18"/>
  <c r="AI124" i="18"/>
  <c r="AJ124" i="18"/>
  <c r="AK124" i="18"/>
  <c r="AL124" i="18"/>
  <c r="AM124" i="18"/>
  <c r="AN124" i="18"/>
  <c r="AO124" i="18"/>
  <c r="AP124" i="18"/>
  <c r="AQ124" i="18"/>
  <c r="AR124" i="18"/>
  <c r="AS124" i="18"/>
  <c r="AT124" i="18"/>
  <c r="AU124" i="18"/>
  <c r="AV124" i="18"/>
  <c r="AC125" i="18"/>
  <c r="AD125" i="18"/>
  <c r="AE125" i="18"/>
  <c r="AF125" i="18"/>
  <c r="AG125" i="18"/>
  <c r="AH125" i="18"/>
  <c r="AI125" i="18"/>
  <c r="AJ125" i="18"/>
  <c r="AK125" i="18"/>
  <c r="AL125" i="18"/>
  <c r="AM125" i="18"/>
  <c r="AN125" i="18"/>
  <c r="AO125" i="18"/>
  <c r="AP125" i="18"/>
  <c r="AQ125" i="18"/>
  <c r="AR125" i="18"/>
  <c r="AS125" i="18"/>
  <c r="AT125" i="18"/>
  <c r="AU125" i="18"/>
  <c r="AV125" i="18"/>
  <c r="AC126" i="18"/>
  <c r="AD126" i="18"/>
  <c r="AE126" i="18"/>
  <c r="AF126" i="18"/>
  <c r="AG126" i="18"/>
  <c r="AH126" i="18"/>
  <c r="AI126" i="18"/>
  <c r="AJ126" i="18"/>
  <c r="AK126" i="18"/>
  <c r="AL126" i="18"/>
  <c r="AM126" i="18"/>
  <c r="AN126" i="18"/>
  <c r="AO126" i="18"/>
  <c r="AP126" i="18"/>
  <c r="AQ126" i="18"/>
  <c r="AR126" i="18"/>
  <c r="AS126" i="18"/>
  <c r="AT126" i="18"/>
  <c r="AU126" i="18"/>
  <c r="AV126" i="18"/>
  <c r="AC127" i="18"/>
  <c r="AD127" i="18"/>
  <c r="AE127" i="18"/>
  <c r="AF127" i="18"/>
  <c r="AG127" i="18"/>
  <c r="AH127" i="18"/>
  <c r="AI127" i="18"/>
  <c r="AJ127" i="18"/>
  <c r="AK127" i="18"/>
  <c r="AL127" i="18"/>
  <c r="AM127" i="18"/>
  <c r="AN127" i="18"/>
  <c r="AO127" i="18"/>
  <c r="AP127" i="18"/>
  <c r="AQ127" i="18"/>
  <c r="AR127" i="18"/>
  <c r="AS127" i="18"/>
  <c r="AT127" i="18"/>
  <c r="AU127" i="18"/>
  <c r="AV127" i="18"/>
  <c r="AC128" i="18"/>
  <c r="AD128" i="18"/>
  <c r="AE128" i="18"/>
  <c r="AF128" i="18"/>
  <c r="AG128" i="18"/>
  <c r="AH128" i="18"/>
  <c r="AI128" i="18"/>
  <c r="AJ128" i="18"/>
  <c r="AK128" i="18"/>
  <c r="AL128" i="18"/>
  <c r="AM128" i="18"/>
  <c r="AN128" i="18"/>
  <c r="AO128" i="18"/>
  <c r="AP128" i="18"/>
  <c r="AQ128" i="18"/>
  <c r="AR128" i="18"/>
  <c r="AS128" i="18"/>
  <c r="AT128" i="18"/>
  <c r="AU128" i="18"/>
  <c r="AV128" i="18"/>
  <c r="AC129" i="18"/>
  <c r="AD129" i="18"/>
  <c r="AE129" i="18"/>
  <c r="AF129" i="18"/>
  <c r="AG129" i="18"/>
  <c r="AH129" i="18"/>
  <c r="AI129" i="18"/>
  <c r="AJ129" i="18"/>
  <c r="AK129" i="18"/>
  <c r="AL129" i="18"/>
  <c r="AM129" i="18"/>
  <c r="AN129" i="18"/>
  <c r="AO129" i="18"/>
  <c r="AP129" i="18"/>
  <c r="AQ129" i="18"/>
  <c r="AR129" i="18"/>
  <c r="AS129" i="18"/>
  <c r="AT129" i="18"/>
  <c r="AU129" i="18"/>
  <c r="AV129" i="18"/>
  <c r="AC130" i="18"/>
  <c r="AD130" i="18"/>
  <c r="AE130" i="18"/>
  <c r="AF130" i="18"/>
  <c r="AG130" i="18"/>
  <c r="AH130" i="18"/>
  <c r="AI130" i="18"/>
  <c r="AJ130" i="18"/>
  <c r="AK130" i="18"/>
  <c r="AL130" i="18"/>
  <c r="AM130" i="18"/>
  <c r="AN130" i="18"/>
  <c r="AO130" i="18"/>
  <c r="AP130" i="18"/>
  <c r="AQ130" i="18"/>
  <c r="AR130" i="18"/>
  <c r="AS130" i="18"/>
  <c r="AT130" i="18"/>
  <c r="AU130" i="18"/>
  <c r="AV130" i="18"/>
  <c r="AC131" i="18"/>
  <c r="AD131" i="18"/>
  <c r="AE131" i="18"/>
  <c r="AF131" i="18"/>
  <c r="AG131" i="18"/>
  <c r="AH131" i="18"/>
  <c r="AI131" i="18"/>
  <c r="AJ131" i="18"/>
  <c r="AK131" i="18"/>
  <c r="AL131" i="18"/>
  <c r="AM131" i="18"/>
  <c r="AN131" i="18"/>
  <c r="AO131" i="18"/>
  <c r="AP131" i="18"/>
  <c r="AQ131" i="18"/>
  <c r="AR131" i="18"/>
  <c r="AS131" i="18"/>
  <c r="AT131" i="18"/>
  <c r="AU131" i="18"/>
  <c r="AV131" i="18"/>
  <c r="AC132" i="18"/>
  <c r="AD132" i="18"/>
  <c r="AE132" i="18"/>
  <c r="AF132" i="18"/>
  <c r="AG132" i="18"/>
  <c r="AH132" i="18"/>
  <c r="AI132" i="18"/>
  <c r="AJ132" i="18"/>
  <c r="AK132" i="18"/>
  <c r="AL132" i="18"/>
  <c r="AM132" i="18"/>
  <c r="AN132" i="18"/>
  <c r="AO132" i="18"/>
  <c r="AP132" i="18"/>
  <c r="AQ132" i="18"/>
  <c r="AR132" i="18"/>
  <c r="AS132" i="18"/>
  <c r="AT132" i="18"/>
  <c r="AU132" i="18"/>
  <c r="AV132" i="18"/>
  <c r="AC133" i="18"/>
  <c r="AD133" i="18"/>
  <c r="AE133" i="18"/>
  <c r="AF133" i="18"/>
  <c r="AG133" i="18"/>
  <c r="AH133" i="18"/>
  <c r="AI133" i="18"/>
  <c r="AJ133" i="18"/>
  <c r="AK133" i="18"/>
  <c r="AL133" i="18"/>
  <c r="AM133" i="18"/>
  <c r="AN133" i="18"/>
  <c r="AO133" i="18"/>
  <c r="AP133" i="18"/>
  <c r="AQ133" i="18"/>
  <c r="AR133" i="18"/>
  <c r="AS133" i="18"/>
  <c r="AT133" i="18"/>
  <c r="AU133" i="18"/>
  <c r="AV133" i="18"/>
  <c r="AC134" i="18"/>
  <c r="AD134" i="18"/>
  <c r="AE134" i="18"/>
  <c r="AF134" i="18"/>
  <c r="AG134" i="18"/>
  <c r="AH134" i="18"/>
  <c r="AI134" i="18"/>
  <c r="AJ134" i="18"/>
  <c r="AK134" i="18"/>
  <c r="AL134" i="18"/>
  <c r="AM134" i="18"/>
  <c r="AN134" i="18"/>
  <c r="AO134" i="18"/>
  <c r="AP134" i="18"/>
  <c r="AQ134" i="18"/>
  <c r="AR134" i="18"/>
  <c r="AS134" i="18"/>
  <c r="AT134" i="18"/>
  <c r="AU134" i="18"/>
  <c r="AV134" i="18"/>
  <c r="AC135" i="18"/>
  <c r="AD135" i="18"/>
  <c r="AE135" i="18"/>
  <c r="AF135" i="18"/>
  <c r="AG135" i="18"/>
  <c r="AH135" i="18"/>
  <c r="AI135" i="18"/>
  <c r="AJ135" i="18"/>
  <c r="AK135" i="18"/>
  <c r="AL135" i="18"/>
  <c r="AM135" i="18"/>
  <c r="AN135" i="18"/>
  <c r="AO135" i="18"/>
  <c r="AP135" i="18"/>
  <c r="AQ135" i="18"/>
  <c r="AR135" i="18"/>
  <c r="AS135" i="18"/>
  <c r="AT135" i="18"/>
  <c r="AU135" i="18"/>
  <c r="AV135" i="18"/>
  <c r="AC136" i="18"/>
  <c r="AD136" i="18"/>
  <c r="AE136" i="18"/>
  <c r="AF136" i="18"/>
  <c r="AG136" i="18"/>
  <c r="AH136" i="18"/>
  <c r="AI136" i="18"/>
  <c r="AJ136" i="18"/>
  <c r="AK136" i="18"/>
  <c r="AL136" i="18"/>
  <c r="AM136" i="18"/>
  <c r="AN136" i="18"/>
  <c r="AO136" i="18"/>
  <c r="AP136" i="18"/>
  <c r="AQ136" i="18"/>
  <c r="AR136" i="18"/>
  <c r="AS136" i="18"/>
  <c r="AT136" i="18"/>
  <c r="AU136" i="18"/>
  <c r="AV136" i="18"/>
  <c r="AC137" i="18"/>
  <c r="AD137" i="18"/>
  <c r="AE137" i="18"/>
  <c r="AF137" i="18"/>
  <c r="AG137" i="18"/>
  <c r="AH137" i="18"/>
  <c r="AI137" i="18"/>
  <c r="AJ137" i="18"/>
  <c r="AK137" i="18"/>
  <c r="AL137" i="18"/>
  <c r="AM137" i="18"/>
  <c r="AN137" i="18"/>
  <c r="AO137" i="18"/>
  <c r="AP137" i="18"/>
  <c r="AQ137" i="18"/>
  <c r="AR137" i="18"/>
  <c r="AS137" i="18"/>
  <c r="AT137" i="18"/>
  <c r="AU137" i="18"/>
  <c r="AV137" i="18"/>
  <c r="AC138" i="18"/>
  <c r="AD138" i="18"/>
  <c r="AE138" i="18"/>
  <c r="AF138" i="18"/>
  <c r="AG138" i="18"/>
  <c r="AH138" i="18"/>
  <c r="AI138" i="18"/>
  <c r="AJ138" i="18"/>
  <c r="AK138" i="18"/>
  <c r="AL138" i="18"/>
  <c r="AM138" i="18"/>
  <c r="AN138" i="18"/>
  <c r="AO138" i="18"/>
  <c r="AP138" i="18"/>
  <c r="AQ138" i="18"/>
  <c r="AR138" i="18"/>
  <c r="AS138" i="18"/>
  <c r="AT138" i="18"/>
  <c r="AU138" i="18"/>
  <c r="AV138" i="18"/>
  <c r="AC139" i="18"/>
  <c r="AD139" i="18"/>
  <c r="AE139" i="18"/>
  <c r="AF139" i="18"/>
  <c r="AG139" i="18"/>
  <c r="AH139" i="18"/>
  <c r="AI139" i="18"/>
  <c r="AJ139" i="18"/>
  <c r="AK139" i="18"/>
  <c r="AL139" i="18"/>
  <c r="AM139" i="18"/>
  <c r="AN139" i="18"/>
  <c r="AO139" i="18"/>
  <c r="AP139" i="18"/>
  <c r="AQ139" i="18"/>
  <c r="AR139" i="18"/>
  <c r="AS139" i="18"/>
  <c r="AT139" i="18"/>
  <c r="AU139" i="18"/>
  <c r="AV139" i="18"/>
  <c r="AC140" i="18"/>
  <c r="AD140" i="18"/>
  <c r="AE140" i="18"/>
  <c r="AF140" i="18"/>
  <c r="AG140" i="18"/>
  <c r="AH140" i="18"/>
  <c r="AI140" i="18"/>
  <c r="AJ140" i="18"/>
  <c r="AK140" i="18"/>
  <c r="AL140" i="18"/>
  <c r="AM140" i="18"/>
  <c r="AN140" i="18"/>
  <c r="AO140" i="18"/>
  <c r="AP140" i="18"/>
  <c r="AQ140" i="18"/>
  <c r="AR140" i="18"/>
  <c r="AS140" i="18"/>
  <c r="AT140" i="18"/>
  <c r="AU140" i="18"/>
  <c r="AV140" i="18"/>
  <c r="AC141" i="18"/>
  <c r="AD141" i="18"/>
  <c r="AE141" i="18"/>
  <c r="AF141" i="18"/>
  <c r="AG141" i="18"/>
  <c r="AH141" i="18"/>
  <c r="AI141" i="18"/>
  <c r="AJ141" i="18"/>
  <c r="AK141" i="18"/>
  <c r="AL141" i="18"/>
  <c r="AM141" i="18"/>
  <c r="AN141" i="18"/>
  <c r="AO141" i="18"/>
  <c r="AP141" i="18"/>
  <c r="AQ141" i="18"/>
  <c r="AR141" i="18"/>
  <c r="AS141" i="18"/>
  <c r="AT141" i="18"/>
  <c r="AU141" i="18"/>
  <c r="AV141" i="18"/>
  <c r="AC142" i="18"/>
  <c r="AD142" i="18"/>
  <c r="AE142" i="18"/>
  <c r="AF142" i="18"/>
  <c r="AG142" i="18"/>
  <c r="AH142" i="18"/>
  <c r="AI142" i="18"/>
  <c r="AJ142" i="18"/>
  <c r="AK142" i="18"/>
  <c r="AL142" i="18"/>
  <c r="AM142" i="18"/>
  <c r="AN142" i="18"/>
  <c r="AO142" i="18"/>
  <c r="AP142" i="18"/>
  <c r="AQ142" i="18"/>
  <c r="AR142" i="18"/>
  <c r="AS142" i="18"/>
  <c r="AT142" i="18"/>
  <c r="AU142" i="18"/>
  <c r="AV142" i="18"/>
  <c r="AC143" i="18"/>
  <c r="AD143" i="18"/>
  <c r="AE143" i="18"/>
  <c r="AF143" i="18"/>
  <c r="AG143" i="18"/>
  <c r="AH143" i="18"/>
  <c r="AI143" i="18"/>
  <c r="AJ143" i="18"/>
  <c r="AK143" i="18"/>
  <c r="AL143" i="18"/>
  <c r="AM143" i="18"/>
  <c r="AN143" i="18"/>
  <c r="AO143" i="18"/>
  <c r="AP143" i="18"/>
  <c r="AQ143" i="18"/>
  <c r="AR143" i="18"/>
  <c r="AS143" i="18"/>
  <c r="AT143" i="18"/>
  <c r="AU143" i="18"/>
  <c r="AV143" i="18"/>
  <c r="AC144" i="18"/>
  <c r="AD144" i="18"/>
  <c r="AE144" i="18"/>
  <c r="AF144" i="18"/>
  <c r="AG144" i="18"/>
  <c r="AH144" i="18"/>
  <c r="AI144" i="18"/>
  <c r="AJ144" i="18"/>
  <c r="AK144" i="18"/>
  <c r="AL144" i="18"/>
  <c r="AM144" i="18"/>
  <c r="AN144" i="18"/>
  <c r="AO144" i="18"/>
  <c r="AP144" i="18"/>
  <c r="AQ144" i="18"/>
  <c r="AR144" i="18"/>
  <c r="AS144" i="18"/>
  <c r="AT144" i="18"/>
  <c r="AU144" i="18"/>
  <c r="AV144" i="18"/>
  <c r="AC145" i="18"/>
  <c r="AD145" i="18"/>
  <c r="AE145" i="18"/>
  <c r="AF145" i="18"/>
  <c r="AG145" i="18"/>
  <c r="AH145" i="18"/>
  <c r="AI145" i="18"/>
  <c r="AJ145" i="18"/>
  <c r="AK145" i="18"/>
  <c r="AL145" i="18"/>
  <c r="AM145" i="18"/>
  <c r="AN145" i="18"/>
  <c r="AO145" i="18"/>
  <c r="AP145" i="18"/>
  <c r="AQ145" i="18"/>
  <c r="AR145" i="18"/>
  <c r="AS145" i="18"/>
  <c r="AT145" i="18"/>
  <c r="AU145" i="18"/>
  <c r="AV145" i="18"/>
  <c r="AC146" i="18"/>
  <c r="AD146" i="18"/>
  <c r="AE146" i="18"/>
  <c r="AF146" i="18"/>
  <c r="AG146" i="18"/>
  <c r="AH146" i="18"/>
  <c r="AI146" i="18"/>
  <c r="AJ146" i="18"/>
  <c r="AK146" i="18"/>
  <c r="AL146" i="18"/>
  <c r="AM146" i="18"/>
  <c r="AN146" i="18"/>
  <c r="AO146" i="18"/>
  <c r="AP146" i="18"/>
  <c r="AQ146" i="18"/>
  <c r="AR146" i="18"/>
  <c r="AS146" i="18"/>
  <c r="AT146" i="18"/>
  <c r="AU146" i="18"/>
  <c r="AV146" i="18"/>
  <c r="AC147" i="18"/>
  <c r="AD147" i="18"/>
  <c r="AE147" i="18"/>
  <c r="AF147" i="18"/>
  <c r="AG147" i="18"/>
  <c r="AH147" i="18"/>
  <c r="AI147" i="18"/>
  <c r="AJ147" i="18"/>
  <c r="AK147" i="18"/>
  <c r="AL147" i="18"/>
  <c r="AM147" i="18"/>
  <c r="AN147" i="18"/>
  <c r="AO147" i="18"/>
  <c r="AP147" i="18"/>
  <c r="AQ147" i="18"/>
  <c r="AR147" i="18"/>
  <c r="AS147" i="18"/>
  <c r="AT147" i="18"/>
  <c r="AU147" i="18"/>
  <c r="AV147" i="18"/>
  <c r="AC148" i="18"/>
  <c r="AD148" i="18"/>
  <c r="AE148" i="18"/>
  <c r="AF148" i="18"/>
  <c r="AG148" i="18"/>
  <c r="AH148" i="18"/>
  <c r="AI148" i="18"/>
  <c r="AJ148" i="18"/>
  <c r="AK148" i="18"/>
  <c r="AL148" i="18"/>
  <c r="AM148" i="18"/>
  <c r="AN148" i="18"/>
  <c r="AO148" i="18"/>
  <c r="AP148" i="18"/>
  <c r="AQ148" i="18"/>
  <c r="AR148" i="18"/>
  <c r="AS148" i="18"/>
  <c r="AT148" i="18"/>
  <c r="AU148" i="18"/>
  <c r="AV148" i="18"/>
  <c r="AC149" i="18"/>
  <c r="AD149" i="18"/>
  <c r="AE149" i="18"/>
  <c r="AF149" i="18"/>
  <c r="AG149" i="18"/>
  <c r="AH149" i="18"/>
  <c r="AI149" i="18"/>
  <c r="AJ149" i="18"/>
  <c r="AK149" i="18"/>
  <c r="AL149" i="18"/>
  <c r="AM149" i="18"/>
  <c r="AN149" i="18"/>
  <c r="AO149" i="18"/>
  <c r="AP149" i="18"/>
  <c r="AQ149" i="18"/>
  <c r="AR149" i="18"/>
  <c r="AS149" i="18"/>
  <c r="AT149" i="18"/>
  <c r="AU149" i="18"/>
  <c r="AV149" i="18"/>
  <c r="AC150" i="18"/>
  <c r="AD150" i="18"/>
  <c r="AE150" i="18"/>
  <c r="AF150" i="18"/>
  <c r="AG150" i="18"/>
  <c r="AH150" i="18"/>
  <c r="AI150" i="18"/>
  <c r="AJ150" i="18"/>
  <c r="AK150" i="18"/>
  <c r="AL150" i="18"/>
  <c r="AM150" i="18"/>
  <c r="AN150" i="18"/>
  <c r="AO150" i="18"/>
  <c r="AP150" i="18"/>
  <c r="AQ150" i="18"/>
  <c r="AR150" i="18"/>
  <c r="AS150" i="18"/>
  <c r="AT150" i="18"/>
  <c r="AU150" i="18"/>
  <c r="AV150" i="18"/>
  <c r="AC151" i="18"/>
  <c r="AD151" i="18"/>
  <c r="AE151" i="18"/>
  <c r="AF151" i="18"/>
  <c r="AG151" i="18"/>
  <c r="AH151" i="18"/>
  <c r="AI151" i="18"/>
  <c r="AJ151" i="18"/>
  <c r="AK151" i="18"/>
  <c r="AL151" i="18"/>
  <c r="AM151" i="18"/>
  <c r="AN151" i="18"/>
  <c r="AO151" i="18"/>
  <c r="AP151" i="18"/>
  <c r="AQ151" i="18"/>
  <c r="AR151" i="18"/>
  <c r="AS151" i="18"/>
  <c r="AT151" i="18"/>
  <c r="AU151" i="18"/>
  <c r="AV151" i="18"/>
  <c r="AC152" i="18"/>
  <c r="AD152" i="18"/>
  <c r="AE152" i="18"/>
  <c r="AF152" i="18"/>
  <c r="AG152" i="18"/>
  <c r="AH152" i="18"/>
  <c r="AI152" i="18"/>
  <c r="AJ152" i="18"/>
  <c r="AK152" i="18"/>
  <c r="AL152" i="18"/>
  <c r="AM152" i="18"/>
  <c r="AN152" i="18"/>
  <c r="AO152" i="18"/>
  <c r="AP152" i="18"/>
  <c r="AQ152" i="18"/>
  <c r="AR152" i="18"/>
  <c r="AS152" i="18"/>
  <c r="AT152" i="18"/>
  <c r="AU152" i="18"/>
  <c r="AV152" i="18"/>
  <c r="AC153" i="18"/>
  <c r="AD153" i="18"/>
  <c r="AE153" i="18"/>
  <c r="AF153" i="18"/>
  <c r="AG153" i="18"/>
  <c r="AH153" i="18"/>
  <c r="AI153" i="18"/>
  <c r="AJ153" i="18"/>
  <c r="AK153" i="18"/>
  <c r="AL153" i="18"/>
  <c r="AM153" i="18"/>
  <c r="AN153" i="18"/>
  <c r="AO153" i="18"/>
  <c r="AP153" i="18"/>
  <c r="AQ153" i="18"/>
  <c r="AR153" i="18"/>
  <c r="AS153" i="18"/>
  <c r="AT153" i="18"/>
  <c r="AU153" i="18"/>
  <c r="AV153" i="18"/>
  <c r="AC154" i="18"/>
  <c r="AD154" i="18"/>
  <c r="AE154" i="18"/>
  <c r="AF154" i="18"/>
  <c r="AG154" i="18"/>
  <c r="AH154" i="18"/>
  <c r="AI154" i="18"/>
  <c r="AJ154" i="18"/>
  <c r="AK154" i="18"/>
  <c r="AL154" i="18"/>
  <c r="AM154" i="18"/>
  <c r="AN154" i="18"/>
  <c r="AO154" i="18"/>
  <c r="AP154" i="18"/>
  <c r="AQ154" i="18"/>
  <c r="AR154" i="18"/>
  <c r="AS154" i="18"/>
  <c r="AT154" i="18"/>
  <c r="AU154" i="18"/>
  <c r="AV154" i="18"/>
  <c r="AC155" i="18"/>
  <c r="AD155" i="18"/>
  <c r="AE155" i="18"/>
  <c r="AF155" i="18"/>
  <c r="AG155" i="18"/>
  <c r="AH155" i="18"/>
  <c r="AI155" i="18"/>
  <c r="AJ155" i="18"/>
  <c r="AK155" i="18"/>
  <c r="AL155" i="18"/>
  <c r="AM155" i="18"/>
  <c r="AN155" i="18"/>
  <c r="AO155" i="18"/>
  <c r="AP155" i="18"/>
  <c r="AQ155" i="18"/>
  <c r="AR155" i="18"/>
  <c r="AS155" i="18"/>
  <c r="AT155" i="18"/>
  <c r="AU155" i="18"/>
  <c r="AV155" i="18"/>
  <c r="AC156" i="18"/>
  <c r="AD156" i="18"/>
  <c r="AE156" i="18"/>
  <c r="AF156" i="18"/>
  <c r="AG156" i="18"/>
  <c r="AH156" i="18"/>
  <c r="AI156" i="18"/>
  <c r="AJ156" i="18"/>
  <c r="AK156" i="18"/>
  <c r="AL156" i="18"/>
  <c r="AM156" i="18"/>
  <c r="AN156" i="18"/>
  <c r="AO156" i="18"/>
  <c r="AP156" i="18"/>
  <c r="AQ156" i="18"/>
  <c r="AR156" i="18"/>
  <c r="AS156" i="18"/>
  <c r="AT156" i="18"/>
  <c r="AU156" i="18"/>
  <c r="AV156" i="18"/>
  <c r="AC157" i="18"/>
  <c r="AD157" i="18"/>
  <c r="AE157" i="18"/>
  <c r="AF157" i="18"/>
  <c r="AG157" i="18"/>
  <c r="AH157" i="18"/>
  <c r="AI157" i="18"/>
  <c r="AJ157" i="18"/>
  <c r="AK157" i="18"/>
  <c r="AL157" i="18"/>
  <c r="AM157" i="18"/>
  <c r="AN157" i="18"/>
  <c r="AO157" i="18"/>
  <c r="AP157" i="18"/>
  <c r="AQ157" i="18"/>
  <c r="AR157" i="18"/>
  <c r="AS157" i="18"/>
  <c r="AT157" i="18"/>
  <c r="AU157" i="18"/>
  <c r="AV157" i="18"/>
  <c r="AC158" i="18"/>
  <c r="AD158" i="18"/>
  <c r="AE158" i="18"/>
  <c r="AF158" i="18"/>
  <c r="AG158" i="18"/>
  <c r="AH158" i="18"/>
  <c r="AI158" i="18"/>
  <c r="AJ158" i="18"/>
  <c r="AK158" i="18"/>
  <c r="AL158" i="18"/>
  <c r="AM158" i="18"/>
  <c r="AN158" i="18"/>
  <c r="AO158" i="18"/>
  <c r="AP158" i="18"/>
  <c r="AQ158" i="18"/>
  <c r="AR158" i="18"/>
  <c r="AS158" i="18"/>
  <c r="AT158" i="18"/>
  <c r="AU158" i="18"/>
  <c r="AV158" i="18"/>
  <c r="AC159" i="18"/>
  <c r="AD159" i="18"/>
  <c r="AE159" i="18"/>
  <c r="AF159" i="18"/>
  <c r="AG159" i="18"/>
  <c r="AH159" i="18"/>
  <c r="AI159" i="18"/>
  <c r="AJ159" i="18"/>
  <c r="AK159" i="18"/>
  <c r="AL159" i="18"/>
  <c r="AM159" i="18"/>
  <c r="AN159" i="18"/>
  <c r="AO159" i="18"/>
  <c r="AP159" i="18"/>
  <c r="AQ159" i="18"/>
  <c r="AR159" i="18"/>
  <c r="AS159" i="18"/>
  <c r="AT159" i="18"/>
  <c r="AU159" i="18"/>
  <c r="AV159" i="18"/>
  <c r="AC160" i="18"/>
  <c r="AD160" i="18"/>
  <c r="AE160" i="18"/>
  <c r="AF160" i="18"/>
  <c r="AG160" i="18"/>
  <c r="AH160" i="18"/>
  <c r="AI160" i="18"/>
  <c r="AJ160" i="18"/>
  <c r="AK160" i="18"/>
  <c r="AL160" i="18"/>
  <c r="AM160" i="18"/>
  <c r="AN160" i="18"/>
  <c r="AO160" i="18"/>
  <c r="AP160" i="18"/>
  <c r="AQ160" i="18"/>
  <c r="AR160" i="18"/>
  <c r="AS160" i="18"/>
  <c r="AT160" i="18"/>
  <c r="AU160" i="18"/>
  <c r="AV160" i="18"/>
  <c r="AC161" i="18"/>
  <c r="AD161" i="18"/>
  <c r="AE161" i="18"/>
  <c r="AF161" i="18"/>
  <c r="AG161" i="18"/>
  <c r="AH161" i="18"/>
  <c r="AI161" i="18"/>
  <c r="AJ161" i="18"/>
  <c r="AK161" i="18"/>
  <c r="AL161" i="18"/>
  <c r="AM161" i="18"/>
  <c r="AN161" i="18"/>
  <c r="AO161" i="18"/>
  <c r="AP161" i="18"/>
  <c r="AQ161" i="18"/>
  <c r="AR161" i="18"/>
  <c r="AS161" i="18"/>
  <c r="AT161" i="18"/>
  <c r="AU161" i="18"/>
  <c r="AV161" i="18"/>
  <c r="AC162" i="18"/>
  <c r="AD162" i="18"/>
  <c r="AE162" i="18"/>
  <c r="AF162" i="18"/>
  <c r="AG162" i="18"/>
  <c r="AH162" i="18"/>
  <c r="AI162" i="18"/>
  <c r="AJ162" i="18"/>
  <c r="AK162" i="18"/>
  <c r="AL162" i="18"/>
  <c r="AM162" i="18"/>
  <c r="AN162" i="18"/>
  <c r="AO162" i="18"/>
  <c r="AP162" i="18"/>
  <c r="AQ162" i="18"/>
  <c r="AR162" i="18"/>
  <c r="AS162" i="18"/>
  <c r="AT162" i="18"/>
  <c r="AU162" i="18"/>
  <c r="AV162" i="18"/>
  <c r="AC163" i="18"/>
  <c r="AD163" i="18"/>
  <c r="AE163" i="18"/>
  <c r="AF163" i="18"/>
  <c r="AG163" i="18"/>
  <c r="AH163" i="18"/>
  <c r="AI163" i="18"/>
  <c r="AJ163" i="18"/>
  <c r="AK163" i="18"/>
  <c r="AL163" i="18"/>
  <c r="AM163" i="18"/>
  <c r="AN163" i="18"/>
  <c r="AO163" i="18"/>
  <c r="AP163" i="18"/>
  <c r="AQ163" i="18"/>
  <c r="AR163" i="18"/>
  <c r="AS163" i="18"/>
  <c r="AT163" i="18"/>
  <c r="AU163" i="18"/>
  <c r="AV163" i="18"/>
  <c r="AC164" i="18"/>
  <c r="AD164" i="18"/>
  <c r="AE164" i="18"/>
  <c r="AF164" i="18"/>
  <c r="AG164" i="18"/>
  <c r="AH164" i="18"/>
  <c r="AI164" i="18"/>
  <c r="AJ164" i="18"/>
  <c r="AK164" i="18"/>
  <c r="AL164" i="18"/>
  <c r="AM164" i="18"/>
  <c r="AN164" i="18"/>
  <c r="AO164" i="18"/>
  <c r="AP164" i="18"/>
  <c r="AQ164" i="18"/>
  <c r="AR164" i="18"/>
  <c r="AS164" i="18"/>
  <c r="AT164" i="18"/>
  <c r="AU164" i="18"/>
  <c r="AV164" i="18"/>
  <c r="AC165" i="18"/>
  <c r="AD165" i="18"/>
  <c r="AE165" i="18"/>
  <c r="AF165" i="18"/>
  <c r="AG165" i="18"/>
  <c r="AH165" i="18"/>
  <c r="AI165" i="18"/>
  <c r="AJ165" i="18"/>
  <c r="AK165" i="18"/>
  <c r="AL165" i="18"/>
  <c r="AM165" i="18"/>
  <c r="AN165" i="18"/>
  <c r="AO165" i="18"/>
  <c r="AP165" i="18"/>
  <c r="AQ165" i="18"/>
  <c r="AR165" i="18"/>
  <c r="AS165" i="18"/>
  <c r="AT165" i="18"/>
  <c r="AU165" i="18"/>
  <c r="AV165" i="18"/>
  <c r="AC166" i="18"/>
  <c r="AD166" i="18"/>
  <c r="AE166" i="18"/>
  <c r="AF166" i="18"/>
  <c r="AG166" i="18"/>
  <c r="AH166" i="18"/>
  <c r="AI166" i="18"/>
  <c r="AJ166" i="18"/>
  <c r="AK166" i="18"/>
  <c r="AL166" i="18"/>
  <c r="AM166" i="18"/>
  <c r="AN166" i="18"/>
  <c r="AO166" i="18"/>
  <c r="AP166" i="18"/>
  <c r="AQ166" i="18"/>
  <c r="AR166" i="18"/>
  <c r="AS166" i="18"/>
  <c r="AT166" i="18"/>
  <c r="AU166" i="18"/>
  <c r="AV166" i="18"/>
  <c r="AC167" i="18"/>
  <c r="AD167" i="18"/>
  <c r="AE167" i="18"/>
  <c r="AF167" i="18"/>
  <c r="AG167" i="18"/>
  <c r="AH167" i="18"/>
  <c r="AI167" i="18"/>
  <c r="AJ167" i="18"/>
  <c r="AK167" i="18"/>
  <c r="AL167" i="18"/>
  <c r="AM167" i="18"/>
  <c r="AN167" i="18"/>
  <c r="AO167" i="18"/>
  <c r="AP167" i="18"/>
  <c r="AQ167" i="18"/>
  <c r="AR167" i="18"/>
  <c r="AS167" i="18"/>
  <c r="AT167" i="18"/>
  <c r="AU167" i="18"/>
  <c r="AV167" i="18"/>
  <c r="AC168" i="18"/>
  <c r="AD168" i="18"/>
  <c r="AE168" i="18"/>
  <c r="AF168" i="18"/>
  <c r="AG168" i="18"/>
  <c r="AH168" i="18"/>
  <c r="AI168" i="18"/>
  <c r="AJ168" i="18"/>
  <c r="AK168" i="18"/>
  <c r="AL168" i="18"/>
  <c r="AM168" i="18"/>
  <c r="AN168" i="18"/>
  <c r="AO168" i="18"/>
  <c r="AP168" i="18"/>
  <c r="AQ168" i="18"/>
  <c r="AR168" i="18"/>
  <c r="AS168" i="18"/>
  <c r="AT168" i="18"/>
  <c r="AU168" i="18"/>
  <c r="AV168" i="18"/>
  <c r="AC169" i="18"/>
  <c r="AD169" i="18"/>
  <c r="AE169" i="18"/>
  <c r="AF169" i="18"/>
  <c r="AG169" i="18"/>
  <c r="AH169" i="18"/>
  <c r="AI169" i="18"/>
  <c r="AJ169" i="18"/>
  <c r="AK169" i="18"/>
  <c r="AL169" i="18"/>
  <c r="AM169" i="18"/>
  <c r="AN169" i="18"/>
  <c r="AO169" i="18"/>
  <c r="AP169" i="18"/>
  <c r="AQ169" i="18"/>
  <c r="AR169" i="18"/>
  <c r="AS169" i="18"/>
  <c r="AT169" i="18"/>
  <c r="AU169" i="18"/>
  <c r="AV169" i="18"/>
  <c r="AC170" i="18"/>
  <c r="AD170" i="18"/>
  <c r="AE170" i="18"/>
  <c r="AF170" i="18"/>
  <c r="AG170" i="18"/>
  <c r="AH170" i="18"/>
  <c r="AI170" i="18"/>
  <c r="AJ170" i="18"/>
  <c r="AK170" i="18"/>
  <c r="AL170" i="18"/>
  <c r="AM170" i="18"/>
  <c r="AN170" i="18"/>
  <c r="AO170" i="18"/>
  <c r="AP170" i="18"/>
  <c r="AQ170" i="18"/>
  <c r="AR170" i="18"/>
  <c r="AS170" i="18"/>
  <c r="AT170" i="18"/>
  <c r="AU170" i="18"/>
  <c r="AV170" i="18"/>
  <c r="AC171" i="18"/>
  <c r="AD171" i="18"/>
  <c r="AE171" i="18"/>
  <c r="AF171" i="18"/>
  <c r="AG171" i="18"/>
  <c r="AH171" i="18"/>
  <c r="AI171" i="18"/>
  <c r="AJ171" i="18"/>
  <c r="AK171" i="18"/>
  <c r="AL171" i="18"/>
  <c r="AM171" i="18"/>
  <c r="AN171" i="18"/>
  <c r="AO171" i="18"/>
  <c r="AP171" i="18"/>
  <c r="AQ171" i="18"/>
  <c r="AR171" i="18"/>
  <c r="AS171" i="18"/>
  <c r="AT171" i="18"/>
  <c r="AU171" i="18"/>
  <c r="AV171" i="18"/>
  <c r="AC172" i="18"/>
  <c r="AD172" i="18"/>
  <c r="AE172" i="18"/>
  <c r="AF172" i="18"/>
  <c r="AG172" i="18"/>
  <c r="AH172" i="18"/>
  <c r="AI172" i="18"/>
  <c r="AJ172" i="18"/>
  <c r="AK172" i="18"/>
  <c r="AL172" i="18"/>
  <c r="AM172" i="18"/>
  <c r="AN172" i="18"/>
  <c r="AO172" i="18"/>
  <c r="AP172" i="18"/>
  <c r="AQ172" i="18"/>
  <c r="AR172" i="18"/>
  <c r="AS172" i="18"/>
  <c r="AT172" i="18"/>
  <c r="AU172" i="18"/>
  <c r="AV172" i="18"/>
  <c r="AC173" i="18"/>
  <c r="AD173" i="18"/>
  <c r="AE173" i="18"/>
  <c r="AF173" i="18"/>
  <c r="AG173" i="18"/>
  <c r="AH173" i="18"/>
  <c r="AI173" i="18"/>
  <c r="AJ173" i="18"/>
  <c r="AK173" i="18"/>
  <c r="AL173" i="18"/>
  <c r="AM173" i="18"/>
  <c r="AN173" i="18"/>
  <c r="AO173" i="18"/>
  <c r="AP173" i="18"/>
  <c r="AQ173" i="18"/>
  <c r="AR173" i="18"/>
  <c r="AS173" i="18"/>
  <c r="AT173" i="18"/>
  <c r="AU173" i="18"/>
  <c r="AV173" i="18"/>
  <c r="AC174" i="18"/>
  <c r="AD174" i="18"/>
  <c r="AE174" i="18"/>
  <c r="AF174" i="18"/>
  <c r="AG174" i="18"/>
  <c r="AH174" i="18"/>
  <c r="AI174" i="18"/>
  <c r="AJ174" i="18"/>
  <c r="AK174" i="18"/>
  <c r="AL174" i="18"/>
  <c r="AM174" i="18"/>
  <c r="AN174" i="18"/>
  <c r="AO174" i="18"/>
  <c r="AP174" i="18"/>
  <c r="AQ174" i="18"/>
  <c r="AR174" i="18"/>
  <c r="AS174" i="18"/>
  <c r="AT174" i="18"/>
  <c r="AU174" i="18"/>
  <c r="AV174" i="18"/>
  <c r="AC175" i="18"/>
  <c r="AD175" i="18"/>
  <c r="AE175" i="18"/>
  <c r="AF175" i="18"/>
  <c r="AG175" i="18"/>
  <c r="AH175" i="18"/>
  <c r="AI175" i="18"/>
  <c r="AJ175" i="18"/>
  <c r="AK175" i="18"/>
  <c r="AL175" i="18"/>
  <c r="AM175" i="18"/>
  <c r="AN175" i="18"/>
  <c r="AO175" i="18"/>
  <c r="AP175" i="18"/>
  <c r="AQ175" i="18"/>
  <c r="AR175" i="18"/>
  <c r="AS175" i="18"/>
  <c r="AT175" i="18"/>
  <c r="AU175" i="18"/>
  <c r="AV175" i="18"/>
  <c r="AC176" i="18"/>
  <c r="AD176" i="18"/>
  <c r="AE176" i="18"/>
  <c r="AF176" i="18"/>
  <c r="AG176" i="18"/>
  <c r="AH176" i="18"/>
  <c r="AI176" i="18"/>
  <c r="AJ176" i="18"/>
  <c r="AK176" i="18"/>
  <c r="AL176" i="18"/>
  <c r="AM176" i="18"/>
  <c r="AN176" i="18"/>
  <c r="AO176" i="18"/>
  <c r="AP176" i="18"/>
  <c r="AQ176" i="18"/>
  <c r="AR176" i="18"/>
  <c r="AS176" i="18"/>
  <c r="AT176" i="18"/>
  <c r="AU176" i="18"/>
  <c r="AV176" i="18"/>
  <c r="AC177" i="18"/>
  <c r="AD177" i="18"/>
  <c r="AE177" i="18"/>
  <c r="AF177" i="18"/>
  <c r="AG177" i="18"/>
  <c r="AH177" i="18"/>
  <c r="AI177" i="18"/>
  <c r="AJ177" i="18"/>
  <c r="AK177" i="18"/>
  <c r="AL177" i="18"/>
  <c r="AM177" i="18"/>
  <c r="AN177" i="18"/>
  <c r="AO177" i="18"/>
  <c r="AP177" i="18"/>
  <c r="AQ177" i="18"/>
  <c r="AR177" i="18"/>
  <c r="AS177" i="18"/>
  <c r="AT177" i="18"/>
  <c r="AU177" i="18"/>
  <c r="AV177" i="18"/>
  <c r="AC178" i="18"/>
  <c r="AD178" i="18"/>
  <c r="AE178" i="18"/>
  <c r="AF178" i="18"/>
  <c r="AG178" i="18"/>
  <c r="AH178" i="18"/>
  <c r="AI178" i="18"/>
  <c r="AJ178" i="18"/>
  <c r="AK178" i="18"/>
  <c r="AL178" i="18"/>
  <c r="AM178" i="18"/>
  <c r="AN178" i="18"/>
  <c r="AO178" i="18"/>
  <c r="AP178" i="18"/>
  <c r="AQ178" i="18"/>
  <c r="AR178" i="18"/>
  <c r="AS178" i="18"/>
  <c r="AT178" i="18"/>
  <c r="AU178" i="18"/>
  <c r="AV178" i="18"/>
  <c r="AC179" i="18"/>
  <c r="AD179" i="18"/>
  <c r="AE179" i="18"/>
  <c r="AF179" i="18"/>
  <c r="AG179" i="18"/>
  <c r="AH179" i="18"/>
  <c r="AI179" i="18"/>
  <c r="AJ179" i="18"/>
  <c r="AK179" i="18"/>
  <c r="AL179" i="18"/>
  <c r="AM179" i="18"/>
  <c r="AN179" i="18"/>
  <c r="AO179" i="18"/>
  <c r="AP179" i="18"/>
  <c r="AQ179" i="18"/>
  <c r="AR179" i="18"/>
  <c r="AS179" i="18"/>
  <c r="AT179" i="18"/>
  <c r="AU179" i="18"/>
  <c r="AV179" i="18"/>
  <c r="AC180" i="18"/>
  <c r="AD180" i="18"/>
  <c r="AE180" i="18"/>
  <c r="AF180" i="18"/>
  <c r="AG180" i="18"/>
  <c r="AH180" i="18"/>
  <c r="AI180" i="18"/>
  <c r="AJ180" i="18"/>
  <c r="AK180" i="18"/>
  <c r="AL180" i="18"/>
  <c r="AM180" i="18"/>
  <c r="AN180" i="18"/>
  <c r="AO180" i="18"/>
  <c r="AP180" i="18"/>
  <c r="AQ180" i="18"/>
  <c r="AR180" i="18"/>
  <c r="AS180" i="18"/>
  <c r="AT180" i="18"/>
  <c r="AU180" i="18"/>
  <c r="AV180" i="18"/>
  <c r="AC181" i="18"/>
  <c r="AD181" i="18"/>
  <c r="AE181" i="18"/>
  <c r="AF181" i="18"/>
  <c r="AG181" i="18"/>
  <c r="AH181" i="18"/>
  <c r="AI181" i="18"/>
  <c r="AJ181" i="18"/>
  <c r="AK181" i="18"/>
  <c r="AL181" i="18"/>
  <c r="AM181" i="18"/>
  <c r="AN181" i="18"/>
  <c r="AO181" i="18"/>
  <c r="AP181" i="18"/>
  <c r="AQ181" i="18"/>
  <c r="AR181" i="18"/>
  <c r="AS181" i="18"/>
  <c r="AT181" i="18"/>
  <c r="AU181" i="18"/>
  <c r="AV181" i="18"/>
  <c r="AC182" i="18"/>
  <c r="AD182" i="18"/>
  <c r="AE182" i="18"/>
  <c r="AF182" i="18"/>
  <c r="AG182" i="18"/>
  <c r="AH182" i="18"/>
  <c r="AI182" i="18"/>
  <c r="AJ182" i="18"/>
  <c r="AK182" i="18"/>
  <c r="AL182" i="18"/>
  <c r="AM182" i="18"/>
  <c r="AN182" i="18"/>
  <c r="AO182" i="18"/>
  <c r="AP182" i="18"/>
  <c r="AQ182" i="18"/>
  <c r="AR182" i="18"/>
  <c r="AS182" i="18"/>
  <c r="AT182" i="18"/>
  <c r="AU182" i="18"/>
  <c r="AV182" i="18"/>
  <c r="AC183" i="18"/>
  <c r="AD183" i="18"/>
  <c r="AE183" i="18"/>
  <c r="AF183" i="18"/>
  <c r="AG183" i="18"/>
  <c r="AH183" i="18"/>
  <c r="AI183" i="18"/>
  <c r="AJ183" i="18"/>
  <c r="AK183" i="18"/>
  <c r="AL183" i="18"/>
  <c r="AM183" i="18"/>
  <c r="AN183" i="18"/>
  <c r="AO183" i="18"/>
  <c r="AP183" i="18"/>
  <c r="AQ183" i="18"/>
  <c r="AR183" i="18"/>
  <c r="AS183" i="18"/>
  <c r="AT183" i="18"/>
  <c r="AU183" i="18"/>
  <c r="AV183" i="18"/>
  <c r="AC184" i="18"/>
  <c r="AD184" i="18"/>
  <c r="AE184" i="18"/>
  <c r="AF184" i="18"/>
  <c r="AG184" i="18"/>
  <c r="AH184" i="18"/>
  <c r="AI184" i="18"/>
  <c r="AJ184" i="18"/>
  <c r="AK184" i="18"/>
  <c r="AL184" i="18"/>
  <c r="AM184" i="18"/>
  <c r="AN184" i="18"/>
  <c r="AO184" i="18"/>
  <c r="AP184" i="18"/>
  <c r="AQ184" i="18"/>
  <c r="AR184" i="18"/>
  <c r="AS184" i="18"/>
  <c r="AT184" i="18"/>
  <c r="AU184" i="18"/>
  <c r="AV184" i="18"/>
  <c r="AC185" i="18"/>
  <c r="AD185" i="18"/>
  <c r="AE185" i="18"/>
  <c r="AF185" i="18"/>
  <c r="AG185" i="18"/>
  <c r="AH185" i="18"/>
  <c r="AI185" i="18"/>
  <c r="AJ185" i="18"/>
  <c r="AK185" i="18"/>
  <c r="AL185" i="18"/>
  <c r="AM185" i="18"/>
  <c r="AN185" i="18"/>
  <c r="AO185" i="18"/>
  <c r="AP185" i="18"/>
  <c r="AQ185" i="18"/>
  <c r="AR185" i="18"/>
  <c r="AS185" i="18"/>
  <c r="AT185" i="18"/>
  <c r="AU185" i="18"/>
  <c r="AV185" i="18"/>
  <c r="AC186" i="18"/>
  <c r="AD186" i="18"/>
  <c r="AE186" i="18"/>
  <c r="AF186" i="18"/>
  <c r="AG186" i="18"/>
  <c r="AH186" i="18"/>
  <c r="AI186" i="18"/>
  <c r="AJ186" i="18"/>
  <c r="AK186" i="18"/>
  <c r="AL186" i="18"/>
  <c r="AM186" i="18"/>
  <c r="AN186" i="18"/>
  <c r="AO186" i="18"/>
  <c r="AP186" i="18"/>
  <c r="AQ186" i="18"/>
  <c r="AR186" i="18"/>
  <c r="AS186" i="18"/>
  <c r="AT186" i="18"/>
  <c r="AU186" i="18"/>
  <c r="AV186" i="18"/>
  <c r="AC187" i="18"/>
  <c r="AD187" i="18"/>
  <c r="AE187" i="18"/>
  <c r="AF187" i="18"/>
  <c r="AG187" i="18"/>
  <c r="AH187" i="18"/>
  <c r="AI187" i="18"/>
  <c r="AJ187" i="18"/>
  <c r="AK187" i="18"/>
  <c r="AL187" i="18"/>
  <c r="AM187" i="18"/>
  <c r="AN187" i="18"/>
  <c r="AO187" i="18"/>
  <c r="AP187" i="18"/>
  <c r="AQ187" i="18"/>
  <c r="AR187" i="18"/>
  <c r="AS187" i="18"/>
  <c r="AT187" i="18"/>
  <c r="AU187" i="18"/>
  <c r="AV187" i="18"/>
  <c r="AC188" i="18"/>
  <c r="AD188" i="18"/>
  <c r="AE188" i="18"/>
  <c r="AF188" i="18"/>
  <c r="AG188" i="18"/>
  <c r="AH188" i="18"/>
  <c r="AI188" i="18"/>
  <c r="AJ188" i="18"/>
  <c r="AK188" i="18"/>
  <c r="AL188" i="18"/>
  <c r="AM188" i="18"/>
  <c r="AN188" i="18"/>
  <c r="AO188" i="18"/>
  <c r="AP188" i="18"/>
  <c r="AQ188" i="18"/>
  <c r="AR188" i="18"/>
  <c r="AS188" i="18"/>
  <c r="AT188" i="18"/>
  <c r="AU188" i="18"/>
  <c r="AV188" i="18"/>
  <c r="AC189" i="18"/>
  <c r="AD189" i="18"/>
  <c r="AE189" i="18"/>
  <c r="AF189" i="18"/>
  <c r="AG189" i="18"/>
  <c r="AH189" i="18"/>
  <c r="AI189" i="18"/>
  <c r="AJ189" i="18"/>
  <c r="AK189" i="18"/>
  <c r="AL189" i="18"/>
  <c r="AM189" i="18"/>
  <c r="AN189" i="18"/>
  <c r="AO189" i="18"/>
  <c r="AP189" i="18"/>
  <c r="AQ189" i="18"/>
  <c r="AR189" i="18"/>
  <c r="AS189" i="18"/>
  <c r="AT189" i="18"/>
  <c r="AU189" i="18"/>
  <c r="AV189" i="18"/>
  <c r="AC190" i="18"/>
  <c r="AD190" i="18"/>
  <c r="AE190" i="18"/>
  <c r="AF190" i="18"/>
  <c r="AG190" i="18"/>
  <c r="AH190" i="18"/>
  <c r="AI190" i="18"/>
  <c r="AJ190" i="18"/>
  <c r="AK190" i="18"/>
  <c r="AL190" i="18"/>
  <c r="AM190" i="18"/>
  <c r="AN190" i="18"/>
  <c r="AO190" i="18"/>
  <c r="AP190" i="18"/>
  <c r="AQ190" i="18"/>
  <c r="AR190" i="18"/>
  <c r="AS190" i="18"/>
  <c r="AT190" i="18"/>
  <c r="AU190" i="18"/>
  <c r="AV190" i="18"/>
  <c r="AC191" i="18"/>
  <c r="AD191" i="18"/>
  <c r="AE191" i="18"/>
  <c r="AF191" i="18"/>
  <c r="AG191" i="18"/>
  <c r="AH191" i="18"/>
  <c r="AI191" i="18"/>
  <c r="AJ191" i="18"/>
  <c r="AK191" i="18"/>
  <c r="AL191" i="18"/>
  <c r="AM191" i="18"/>
  <c r="AN191" i="18"/>
  <c r="AO191" i="18"/>
  <c r="AP191" i="18"/>
  <c r="AQ191" i="18"/>
  <c r="AR191" i="18"/>
  <c r="AS191" i="18"/>
  <c r="AT191" i="18"/>
  <c r="AU191" i="18"/>
  <c r="AV191" i="18"/>
  <c r="AC192" i="18"/>
  <c r="AD192" i="18"/>
  <c r="AE192" i="18"/>
  <c r="AF192" i="18"/>
  <c r="AG192" i="18"/>
  <c r="AH192" i="18"/>
  <c r="AI192" i="18"/>
  <c r="AJ192" i="18"/>
  <c r="AK192" i="18"/>
  <c r="AL192" i="18"/>
  <c r="AM192" i="18"/>
  <c r="AN192" i="18"/>
  <c r="AO192" i="18"/>
  <c r="AP192" i="18"/>
  <c r="AQ192" i="18"/>
  <c r="AR192" i="18"/>
  <c r="AS192" i="18"/>
  <c r="AT192" i="18"/>
  <c r="AU192" i="18"/>
  <c r="AV192" i="18"/>
  <c r="AC193" i="18"/>
  <c r="AD193" i="18"/>
  <c r="AE193" i="18"/>
  <c r="AF193" i="18"/>
  <c r="AG193" i="18"/>
  <c r="AH193" i="18"/>
  <c r="AI193" i="18"/>
  <c r="AJ193" i="18"/>
  <c r="AK193" i="18"/>
  <c r="AL193" i="18"/>
  <c r="AM193" i="18"/>
  <c r="AN193" i="18"/>
  <c r="AO193" i="18"/>
  <c r="AP193" i="18"/>
  <c r="AQ193" i="18"/>
  <c r="AR193" i="18"/>
  <c r="AS193" i="18"/>
  <c r="AT193" i="18"/>
  <c r="AU193" i="18"/>
  <c r="AV193" i="18"/>
  <c r="AC194" i="18"/>
  <c r="AD194" i="18"/>
  <c r="AE194" i="18"/>
  <c r="AF194" i="18"/>
  <c r="AG194" i="18"/>
  <c r="AH194" i="18"/>
  <c r="AI194" i="18"/>
  <c r="AJ194" i="18"/>
  <c r="AK194" i="18"/>
  <c r="AL194" i="18"/>
  <c r="AM194" i="18"/>
  <c r="AN194" i="18"/>
  <c r="AO194" i="18"/>
  <c r="AP194" i="18"/>
  <c r="AQ194" i="18"/>
  <c r="AR194" i="18"/>
  <c r="AS194" i="18"/>
  <c r="AT194" i="18"/>
  <c r="AU194" i="18"/>
  <c r="AV194" i="18"/>
  <c r="AC195" i="18"/>
  <c r="AD195" i="18"/>
  <c r="AE195" i="18"/>
  <c r="AF195" i="18"/>
  <c r="AG195" i="18"/>
  <c r="AH195" i="18"/>
  <c r="AI195" i="18"/>
  <c r="AJ195" i="18"/>
  <c r="AK195" i="18"/>
  <c r="AL195" i="18"/>
  <c r="AM195" i="18"/>
  <c r="AN195" i="18"/>
  <c r="AO195" i="18"/>
  <c r="AP195" i="18"/>
  <c r="AQ195" i="18"/>
  <c r="AR195" i="18"/>
  <c r="AS195" i="18"/>
  <c r="AT195" i="18"/>
  <c r="AU195" i="18"/>
  <c r="AV195" i="18"/>
  <c r="AC196" i="18"/>
  <c r="AD196" i="18"/>
  <c r="AE196" i="18"/>
  <c r="AF196" i="18"/>
  <c r="AG196" i="18"/>
  <c r="AH196" i="18"/>
  <c r="AI196" i="18"/>
  <c r="AJ196" i="18"/>
  <c r="AK196" i="18"/>
  <c r="AL196" i="18"/>
  <c r="AM196" i="18"/>
  <c r="AN196" i="18"/>
  <c r="AO196" i="18"/>
  <c r="AP196" i="18"/>
  <c r="AQ196" i="18"/>
  <c r="AR196" i="18"/>
  <c r="AS196" i="18"/>
  <c r="AT196" i="18"/>
  <c r="AU196" i="18"/>
  <c r="AV196" i="18"/>
  <c r="AC197" i="18"/>
  <c r="AD197" i="18"/>
  <c r="AE197" i="18"/>
  <c r="AF197" i="18"/>
  <c r="AG197" i="18"/>
  <c r="AH197" i="18"/>
  <c r="AI197" i="18"/>
  <c r="AJ197" i="18"/>
  <c r="AK197" i="18"/>
  <c r="AL197" i="18"/>
  <c r="AM197" i="18"/>
  <c r="AN197" i="18"/>
  <c r="AO197" i="18"/>
  <c r="AP197" i="18"/>
  <c r="AQ197" i="18"/>
  <c r="AR197" i="18"/>
  <c r="AS197" i="18"/>
  <c r="AT197" i="18"/>
  <c r="AU197" i="18"/>
  <c r="AV197" i="18"/>
  <c r="AC198" i="18"/>
  <c r="AD198" i="18"/>
  <c r="AE198" i="18"/>
  <c r="AF198" i="18"/>
  <c r="AG198" i="18"/>
  <c r="AH198" i="18"/>
  <c r="AI198" i="18"/>
  <c r="AJ198" i="18"/>
  <c r="AK198" i="18"/>
  <c r="AL198" i="18"/>
  <c r="AM198" i="18"/>
  <c r="AN198" i="18"/>
  <c r="AO198" i="18"/>
  <c r="AP198" i="18"/>
  <c r="AQ198" i="18"/>
  <c r="AR198" i="18"/>
  <c r="AS198" i="18"/>
  <c r="AT198" i="18"/>
  <c r="AU198" i="18"/>
  <c r="AV198" i="18"/>
  <c r="AC199" i="18"/>
  <c r="AD199" i="18"/>
  <c r="AE199" i="18"/>
  <c r="AF199" i="18"/>
  <c r="AG199" i="18"/>
  <c r="AH199" i="18"/>
  <c r="AI199" i="18"/>
  <c r="AJ199" i="18"/>
  <c r="AK199" i="18"/>
  <c r="AL199" i="18"/>
  <c r="AM199" i="18"/>
  <c r="AN199" i="18"/>
  <c r="AO199" i="18"/>
  <c r="AP199" i="18"/>
  <c r="AQ199" i="18"/>
  <c r="AR199" i="18"/>
  <c r="AS199" i="18"/>
  <c r="AT199" i="18"/>
  <c r="AU199" i="18"/>
  <c r="AV199" i="18"/>
  <c r="AC200" i="18"/>
  <c r="AD200" i="18"/>
  <c r="AE200" i="18"/>
  <c r="AF200" i="18"/>
  <c r="AG200" i="18"/>
  <c r="AH200" i="18"/>
  <c r="AI200" i="18"/>
  <c r="AJ200" i="18"/>
  <c r="AK200" i="18"/>
  <c r="AL200" i="18"/>
  <c r="AM200" i="18"/>
  <c r="AN200" i="18"/>
  <c r="AO200" i="18"/>
  <c r="AP200" i="18"/>
  <c r="AQ200" i="18"/>
  <c r="AR200" i="18"/>
  <c r="AS200" i="18"/>
  <c r="AT200" i="18"/>
  <c r="AU200" i="18"/>
  <c r="AV200" i="18"/>
  <c r="AC201" i="18"/>
  <c r="AD201" i="18"/>
  <c r="AE201" i="18"/>
  <c r="AF201" i="18"/>
  <c r="AG201" i="18"/>
  <c r="AH201" i="18"/>
  <c r="AI201" i="18"/>
  <c r="AJ201" i="18"/>
  <c r="AK201" i="18"/>
  <c r="AL201" i="18"/>
  <c r="AM201" i="18"/>
  <c r="AN201" i="18"/>
  <c r="AO201" i="18"/>
  <c r="AP201" i="18"/>
  <c r="AQ201" i="18"/>
  <c r="AR201" i="18"/>
  <c r="AS201" i="18"/>
  <c r="AT201" i="18"/>
  <c r="AU201" i="18"/>
  <c r="AV201" i="18"/>
  <c r="AC202" i="18"/>
  <c r="AD202" i="18"/>
  <c r="AE202" i="18"/>
  <c r="AF202" i="18"/>
  <c r="AG202" i="18"/>
  <c r="AH202" i="18"/>
  <c r="AI202" i="18"/>
  <c r="AJ202" i="18"/>
  <c r="AK202" i="18"/>
  <c r="AL202" i="18"/>
  <c r="AM202" i="18"/>
  <c r="AN202" i="18"/>
  <c r="AO202" i="18"/>
  <c r="AP202" i="18"/>
  <c r="AQ202" i="18"/>
  <c r="AR202" i="18"/>
  <c r="AS202" i="18"/>
  <c r="AT202" i="18"/>
  <c r="AU202" i="18"/>
  <c r="AV202" i="18"/>
  <c r="AC203" i="18"/>
  <c r="AD203" i="18"/>
  <c r="AE203" i="18"/>
  <c r="AF203" i="18"/>
  <c r="AG203" i="18"/>
  <c r="AH203" i="18"/>
  <c r="AI203" i="18"/>
  <c r="AJ203" i="18"/>
  <c r="AK203" i="18"/>
  <c r="AL203" i="18"/>
  <c r="AM203" i="18"/>
  <c r="AN203" i="18"/>
  <c r="AO203" i="18"/>
  <c r="AP203" i="18"/>
  <c r="AQ203" i="18"/>
  <c r="AR203" i="18"/>
  <c r="AS203" i="18"/>
  <c r="AT203" i="18"/>
  <c r="AU203" i="18"/>
  <c r="AV203" i="18"/>
  <c r="AC204" i="18"/>
  <c r="AD204" i="18"/>
  <c r="AE204" i="18"/>
  <c r="AF204" i="18"/>
  <c r="AG204" i="18"/>
  <c r="AH204" i="18"/>
  <c r="AI204" i="18"/>
  <c r="AJ204" i="18"/>
  <c r="AK204" i="18"/>
  <c r="AL204" i="18"/>
  <c r="AM204" i="18"/>
  <c r="AN204" i="18"/>
  <c r="AO204" i="18"/>
  <c r="AP204" i="18"/>
  <c r="AQ204" i="18"/>
  <c r="AR204" i="18"/>
  <c r="AS204" i="18"/>
  <c r="AT204" i="18"/>
  <c r="AU204" i="18"/>
  <c r="AV204" i="18"/>
  <c r="AC205" i="18"/>
  <c r="AD205" i="18"/>
  <c r="AE205" i="18"/>
  <c r="AF205" i="18"/>
  <c r="AG205" i="18"/>
  <c r="AH205" i="18"/>
  <c r="AI205" i="18"/>
  <c r="AJ205" i="18"/>
  <c r="AK205" i="18"/>
  <c r="AL205" i="18"/>
  <c r="AM205" i="18"/>
  <c r="AN205" i="18"/>
  <c r="AO205" i="18"/>
  <c r="AP205" i="18"/>
  <c r="AQ205" i="18"/>
  <c r="AR205" i="18"/>
  <c r="AS205" i="18"/>
  <c r="AT205" i="18"/>
  <c r="AU205" i="18"/>
  <c r="AV205" i="18"/>
  <c r="AC206" i="18"/>
  <c r="AD206" i="18"/>
  <c r="AE206" i="18"/>
  <c r="AF206" i="18"/>
  <c r="AG206" i="18"/>
  <c r="AH206" i="18"/>
  <c r="AI206" i="18"/>
  <c r="AJ206" i="18"/>
  <c r="AK206" i="18"/>
  <c r="AL206" i="18"/>
  <c r="AM206" i="18"/>
  <c r="AN206" i="18"/>
  <c r="AO206" i="18"/>
  <c r="AP206" i="18"/>
  <c r="AQ206" i="18"/>
  <c r="AR206" i="18"/>
  <c r="AS206" i="18"/>
  <c r="AT206" i="18"/>
  <c r="AU206" i="18"/>
  <c r="AV206" i="18"/>
  <c r="AC207" i="18"/>
  <c r="AD207" i="18"/>
  <c r="AE207" i="18"/>
  <c r="AF207" i="18"/>
  <c r="AG207" i="18"/>
  <c r="AH207" i="18"/>
  <c r="AI207" i="18"/>
  <c r="AJ207" i="18"/>
  <c r="AK207" i="18"/>
  <c r="AL207" i="18"/>
  <c r="AM207" i="18"/>
  <c r="AN207" i="18"/>
  <c r="AO207" i="18"/>
  <c r="AP207" i="18"/>
  <c r="AQ207" i="18"/>
  <c r="AR207" i="18"/>
  <c r="AS207" i="18"/>
  <c r="AT207" i="18"/>
  <c r="AU207" i="18"/>
  <c r="AV207" i="18"/>
  <c r="AC208" i="18"/>
  <c r="AD208" i="18"/>
  <c r="AE208" i="18"/>
  <c r="AF208" i="18"/>
  <c r="AG208" i="18"/>
  <c r="AH208" i="18"/>
  <c r="AI208" i="18"/>
  <c r="AJ208" i="18"/>
  <c r="AK208" i="18"/>
  <c r="AL208" i="18"/>
  <c r="AM208" i="18"/>
  <c r="AN208" i="18"/>
  <c r="AO208" i="18"/>
  <c r="AP208" i="18"/>
  <c r="AQ208" i="18"/>
  <c r="AR208" i="18"/>
  <c r="AS208" i="18"/>
  <c r="AT208" i="18"/>
  <c r="AU208" i="18"/>
  <c r="AV208" i="18"/>
  <c r="AC209" i="18"/>
  <c r="AD209" i="18"/>
  <c r="AE209" i="18"/>
  <c r="AF209" i="18"/>
  <c r="AG209" i="18"/>
  <c r="AH209" i="18"/>
  <c r="AI209" i="18"/>
  <c r="AJ209" i="18"/>
  <c r="AK209" i="18"/>
  <c r="AL209" i="18"/>
  <c r="AM209" i="18"/>
  <c r="AN209" i="18"/>
  <c r="AO209" i="18"/>
  <c r="AP209" i="18"/>
  <c r="AQ209" i="18"/>
  <c r="AR209" i="18"/>
  <c r="AS209" i="18"/>
  <c r="AT209" i="18"/>
  <c r="AU209" i="18"/>
  <c r="AV209" i="18"/>
  <c r="AC210" i="18"/>
  <c r="AD210" i="18"/>
  <c r="AE210" i="18"/>
  <c r="AF210" i="18"/>
  <c r="AG210" i="18"/>
  <c r="AH210" i="18"/>
  <c r="AI210" i="18"/>
  <c r="AJ210" i="18"/>
  <c r="AK210" i="18"/>
  <c r="AL210" i="18"/>
  <c r="AM210" i="18"/>
  <c r="AN210" i="18"/>
  <c r="AO210" i="18"/>
  <c r="AP210" i="18"/>
  <c r="AQ210" i="18"/>
  <c r="AR210" i="18"/>
  <c r="AS210" i="18"/>
  <c r="AT210" i="18"/>
  <c r="AU210" i="18"/>
  <c r="AV210" i="18"/>
  <c r="AC211" i="18"/>
  <c r="AD211" i="18"/>
  <c r="AE211" i="18"/>
  <c r="AF211" i="18"/>
  <c r="AG211" i="18"/>
  <c r="AH211" i="18"/>
  <c r="AI211" i="18"/>
  <c r="AJ211" i="18"/>
  <c r="AK211" i="18"/>
  <c r="AL211" i="18"/>
  <c r="AM211" i="18"/>
  <c r="AN211" i="18"/>
  <c r="AO211" i="18"/>
  <c r="AP211" i="18"/>
  <c r="AQ211" i="18"/>
  <c r="AR211" i="18"/>
  <c r="AS211" i="18"/>
  <c r="AT211" i="18"/>
  <c r="AU211" i="18"/>
  <c r="AV211" i="18"/>
  <c r="AC212" i="18"/>
  <c r="AD212" i="18"/>
  <c r="AE212" i="18"/>
  <c r="AF212" i="18"/>
  <c r="AG212" i="18"/>
  <c r="AH212" i="18"/>
  <c r="AI212" i="18"/>
  <c r="AJ212" i="18"/>
  <c r="AK212" i="18"/>
  <c r="AL212" i="18"/>
  <c r="AM212" i="18"/>
  <c r="AN212" i="18"/>
  <c r="AO212" i="18"/>
  <c r="AP212" i="18"/>
  <c r="AQ212" i="18"/>
  <c r="AR212" i="18"/>
  <c r="AS212" i="18"/>
  <c r="AT212" i="18"/>
  <c r="AU212" i="18"/>
  <c r="AV212" i="18"/>
  <c r="AC213" i="18"/>
  <c r="AD213" i="18"/>
  <c r="AE213" i="18"/>
  <c r="AF213" i="18"/>
  <c r="AG213" i="18"/>
  <c r="AH213" i="18"/>
  <c r="AI213" i="18"/>
  <c r="AJ213" i="18"/>
  <c r="AK213" i="18"/>
  <c r="AL213" i="18"/>
  <c r="AM213" i="18"/>
  <c r="AN213" i="18"/>
  <c r="AO213" i="18"/>
  <c r="AP213" i="18"/>
  <c r="AQ213" i="18"/>
  <c r="AR213" i="18"/>
  <c r="AS213" i="18"/>
  <c r="AT213" i="18"/>
  <c r="AU213" i="18"/>
  <c r="AV213" i="18"/>
  <c r="AC214" i="18"/>
  <c r="AD214" i="18"/>
  <c r="AE214" i="18"/>
  <c r="AF214" i="18"/>
  <c r="AG214" i="18"/>
  <c r="AH214" i="18"/>
  <c r="AI214" i="18"/>
  <c r="AJ214" i="18"/>
  <c r="AK214" i="18"/>
  <c r="AL214" i="18"/>
  <c r="AM214" i="18"/>
  <c r="AN214" i="18"/>
  <c r="AO214" i="18"/>
  <c r="AP214" i="18"/>
  <c r="AQ214" i="18"/>
  <c r="AR214" i="18"/>
  <c r="AS214" i="18"/>
  <c r="AT214" i="18"/>
  <c r="AU214" i="18"/>
  <c r="AV214" i="18"/>
  <c r="AC215" i="18"/>
  <c r="AD215" i="18"/>
  <c r="AE215" i="18"/>
  <c r="AF215" i="18"/>
  <c r="AG215" i="18"/>
  <c r="AH215" i="18"/>
  <c r="AI215" i="18"/>
  <c r="AJ215" i="18"/>
  <c r="AK215" i="18"/>
  <c r="AL215" i="18"/>
  <c r="AM215" i="18"/>
  <c r="AN215" i="18"/>
  <c r="AO215" i="18"/>
  <c r="AP215" i="18"/>
  <c r="AQ215" i="18"/>
  <c r="AR215" i="18"/>
  <c r="AS215" i="18"/>
  <c r="AT215" i="18"/>
  <c r="AU215" i="18"/>
  <c r="AV215" i="18"/>
  <c r="AC216" i="18"/>
  <c r="AD216" i="18"/>
  <c r="AE216" i="18"/>
  <c r="AF216" i="18"/>
  <c r="AG216" i="18"/>
  <c r="AH216" i="18"/>
  <c r="AI216" i="18"/>
  <c r="AJ216" i="18"/>
  <c r="AK216" i="18"/>
  <c r="AL216" i="18"/>
  <c r="AM216" i="18"/>
  <c r="AN216" i="18"/>
  <c r="AO216" i="18"/>
  <c r="AP216" i="18"/>
  <c r="AQ216" i="18"/>
  <c r="AR216" i="18"/>
  <c r="AS216" i="18"/>
  <c r="AT216" i="18"/>
  <c r="AU216" i="18"/>
  <c r="AV216" i="18"/>
  <c r="AC217" i="18"/>
  <c r="AD217" i="18"/>
  <c r="AE217" i="18"/>
  <c r="AF217" i="18"/>
  <c r="AG217" i="18"/>
  <c r="AH217" i="18"/>
  <c r="AI217" i="18"/>
  <c r="AJ217" i="18"/>
  <c r="AK217" i="18"/>
  <c r="AL217" i="18"/>
  <c r="AM217" i="18"/>
  <c r="AN217" i="18"/>
  <c r="AO217" i="18"/>
  <c r="AP217" i="18"/>
  <c r="AQ217" i="18"/>
  <c r="AR217" i="18"/>
  <c r="AS217" i="18"/>
  <c r="AT217" i="18"/>
  <c r="AU217" i="18"/>
  <c r="AV217" i="18"/>
  <c r="AC218" i="18"/>
  <c r="AD218" i="18"/>
  <c r="AE218" i="18"/>
  <c r="AF218" i="18"/>
  <c r="AG218" i="18"/>
  <c r="AH218" i="18"/>
  <c r="AI218" i="18"/>
  <c r="AJ218" i="18"/>
  <c r="AK218" i="18"/>
  <c r="AL218" i="18"/>
  <c r="AM218" i="18"/>
  <c r="AN218" i="18"/>
  <c r="AO218" i="18"/>
  <c r="AP218" i="18"/>
  <c r="AQ218" i="18"/>
  <c r="AR218" i="18"/>
  <c r="AS218" i="18"/>
  <c r="AT218" i="18"/>
  <c r="AU218" i="18"/>
  <c r="AV218" i="18"/>
  <c r="AC219" i="18"/>
  <c r="AD219" i="18"/>
  <c r="AE219" i="18"/>
  <c r="AF219" i="18"/>
  <c r="AG219" i="18"/>
  <c r="AH219" i="18"/>
  <c r="AI219" i="18"/>
  <c r="AJ219" i="18"/>
  <c r="AK219" i="18"/>
  <c r="AL219" i="18"/>
  <c r="AM219" i="18"/>
  <c r="AN219" i="18"/>
  <c r="AO219" i="18"/>
  <c r="AP219" i="18"/>
  <c r="AQ219" i="18"/>
  <c r="AR219" i="18"/>
  <c r="AS219" i="18"/>
  <c r="AT219" i="18"/>
  <c r="AU219" i="18"/>
  <c r="AV219" i="18"/>
  <c r="AC220" i="18"/>
  <c r="AD220" i="18"/>
  <c r="AE220" i="18"/>
  <c r="AF220" i="18"/>
  <c r="AG220" i="18"/>
  <c r="AH220" i="18"/>
  <c r="AI220" i="18"/>
  <c r="AJ220" i="18"/>
  <c r="AK220" i="18"/>
  <c r="AL220" i="18"/>
  <c r="AM220" i="18"/>
  <c r="AN220" i="18"/>
  <c r="AO220" i="18"/>
  <c r="AP220" i="18"/>
  <c r="AQ220" i="18"/>
  <c r="AR220" i="18"/>
  <c r="AS220" i="18"/>
  <c r="AT220" i="18"/>
  <c r="AU220" i="18"/>
  <c r="AV220" i="18"/>
  <c r="AC221" i="18"/>
  <c r="AD221" i="18"/>
  <c r="AE221" i="18"/>
  <c r="AF221" i="18"/>
  <c r="AG221" i="18"/>
  <c r="AH221" i="18"/>
  <c r="AI221" i="18"/>
  <c r="AJ221" i="18"/>
  <c r="AK221" i="18"/>
  <c r="AL221" i="18"/>
  <c r="AM221" i="18"/>
  <c r="AN221" i="18"/>
  <c r="AO221" i="18"/>
  <c r="AP221" i="18"/>
  <c r="AQ221" i="18"/>
  <c r="AR221" i="18"/>
  <c r="AS221" i="18"/>
  <c r="AT221" i="18"/>
  <c r="AU221" i="18"/>
  <c r="AV221" i="18"/>
  <c r="AC222" i="18"/>
  <c r="AD222" i="18"/>
  <c r="AE222" i="18"/>
  <c r="AF222" i="18"/>
  <c r="AG222" i="18"/>
  <c r="AH222" i="18"/>
  <c r="AI222" i="18"/>
  <c r="AJ222" i="18"/>
  <c r="AK222" i="18"/>
  <c r="AL222" i="18"/>
  <c r="AM222" i="18"/>
  <c r="AN222" i="18"/>
  <c r="AO222" i="18"/>
  <c r="AP222" i="18"/>
  <c r="AQ222" i="18"/>
  <c r="AR222" i="18"/>
  <c r="AS222" i="18"/>
  <c r="AT222" i="18"/>
  <c r="AU222" i="18"/>
  <c r="AV222" i="18"/>
  <c r="AC223" i="18"/>
  <c r="AD223" i="18"/>
  <c r="AE223" i="18"/>
  <c r="AF223" i="18"/>
  <c r="AG223" i="18"/>
  <c r="AH223" i="18"/>
  <c r="AI223" i="18"/>
  <c r="AJ223" i="18"/>
  <c r="AK223" i="18"/>
  <c r="AL223" i="18"/>
  <c r="AM223" i="18"/>
  <c r="AN223" i="18"/>
  <c r="AO223" i="18"/>
  <c r="AP223" i="18"/>
  <c r="AQ223" i="18"/>
  <c r="AR223" i="18"/>
  <c r="AS223" i="18"/>
  <c r="AT223" i="18"/>
  <c r="AU223" i="18"/>
  <c r="AV223" i="18"/>
  <c r="AC224" i="18"/>
  <c r="AD224" i="18"/>
  <c r="AE224" i="18"/>
  <c r="AF224" i="18"/>
  <c r="AG224" i="18"/>
  <c r="AH224" i="18"/>
  <c r="AI224" i="18"/>
  <c r="AJ224" i="18"/>
  <c r="AK224" i="18"/>
  <c r="AL224" i="18"/>
  <c r="AM224" i="18"/>
  <c r="AN224" i="18"/>
  <c r="AO224" i="18"/>
  <c r="AP224" i="18"/>
  <c r="AQ224" i="18"/>
  <c r="AR224" i="18"/>
  <c r="AS224" i="18"/>
  <c r="AT224" i="18"/>
  <c r="AU224" i="18"/>
  <c r="AV224" i="18"/>
  <c r="AC225" i="18"/>
  <c r="AD225" i="18"/>
  <c r="AE225" i="18"/>
  <c r="AF225" i="18"/>
  <c r="AG225" i="18"/>
  <c r="AH225" i="18"/>
  <c r="AI225" i="18"/>
  <c r="AJ225" i="18"/>
  <c r="AK225" i="18"/>
  <c r="AL225" i="18"/>
  <c r="AM225" i="18"/>
  <c r="AN225" i="18"/>
  <c r="AO225" i="18"/>
  <c r="AP225" i="18"/>
  <c r="AQ225" i="18"/>
  <c r="AR225" i="18"/>
  <c r="AS225" i="18"/>
  <c r="AT225" i="18"/>
  <c r="AU225" i="18"/>
  <c r="AV225" i="18"/>
  <c r="AC226" i="18"/>
  <c r="AD226" i="18"/>
  <c r="AE226" i="18"/>
  <c r="AF226" i="18"/>
  <c r="AG226" i="18"/>
  <c r="AH226" i="18"/>
  <c r="AI226" i="18"/>
  <c r="AJ226" i="18"/>
  <c r="AK226" i="18"/>
  <c r="AL226" i="18"/>
  <c r="AM226" i="18"/>
  <c r="AN226" i="18"/>
  <c r="AO226" i="18"/>
  <c r="AP226" i="18"/>
  <c r="AQ226" i="18"/>
  <c r="AR226" i="18"/>
  <c r="AS226" i="18"/>
  <c r="AT226" i="18"/>
  <c r="AU226" i="18"/>
  <c r="AV226" i="18"/>
  <c r="AC227" i="18"/>
  <c r="AD227" i="18"/>
  <c r="AE227" i="18"/>
  <c r="AF227" i="18"/>
  <c r="AG227" i="18"/>
  <c r="AH227" i="18"/>
  <c r="AI227" i="18"/>
  <c r="AJ227" i="18"/>
  <c r="AK227" i="18"/>
  <c r="AL227" i="18"/>
  <c r="AM227" i="18"/>
  <c r="AN227" i="18"/>
  <c r="AO227" i="18"/>
  <c r="AP227" i="18"/>
  <c r="AQ227" i="18"/>
  <c r="AR227" i="18"/>
  <c r="AS227" i="18"/>
  <c r="AT227" i="18"/>
  <c r="AU227" i="18"/>
  <c r="AV227" i="18"/>
  <c r="AC228" i="18"/>
  <c r="AD228" i="18"/>
  <c r="AE228" i="18"/>
  <c r="AF228" i="18"/>
  <c r="AG228" i="18"/>
  <c r="AH228" i="18"/>
  <c r="AI228" i="18"/>
  <c r="AJ228" i="18"/>
  <c r="AK228" i="18"/>
  <c r="AL228" i="18"/>
  <c r="AM228" i="18"/>
  <c r="AN228" i="18"/>
  <c r="AO228" i="18"/>
  <c r="AP228" i="18"/>
  <c r="AQ228" i="18"/>
  <c r="AR228" i="18"/>
  <c r="AS228" i="18"/>
  <c r="AT228" i="18"/>
  <c r="AU228" i="18"/>
  <c r="AV228" i="18"/>
  <c r="AC229" i="18"/>
  <c r="AD229" i="18"/>
  <c r="AE229" i="18"/>
  <c r="AF229" i="18"/>
  <c r="AG229" i="18"/>
  <c r="AH229" i="18"/>
  <c r="AI229" i="18"/>
  <c r="AJ229" i="18"/>
  <c r="AK229" i="18"/>
  <c r="AL229" i="18"/>
  <c r="AM229" i="18"/>
  <c r="AN229" i="18"/>
  <c r="AO229" i="18"/>
  <c r="AP229" i="18"/>
  <c r="AQ229" i="18"/>
  <c r="AR229" i="18"/>
  <c r="AS229" i="18"/>
  <c r="AT229" i="18"/>
  <c r="AU229" i="18"/>
  <c r="AV229" i="18"/>
  <c r="AC230" i="18"/>
  <c r="AD230" i="18"/>
  <c r="AE230" i="18"/>
  <c r="AF230" i="18"/>
  <c r="AG230" i="18"/>
  <c r="AH230" i="18"/>
  <c r="AI230" i="18"/>
  <c r="AJ230" i="18"/>
  <c r="AK230" i="18"/>
  <c r="AL230" i="18"/>
  <c r="AM230" i="18"/>
  <c r="AN230" i="18"/>
  <c r="AO230" i="18"/>
  <c r="AP230" i="18"/>
  <c r="AQ230" i="18"/>
  <c r="AR230" i="18"/>
  <c r="AS230" i="18"/>
  <c r="AT230" i="18"/>
  <c r="AU230" i="18"/>
  <c r="AV230" i="18"/>
  <c r="AC231" i="18"/>
  <c r="AD231" i="18"/>
  <c r="AE231" i="18"/>
  <c r="AF231" i="18"/>
  <c r="AG231" i="18"/>
  <c r="AH231" i="18"/>
  <c r="AI231" i="18"/>
  <c r="AJ231" i="18"/>
  <c r="AK231" i="18"/>
  <c r="AL231" i="18"/>
  <c r="AM231" i="18"/>
  <c r="AN231" i="18"/>
  <c r="AO231" i="18"/>
  <c r="AP231" i="18"/>
  <c r="AQ231" i="18"/>
  <c r="AR231" i="18"/>
  <c r="AS231" i="18"/>
  <c r="AT231" i="18"/>
  <c r="AU231" i="18"/>
  <c r="AV231" i="18"/>
  <c r="AC232" i="18"/>
  <c r="AD232" i="18"/>
  <c r="AE232" i="18"/>
  <c r="AF232" i="18"/>
  <c r="AG232" i="18"/>
  <c r="AH232" i="18"/>
  <c r="AI232" i="18"/>
  <c r="AJ232" i="18"/>
  <c r="AK232" i="18"/>
  <c r="AL232" i="18"/>
  <c r="AM232" i="18"/>
  <c r="AN232" i="18"/>
  <c r="AO232" i="18"/>
  <c r="AP232" i="18"/>
  <c r="AQ232" i="18"/>
  <c r="AR232" i="18"/>
  <c r="AS232" i="18"/>
  <c r="AT232" i="18"/>
  <c r="AU232" i="18"/>
  <c r="AV232" i="18"/>
  <c r="AC233" i="18"/>
  <c r="AD233" i="18"/>
  <c r="AE233" i="18"/>
  <c r="AF233" i="18"/>
  <c r="AG233" i="18"/>
  <c r="AH233" i="18"/>
  <c r="AI233" i="18"/>
  <c r="AJ233" i="18"/>
  <c r="AK233" i="18"/>
  <c r="AL233" i="18"/>
  <c r="AM233" i="18"/>
  <c r="AN233" i="18"/>
  <c r="AO233" i="18"/>
  <c r="AP233" i="18"/>
  <c r="AQ233" i="18"/>
  <c r="AR233" i="18"/>
  <c r="AS233" i="18"/>
  <c r="AT233" i="18"/>
  <c r="AU233" i="18"/>
  <c r="AV233" i="18"/>
  <c r="AC234" i="18"/>
  <c r="AD234" i="18"/>
  <c r="AE234" i="18"/>
  <c r="AF234" i="18"/>
  <c r="AG234" i="18"/>
  <c r="AH234" i="18"/>
  <c r="AI234" i="18"/>
  <c r="AJ234" i="18"/>
  <c r="AK234" i="18"/>
  <c r="AL234" i="18"/>
  <c r="AM234" i="18"/>
  <c r="AN234" i="18"/>
  <c r="AO234" i="18"/>
  <c r="AP234" i="18"/>
  <c r="AQ234" i="18"/>
  <c r="AR234" i="18"/>
  <c r="AS234" i="18"/>
  <c r="AT234" i="18"/>
  <c r="AU234" i="18"/>
  <c r="AV234" i="18"/>
  <c r="AC235" i="18"/>
  <c r="AD235" i="18"/>
  <c r="AE235" i="18"/>
  <c r="AF235" i="18"/>
  <c r="AG235" i="18"/>
  <c r="AH235" i="18"/>
  <c r="AI235" i="18"/>
  <c r="AJ235" i="18"/>
  <c r="AK235" i="18"/>
  <c r="AL235" i="18"/>
  <c r="AM235" i="18"/>
  <c r="AN235" i="18"/>
  <c r="AO235" i="18"/>
  <c r="AP235" i="18"/>
  <c r="AQ235" i="18"/>
  <c r="AR235" i="18"/>
  <c r="AS235" i="18"/>
  <c r="AT235" i="18"/>
  <c r="AU235" i="18"/>
  <c r="AV235" i="18"/>
  <c r="AC236" i="18"/>
  <c r="AD236" i="18"/>
  <c r="AE236" i="18"/>
  <c r="AF236" i="18"/>
  <c r="AG236" i="18"/>
  <c r="AH236" i="18"/>
  <c r="AI236" i="18"/>
  <c r="AJ236" i="18"/>
  <c r="AK236" i="18"/>
  <c r="AL236" i="18"/>
  <c r="AM236" i="18"/>
  <c r="AN236" i="18"/>
  <c r="AO236" i="18"/>
  <c r="AP236" i="18"/>
  <c r="AQ236" i="18"/>
  <c r="AR236" i="18"/>
  <c r="AS236" i="18"/>
  <c r="AT236" i="18"/>
  <c r="AU236" i="18"/>
  <c r="AV236" i="18"/>
  <c r="AC237" i="18"/>
  <c r="AD237" i="18"/>
  <c r="AE237" i="18"/>
  <c r="AF237" i="18"/>
  <c r="AG237" i="18"/>
  <c r="AH237" i="18"/>
  <c r="AI237" i="18"/>
  <c r="AJ237" i="18"/>
  <c r="AK237" i="18"/>
  <c r="AL237" i="18"/>
  <c r="AM237" i="18"/>
  <c r="AN237" i="18"/>
  <c r="AO237" i="18"/>
  <c r="AP237" i="18"/>
  <c r="AQ237" i="18"/>
  <c r="AR237" i="18"/>
  <c r="AS237" i="18"/>
  <c r="AT237" i="18"/>
  <c r="AU237" i="18"/>
  <c r="AV237" i="18"/>
  <c r="AC238" i="18"/>
  <c r="AD238" i="18"/>
  <c r="AE238" i="18"/>
  <c r="AF238" i="18"/>
  <c r="AG238" i="18"/>
  <c r="AH238" i="18"/>
  <c r="AI238" i="18"/>
  <c r="AJ238" i="18"/>
  <c r="AK238" i="18"/>
  <c r="AL238" i="18"/>
  <c r="AM238" i="18"/>
  <c r="AN238" i="18"/>
  <c r="AO238" i="18"/>
  <c r="AP238" i="18"/>
  <c r="AQ238" i="18"/>
  <c r="AR238" i="18"/>
  <c r="AS238" i="18"/>
  <c r="AT238" i="18"/>
  <c r="AU238" i="18"/>
  <c r="AV238" i="18"/>
  <c r="AC239" i="18"/>
  <c r="AD239" i="18"/>
  <c r="AE239" i="18"/>
  <c r="AF239" i="18"/>
  <c r="AG239" i="18"/>
  <c r="AH239" i="18"/>
  <c r="AI239" i="18"/>
  <c r="AJ239" i="18"/>
  <c r="AK239" i="18"/>
  <c r="AL239" i="18"/>
  <c r="AM239" i="18"/>
  <c r="AN239" i="18"/>
  <c r="AO239" i="18"/>
  <c r="AP239" i="18"/>
  <c r="AQ239" i="18"/>
  <c r="AR239" i="18"/>
  <c r="AS239" i="18"/>
  <c r="AT239" i="18"/>
  <c r="AU239" i="18"/>
  <c r="AV239" i="18"/>
  <c r="AC240" i="18"/>
  <c r="AD240" i="18"/>
  <c r="AE240" i="18"/>
  <c r="AF240" i="18"/>
  <c r="AG240" i="18"/>
  <c r="AH240" i="18"/>
  <c r="AI240" i="18"/>
  <c r="AJ240" i="18"/>
  <c r="AK240" i="18"/>
  <c r="AL240" i="18"/>
  <c r="AM240" i="18"/>
  <c r="AN240" i="18"/>
  <c r="AO240" i="18"/>
  <c r="AP240" i="18"/>
  <c r="AQ240" i="18"/>
  <c r="AR240" i="18"/>
  <c r="AS240" i="18"/>
  <c r="AT240" i="18"/>
  <c r="AU240" i="18"/>
  <c r="AV240" i="18"/>
  <c r="AC241" i="18"/>
  <c r="AD241" i="18"/>
  <c r="AE241" i="18"/>
  <c r="AF241" i="18"/>
  <c r="AG241" i="18"/>
  <c r="AH241" i="18"/>
  <c r="AI241" i="18"/>
  <c r="AJ241" i="18"/>
  <c r="AK241" i="18"/>
  <c r="AL241" i="18"/>
  <c r="AM241" i="18"/>
  <c r="AN241" i="18"/>
  <c r="AO241" i="18"/>
  <c r="AP241" i="18"/>
  <c r="AQ241" i="18"/>
  <c r="AR241" i="18"/>
  <c r="AS241" i="18"/>
  <c r="AT241" i="18"/>
  <c r="AU241" i="18"/>
  <c r="AV241" i="18"/>
  <c r="AC242" i="18"/>
  <c r="AD242" i="18"/>
  <c r="AE242" i="18"/>
  <c r="AF242" i="18"/>
  <c r="AG242" i="18"/>
  <c r="AH242" i="18"/>
  <c r="AI242" i="18"/>
  <c r="AJ242" i="18"/>
  <c r="AK242" i="18"/>
  <c r="AL242" i="18"/>
  <c r="AM242" i="18"/>
  <c r="AN242" i="18"/>
  <c r="AO242" i="18"/>
  <c r="AP242" i="18"/>
  <c r="AQ242" i="18"/>
  <c r="AR242" i="18"/>
  <c r="AS242" i="18"/>
  <c r="AT242" i="18"/>
  <c r="AU242" i="18"/>
  <c r="AV242" i="18"/>
  <c r="AC243" i="18"/>
  <c r="AD243" i="18"/>
  <c r="AE243" i="18"/>
  <c r="AF243" i="18"/>
  <c r="AG243" i="18"/>
  <c r="AH243" i="18"/>
  <c r="AI243" i="18"/>
  <c r="AJ243" i="18"/>
  <c r="AK243" i="18"/>
  <c r="AL243" i="18"/>
  <c r="AM243" i="18"/>
  <c r="AN243" i="18"/>
  <c r="AO243" i="18"/>
  <c r="AP243" i="18"/>
  <c r="AQ243" i="18"/>
  <c r="AR243" i="18"/>
  <c r="AS243" i="18"/>
  <c r="AT243" i="18"/>
  <c r="AU243" i="18"/>
  <c r="AV243" i="18"/>
  <c r="AC244" i="18"/>
  <c r="AD244" i="18"/>
  <c r="AE244" i="18"/>
  <c r="AF244" i="18"/>
  <c r="AG244" i="18"/>
  <c r="AH244" i="18"/>
  <c r="AI244" i="18"/>
  <c r="AJ244" i="18"/>
  <c r="AK244" i="18"/>
  <c r="AL244" i="18"/>
  <c r="AM244" i="18"/>
  <c r="AN244" i="18"/>
  <c r="AO244" i="18"/>
  <c r="AP244" i="18"/>
  <c r="AQ244" i="18"/>
  <c r="AR244" i="18"/>
  <c r="AS244" i="18"/>
  <c r="AT244" i="18"/>
  <c r="AU244" i="18"/>
  <c r="AV244" i="18"/>
  <c r="AC245" i="18"/>
  <c r="AD245" i="18"/>
  <c r="AE245" i="18"/>
  <c r="AF245" i="18"/>
  <c r="AG245" i="18"/>
  <c r="AH245" i="18"/>
  <c r="AI245" i="18"/>
  <c r="AJ245" i="18"/>
  <c r="AK245" i="18"/>
  <c r="AL245" i="18"/>
  <c r="AM245" i="18"/>
  <c r="AN245" i="18"/>
  <c r="AO245" i="18"/>
  <c r="AP245" i="18"/>
  <c r="AQ245" i="18"/>
  <c r="AR245" i="18"/>
  <c r="AS245" i="18"/>
  <c r="AT245" i="18"/>
  <c r="AU245" i="18"/>
  <c r="AV245" i="18"/>
  <c r="AC246" i="18"/>
  <c r="AD246" i="18"/>
  <c r="AE246" i="18"/>
  <c r="AF246" i="18"/>
  <c r="AG246" i="18"/>
  <c r="AH246" i="18"/>
  <c r="AI246" i="18"/>
  <c r="AJ246" i="18"/>
  <c r="AK246" i="18"/>
  <c r="AL246" i="18"/>
  <c r="AM246" i="18"/>
  <c r="AN246" i="18"/>
  <c r="AO246" i="18"/>
  <c r="AP246" i="18"/>
  <c r="AQ246" i="18"/>
  <c r="AR246" i="18"/>
  <c r="AS246" i="18"/>
  <c r="AT246" i="18"/>
  <c r="AU246" i="18"/>
  <c r="AV246" i="18"/>
  <c r="AC247" i="18"/>
  <c r="AD247" i="18"/>
  <c r="AE247" i="18"/>
  <c r="AF247" i="18"/>
  <c r="AG247" i="18"/>
  <c r="AH247" i="18"/>
  <c r="AI247" i="18"/>
  <c r="AJ247" i="18"/>
  <c r="AK247" i="18"/>
  <c r="AL247" i="18"/>
  <c r="AM247" i="18"/>
  <c r="AN247" i="18"/>
  <c r="AO247" i="18"/>
  <c r="AP247" i="18"/>
  <c r="AQ247" i="18"/>
  <c r="AR247" i="18"/>
  <c r="AS247" i="18"/>
  <c r="AT247" i="18"/>
  <c r="AU247" i="18"/>
  <c r="AV247" i="18"/>
  <c r="AC248" i="18"/>
  <c r="AD248" i="18"/>
  <c r="AE248" i="18"/>
  <c r="AF248" i="18"/>
  <c r="AG248" i="18"/>
  <c r="AH248" i="18"/>
  <c r="AI248" i="18"/>
  <c r="AJ248" i="18"/>
  <c r="AK248" i="18"/>
  <c r="AL248" i="18"/>
  <c r="AM248" i="18"/>
  <c r="AN248" i="18"/>
  <c r="AO248" i="18"/>
  <c r="AP248" i="18"/>
  <c r="AQ248" i="18"/>
  <c r="AR248" i="18"/>
  <c r="AS248" i="18"/>
  <c r="AT248" i="18"/>
  <c r="AU248" i="18"/>
  <c r="AV248" i="18"/>
  <c r="AC249" i="18"/>
  <c r="AD249" i="18"/>
  <c r="AE249" i="18"/>
  <c r="AF249" i="18"/>
  <c r="AG249" i="18"/>
  <c r="AH249" i="18"/>
  <c r="AI249" i="18"/>
  <c r="AJ249" i="18"/>
  <c r="AK249" i="18"/>
  <c r="AL249" i="18"/>
  <c r="AM249" i="18"/>
  <c r="AN249" i="18"/>
  <c r="AO249" i="18"/>
  <c r="AP249" i="18"/>
  <c r="AQ249" i="18"/>
  <c r="AR249" i="18"/>
  <c r="AS249" i="18"/>
  <c r="AT249" i="18"/>
  <c r="AU249" i="18"/>
  <c r="AV249" i="18"/>
  <c r="AC250" i="18"/>
  <c r="AD250" i="18"/>
  <c r="AE250" i="18"/>
  <c r="AF250" i="18"/>
  <c r="AG250" i="18"/>
  <c r="AH250" i="18"/>
  <c r="AI250" i="18"/>
  <c r="AJ250" i="18"/>
  <c r="AK250" i="18"/>
  <c r="AL250" i="18"/>
  <c r="AM250" i="18"/>
  <c r="AN250" i="18"/>
  <c r="AO250" i="18"/>
  <c r="AP250" i="18"/>
  <c r="AQ250" i="18"/>
  <c r="AR250" i="18"/>
  <c r="AS250" i="18"/>
  <c r="AT250" i="18"/>
  <c r="AU250" i="18"/>
  <c r="AV250" i="18"/>
  <c r="AC251" i="18"/>
  <c r="AD251" i="18"/>
  <c r="AE251" i="18"/>
  <c r="AF251" i="18"/>
  <c r="AG251" i="18"/>
  <c r="AH251" i="18"/>
  <c r="AI251" i="18"/>
  <c r="AJ251" i="18"/>
  <c r="AK251" i="18"/>
  <c r="AL251" i="18"/>
  <c r="AM251" i="18"/>
  <c r="AN251" i="18"/>
  <c r="AO251" i="18"/>
  <c r="AP251" i="18"/>
  <c r="AQ251" i="18"/>
  <c r="AR251" i="18"/>
  <c r="AS251" i="18"/>
  <c r="AT251" i="18"/>
  <c r="AU251" i="18"/>
  <c r="AV251" i="18"/>
  <c r="AC252" i="18"/>
  <c r="AD252" i="18"/>
  <c r="AE252" i="18"/>
  <c r="AF252" i="18"/>
  <c r="AG252" i="18"/>
  <c r="AH252" i="18"/>
  <c r="AI252" i="18"/>
  <c r="AJ252" i="18"/>
  <c r="AK252" i="18"/>
  <c r="AL252" i="18"/>
  <c r="AM252" i="18"/>
  <c r="AN252" i="18"/>
  <c r="AO252" i="18"/>
  <c r="AP252" i="18"/>
  <c r="AQ252" i="18"/>
  <c r="AR252" i="18"/>
  <c r="AS252" i="18"/>
  <c r="AT252" i="18"/>
  <c r="AU252" i="18"/>
  <c r="AV252" i="18"/>
  <c r="AC253" i="18"/>
  <c r="AD253" i="18"/>
  <c r="AE253" i="18"/>
  <c r="AF253" i="18"/>
  <c r="AG253" i="18"/>
  <c r="AH253" i="18"/>
  <c r="AI253" i="18"/>
  <c r="AJ253" i="18"/>
  <c r="AK253" i="18"/>
  <c r="AL253" i="18"/>
  <c r="AM253" i="18"/>
  <c r="AN253" i="18"/>
  <c r="AO253" i="18"/>
  <c r="AP253" i="18"/>
  <c r="AQ253" i="18"/>
  <c r="AR253" i="18"/>
  <c r="AS253" i="18"/>
  <c r="AT253" i="18"/>
  <c r="AU253" i="18"/>
  <c r="AV253" i="18"/>
  <c r="AC254" i="18"/>
  <c r="AD254" i="18"/>
  <c r="AE254" i="18"/>
  <c r="AF254" i="18"/>
  <c r="AG254" i="18"/>
  <c r="AH254" i="18"/>
  <c r="AI254" i="18"/>
  <c r="AJ254" i="18"/>
  <c r="AK254" i="18"/>
  <c r="AL254" i="18"/>
  <c r="AM254" i="18"/>
  <c r="AN254" i="18"/>
  <c r="AO254" i="18"/>
  <c r="AP254" i="18"/>
  <c r="AQ254" i="18"/>
  <c r="AR254" i="18"/>
  <c r="AS254" i="18"/>
  <c r="AT254" i="18"/>
  <c r="AU254" i="18"/>
  <c r="AV254" i="18"/>
  <c r="AC255" i="18"/>
  <c r="AD255" i="18"/>
  <c r="AE255" i="18"/>
  <c r="AF255" i="18"/>
  <c r="AG255" i="18"/>
  <c r="AH255" i="18"/>
  <c r="AI255" i="18"/>
  <c r="AJ255" i="18"/>
  <c r="AK255" i="18"/>
  <c r="AL255" i="18"/>
  <c r="AM255" i="18"/>
  <c r="AN255" i="18"/>
  <c r="AO255" i="18"/>
  <c r="AP255" i="18"/>
  <c r="AQ255" i="18"/>
  <c r="AR255" i="18"/>
  <c r="AS255" i="18"/>
  <c r="AT255" i="18"/>
  <c r="AU255" i="18"/>
  <c r="AV255" i="18"/>
  <c r="AC256" i="18"/>
  <c r="AD256" i="18"/>
  <c r="AE256" i="18"/>
  <c r="AF256" i="18"/>
  <c r="AG256" i="18"/>
  <c r="AH256" i="18"/>
  <c r="AI256" i="18"/>
  <c r="AJ256" i="18"/>
  <c r="AK256" i="18"/>
  <c r="AL256" i="18"/>
  <c r="AM256" i="18"/>
  <c r="AN256" i="18"/>
  <c r="AO256" i="18"/>
  <c r="AP256" i="18"/>
  <c r="AQ256" i="18"/>
  <c r="AR256" i="18"/>
  <c r="AS256" i="18"/>
  <c r="AT256" i="18"/>
  <c r="AU256" i="18"/>
  <c r="AV256" i="18"/>
  <c r="AC257" i="18"/>
  <c r="AD257" i="18"/>
  <c r="AE257" i="18"/>
  <c r="AF257" i="18"/>
  <c r="AG257" i="18"/>
  <c r="AH257" i="18"/>
  <c r="AI257" i="18"/>
  <c r="AJ257" i="18"/>
  <c r="AK257" i="18"/>
  <c r="AL257" i="18"/>
  <c r="AM257" i="18"/>
  <c r="AN257" i="18"/>
  <c r="AO257" i="18"/>
  <c r="AP257" i="18"/>
  <c r="AQ257" i="18"/>
  <c r="AR257" i="18"/>
  <c r="AS257" i="18"/>
  <c r="AT257" i="18"/>
  <c r="AU257" i="18"/>
  <c r="AV257" i="18"/>
  <c r="AC258" i="18"/>
  <c r="AD258" i="18"/>
  <c r="AE258" i="18"/>
  <c r="AF258" i="18"/>
  <c r="AG258" i="18"/>
  <c r="AH258" i="18"/>
  <c r="AI258" i="18"/>
  <c r="AJ258" i="18"/>
  <c r="AK258" i="18"/>
  <c r="AL258" i="18"/>
  <c r="AM258" i="18"/>
  <c r="AN258" i="18"/>
  <c r="AO258" i="18"/>
  <c r="AP258" i="18"/>
  <c r="AQ258" i="18"/>
  <c r="AR258" i="18"/>
  <c r="AS258" i="18"/>
  <c r="AT258" i="18"/>
  <c r="AU258" i="18"/>
  <c r="AV258" i="18"/>
  <c r="AC259" i="18"/>
  <c r="AD259" i="18"/>
  <c r="AE259" i="18"/>
  <c r="AF259" i="18"/>
  <c r="AG259" i="18"/>
  <c r="AH259" i="18"/>
  <c r="AI259" i="18"/>
  <c r="AJ259" i="18"/>
  <c r="AK259" i="18"/>
  <c r="AL259" i="18"/>
  <c r="AM259" i="18"/>
  <c r="AN259" i="18"/>
  <c r="AO259" i="18"/>
  <c r="AP259" i="18"/>
  <c r="AQ259" i="18"/>
  <c r="AR259" i="18"/>
  <c r="AS259" i="18"/>
  <c r="AT259" i="18"/>
  <c r="AU259" i="18"/>
  <c r="AV259" i="18"/>
  <c r="AC260" i="18"/>
  <c r="AD260" i="18"/>
  <c r="AE260" i="18"/>
  <c r="AF260" i="18"/>
  <c r="AG260" i="18"/>
  <c r="AH260" i="18"/>
  <c r="AI260" i="18"/>
  <c r="AJ260" i="18"/>
  <c r="AK260" i="18"/>
  <c r="AL260" i="18"/>
  <c r="AM260" i="18"/>
  <c r="AN260" i="18"/>
  <c r="AO260" i="18"/>
  <c r="AP260" i="18"/>
  <c r="AQ260" i="18"/>
  <c r="AR260" i="18"/>
  <c r="AS260" i="18"/>
  <c r="AT260" i="18"/>
  <c r="AU260" i="18"/>
  <c r="AV260" i="18"/>
  <c r="AC261" i="18"/>
  <c r="AD261" i="18"/>
  <c r="AE261" i="18"/>
  <c r="AF261" i="18"/>
  <c r="AG261" i="18"/>
  <c r="AH261" i="18"/>
  <c r="AI261" i="18"/>
  <c r="AJ261" i="18"/>
  <c r="AK261" i="18"/>
  <c r="AL261" i="18"/>
  <c r="AM261" i="18"/>
  <c r="AN261" i="18"/>
  <c r="AO261" i="18"/>
  <c r="AP261" i="18"/>
  <c r="AQ261" i="18"/>
  <c r="AR261" i="18"/>
  <c r="AS261" i="18"/>
  <c r="AT261" i="18"/>
  <c r="AU261" i="18"/>
  <c r="AV261" i="18"/>
  <c r="AC262" i="18"/>
  <c r="AD262" i="18"/>
  <c r="AE262" i="18"/>
  <c r="AF262" i="18"/>
  <c r="AG262" i="18"/>
  <c r="AH262" i="18"/>
  <c r="AI262" i="18"/>
  <c r="AJ262" i="18"/>
  <c r="AK262" i="18"/>
  <c r="AL262" i="18"/>
  <c r="AM262" i="18"/>
  <c r="AN262" i="18"/>
  <c r="AO262" i="18"/>
  <c r="AP262" i="18"/>
  <c r="AQ262" i="18"/>
  <c r="AR262" i="18"/>
  <c r="AS262" i="18"/>
  <c r="AT262" i="18"/>
  <c r="AU262" i="18"/>
  <c r="AV262" i="18"/>
  <c r="AC263" i="18"/>
  <c r="AD263" i="18"/>
  <c r="AE263" i="18"/>
  <c r="AF263" i="18"/>
  <c r="AG263" i="18"/>
  <c r="AH263" i="18"/>
  <c r="AI263" i="18"/>
  <c r="AJ263" i="18"/>
  <c r="AK263" i="18"/>
  <c r="AL263" i="18"/>
  <c r="AM263" i="18"/>
  <c r="AN263" i="18"/>
  <c r="AO263" i="18"/>
  <c r="AP263" i="18"/>
  <c r="AQ263" i="18"/>
  <c r="AR263" i="18"/>
  <c r="AS263" i="18"/>
  <c r="AT263" i="18"/>
  <c r="AU263" i="18"/>
  <c r="AV263" i="18"/>
  <c r="AC264" i="18"/>
  <c r="AD264" i="18"/>
  <c r="AE264" i="18"/>
  <c r="AF264" i="18"/>
  <c r="AG264" i="18"/>
  <c r="AH264" i="18"/>
  <c r="AI264" i="18"/>
  <c r="AJ264" i="18"/>
  <c r="AK264" i="18"/>
  <c r="AL264" i="18"/>
  <c r="AM264" i="18"/>
  <c r="AN264" i="18"/>
  <c r="AO264" i="18"/>
  <c r="AP264" i="18"/>
  <c r="AQ264" i="18"/>
  <c r="AR264" i="18"/>
  <c r="AS264" i="18"/>
  <c r="AT264" i="18"/>
  <c r="AU264" i="18"/>
  <c r="AV264" i="18"/>
  <c r="AC265" i="18"/>
  <c r="AD265" i="18"/>
  <c r="AE265" i="18"/>
  <c r="AF265" i="18"/>
  <c r="AG265" i="18"/>
  <c r="AH265" i="18"/>
  <c r="AI265" i="18"/>
  <c r="AJ265" i="18"/>
  <c r="AK265" i="18"/>
  <c r="AL265" i="18"/>
  <c r="AM265" i="18"/>
  <c r="AN265" i="18"/>
  <c r="AO265" i="18"/>
  <c r="AP265" i="18"/>
  <c r="AQ265" i="18"/>
  <c r="AR265" i="18"/>
  <c r="AS265" i="18"/>
  <c r="AT265" i="18"/>
  <c r="AU265" i="18"/>
  <c r="AV265" i="18"/>
  <c r="AC266" i="18"/>
  <c r="AD266" i="18"/>
  <c r="AE266" i="18"/>
  <c r="AF266" i="18"/>
  <c r="AG266" i="18"/>
  <c r="AH266" i="18"/>
  <c r="AI266" i="18"/>
  <c r="AJ266" i="18"/>
  <c r="AK266" i="18"/>
  <c r="AL266" i="18"/>
  <c r="AM266" i="18"/>
  <c r="AN266" i="18"/>
  <c r="AO266" i="18"/>
  <c r="AP266" i="18"/>
  <c r="AQ266" i="18"/>
  <c r="AR266" i="18"/>
  <c r="AS266" i="18"/>
  <c r="AT266" i="18"/>
  <c r="AU266" i="18"/>
  <c r="AV266" i="18"/>
  <c r="AC267" i="18"/>
  <c r="AD267" i="18"/>
  <c r="AE267" i="18"/>
  <c r="AF267" i="18"/>
  <c r="AG267" i="18"/>
  <c r="AH267" i="18"/>
  <c r="AI267" i="18"/>
  <c r="AJ267" i="18"/>
  <c r="AK267" i="18"/>
  <c r="AL267" i="18"/>
  <c r="AM267" i="18"/>
  <c r="AN267" i="18"/>
  <c r="AO267" i="18"/>
  <c r="AP267" i="18"/>
  <c r="AQ267" i="18"/>
  <c r="AR267" i="18"/>
  <c r="AS267" i="18"/>
  <c r="AT267" i="18"/>
  <c r="AU267" i="18"/>
  <c r="AV267" i="18"/>
  <c r="AC268" i="18"/>
  <c r="AD268" i="18"/>
  <c r="AE268" i="18"/>
  <c r="AF268" i="18"/>
  <c r="AG268" i="18"/>
  <c r="AH268" i="18"/>
  <c r="AI268" i="18"/>
  <c r="AJ268" i="18"/>
  <c r="AK268" i="18"/>
  <c r="AL268" i="18"/>
  <c r="AM268" i="18"/>
  <c r="AN268" i="18"/>
  <c r="AO268" i="18"/>
  <c r="AP268" i="18"/>
  <c r="AQ268" i="18"/>
  <c r="AR268" i="18"/>
  <c r="AS268" i="18"/>
  <c r="AT268" i="18"/>
  <c r="AU268" i="18"/>
  <c r="AV268" i="18"/>
  <c r="AC269" i="18"/>
  <c r="AD269" i="18"/>
  <c r="AE269" i="18"/>
  <c r="AF269" i="18"/>
  <c r="AG269" i="18"/>
  <c r="AH269" i="18"/>
  <c r="AI269" i="18"/>
  <c r="AJ269" i="18"/>
  <c r="AK269" i="18"/>
  <c r="AL269" i="18"/>
  <c r="AM269" i="18"/>
  <c r="AN269" i="18"/>
  <c r="AO269" i="18"/>
  <c r="AP269" i="18"/>
  <c r="AQ269" i="18"/>
  <c r="AR269" i="18"/>
  <c r="AS269" i="18"/>
  <c r="AT269" i="18"/>
  <c r="AU269" i="18"/>
  <c r="AV269" i="18"/>
  <c r="AC270" i="18"/>
  <c r="AD270" i="18"/>
  <c r="AE270" i="18"/>
  <c r="AF270" i="18"/>
  <c r="AG270" i="18"/>
  <c r="AH270" i="18"/>
  <c r="AI270" i="18"/>
  <c r="AJ270" i="18"/>
  <c r="AK270" i="18"/>
  <c r="AL270" i="18"/>
  <c r="AM270" i="18"/>
  <c r="AN270" i="18"/>
  <c r="AO270" i="18"/>
  <c r="AP270" i="18"/>
  <c r="AQ270" i="18"/>
  <c r="AR270" i="18"/>
  <c r="AS270" i="18"/>
  <c r="AT270" i="18"/>
  <c r="AU270" i="18"/>
  <c r="AV270" i="18"/>
  <c r="AC271" i="18"/>
  <c r="AD271" i="18"/>
  <c r="AE271" i="18"/>
  <c r="AF271" i="18"/>
  <c r="AG271" i="18"/>
  <c r="AH271" i="18"/>
  <c r="AI271" i="18"/>
  <c r="AJ271" i="18"/>
  <c r="AK271" i="18"/>
  <c r="AL271" i="18"/>
  <c r="AM271" i="18"/>
  <c r="AN271" i="18"/>
  <c r="AO271" i="18"/>
  <c r="AP271" i="18"/>
  <c r="AQ271" i="18"/>
  <c r="AR271" i="18"/>
  <c r="AS271" i="18"/>
  <c r="AT271" i="18"/>
  <c r="AU271" i="18"/>
  <c r="AV271" i="18"/>
  <c r="AC272" i="18"/>
  <c r="AD272" i="18"/>
  <c r="AE272" i="18"/>
  <c r="AF272" i="18"/>
  <c r="AG272" i="18"/>
  <c r="AH272" i="18"/>
  <c r="AI272" i="18"/>
  <c r="AJ272" i="18"/>
  <c r="AK272" i="18"/>
  <c r="AL272" i="18"/>
  <c r="AM272" i="18"/>
  <c r="AN272" i="18"/>
  <c r="AO272" i="18"/>
  <c r="AP272" i="18"/>
  <c r="AQ272" i="18"/>
  <c r="AR272" i="18"/>
  <c r="AS272" i="18"/>
  <c r="AT272" i="18"/>
  <c r="AU272" i="18"/>
  <c r="AV272" i="18"/>
  <c r="AC273" i="18"/>
  <c r="AD273" i="18"/>
  <c r="AE273" i="18"/>
  <c r="AF273" i="18"/>
  <c r="AG273" i="18"/>
  <c r="AH273" i="18"/>
  <c r="AI273" i="18"/>
  <c r="AJ273" i="18"/>
  <c r="AK273" i="18"/>
  <c r="AL273" i="18"/>
  <c r="AM273" i="18"/>
  <c r="AN273" i="18"/>
  <c r="AO273" i="18"/>
  <c r="AP273" i="18"/>
  <c r="AQ273" i="18"/>
  <c r="AR273" i="18"/>
  <c r="AS273" i="18"/>
  <c r="AT273" i="18"/>
  <c r="AU273" i="18"/>
  <c r="AV273" i="18"/>
  <c r="AC274" i="18"/>
  <c r="AD274" i="18"/>
  <c r="AE274" i="18"/>
  <c r="AF274" i="18"/>
  <c r="AG274" i="18"/>
  <c r="AH274" i="18"/>
  <c r="AI274" i="18"/>
  <c r="AJ274" i="18"/>
  <c r="AK274" i="18"/>
  <c r="AL274" i="18"/>
  <c r="AM274" i="18"/>
  <c r="AN274" i="18"/>
  <c r="AO274" i="18"/>
  <c r="AP274" i="18"/>
  <c r="AQ274" i="18"/>
  <c r="AR274" i="18"/>
  <c r="AS274" i="18"/>
  <c r="AT274" i="18"/>
  <c r="AU274" i="18"/>
  <c r="AV274" i="18"/>
  <c r="AC275" i="18"/>
  <c r="AD275" i="18"/>
  <c r="AE275" i="18"/>
  <c r="AF275" i="18"/>
  <c r="AG275" i="18"/>
  <c r="AH275" i="18"/>
  <c r="AI275" i="18"/>
  <c r="AJ275" i="18"/>
  <c r="AK275" i="18"/>
  <c r="AL275" i="18"/>
  <c r="AM275" i="18"/>
  <c r="AN275" i="18"/>
  <c r="AO275" i="18"/>
  <c r="AP275" i="18"/>
  <c r="AQ275" i="18"/>
  <c r="AR275" i="18"/>
  <c r="AS275" i="18"/>
  <c r="AT275" i="18"/>
  <c r="AU275" i="18"/>
  <c r="AV275" i="18"/>
  <c r="AC276" i="18"/>
  <c r="AD276" i="18"/>
  <c r="AE276" i="18"/>
  <c r="AF276" i="18"/>
  <c r="AG276" i="18"/>
  <c r="AH276" i="18"/>
  <c r="AI276" i="18"/>
  <c r="AJ276" i="18"/>
  <c r="AK276" i="18"/>
  <c r="AL276" i="18"/>
  <c r="AM276" i="18"/>
  <c r="AN276" i="18"/>
  <c r="AO276" i="18"/>
  <c r="AP276" i="18"/>
  <c r="AQ276" i="18"/>
  <c r="AR276" i="18"/>
  <c r="AS276" i="18"/>
  <c r="AT276" i="18"/>
  <c r="AU276" i="18"/>
  <c r="AV276" i="18"/>
  <c r="AC277" i="18"/>
  <c r="AD277" i="18"/>
  <c r="AE277" i="18"/>
  <c r="AF277" i="18"/>
  <c r="AG277" i="18"/>
  <c r="AH277" i="18"/>
  <c r="AI277" i="18"/>
  <c r="AJ277" i="18"/>
  <c r="AK277" i="18"/>
  <c r="AL277" i="18"/>
  <c r="AM277" i="18"/>
  <c r="AN277" i="18"/>
  <c r="AO277" i="18"/>
  <c r="AP277" i="18"/>
  <c r="AQ277" i="18"/>
  <c r="AR277" i="18"/>
  <c r="AS277" i="18"/>
  <c r="AT277" i="18"/>
  <c r="AU277" i="18"/>
  <c r="AV277" i="18"/>
  <c r="AC278" i="18"/>
  <c r="AD278" i="18"/>
  <c r="AE278" i="18"/>
  <c r="AF278" i="18"/>
  <c r="AG278" i="18"/>
  <c r="AH278" i="18"/>
  <c r="AI278" i="18"/>
  <c r="AJ278" i="18"/>
  <c r="AK278" i="18"/>
  <c r="AL278" i="18"/>
  <c r="AM278" i="18"/>
  <c r="AN278" i="18"/>
  <c r="AO278" i="18"/>
  <c r="AP278" i="18"/>
  <c r="AQ278" i="18"/>
  <c r="AR278" i="18"/>
  <c r="AS278" i="18"/>
  <c r="AT278" i="18"/>
  <c r="AU278" i="18"/>
  <c r="AV278" i="18"/>
  <c r="AC279" i="18"/>
  <c r="AD279" i="18"/>
  <c r="AE279" i="18"/>
  <c r="AF279" i="18"/>
  <c r="AG279" i="18"/>
  <c r="AH279" i="18"/>
  <c r="AI279" i="18"/>
  <c r="AJ279" i="18"/>
  <c r="AK279" i="18"/>
  <c r="AL279" i="18"/>
  <c r="AM279" i="18"/>
  <c r="AN279" i="18"/>
  <c r="AO279" i="18"/>
  <c r="AP279" i="18"/>
  <c r="AQ279" i="18"/>
  <c r="AR279" i="18"/>
  <c r="AS279" i="18"/>
  <c r="AT279" i="18"/>
  <c r="AU279" i="18"/>
  <c r="AV279" i="18"/>
  <c r="AC280" i="18"/>
  <c r="AD280" i="18"/>
  <c r="AE280" i="18"/>
  <c r="AF280" i="18"/>
  <c r="AG280" i="18"/>
  <c r="AH280" i="18"/>
  <c r="AI280" i="18"/>
  <c r="AJ280" i="18"/>
  <c r="AK280" i="18"/>
  <c r="AL280" i="18"/>
  <c r="AM280" i="18"/>
  <c r="AN280" i="18"/>
  <c r="AO280" i="18"/>
  <c r="AP280" i="18"/>
  <c r="AQ280" i="18"/>
  <c r="AR280" i="18"/>
  <c r="AS280" i="18"/>
  <c r="AT280" i="18"/>
  <c r="AU280" i="18"/>
  <c r="AV280" i="18"/>
  <c r="AC281" i="18"/>
  <c r="AD281" i="18"/>
  <c r="AE281" i="18"/>
  <c r="AF281" i="18"/>
  <c r="AG281" i="18"/>
  <c r="AH281" i="18"/>
  <c r="AI281" i="18"/>
  <c r="AJ281" i="18"/>
  <c r="AK281" i="18"/>
  <c r="AL281" i="18"/>
  <c r="AM281" i="18"/>
  <c r="AN281" i="18"/>
  <c r="AO281" i="18"/>
  <c r="AP281" i="18"/>
  <c r="AQ281" i="18"/>
  <c r="AR281" i="18"/>
  <c r="AS281" i="18"/>
  <c r="AT281" i="18"/>
  <c r="AU281" i="18"/>
  <c r="AV281" i="18"/>
  <c r="AC282" i="18"/>
  <c r="AD282" i="18"/>
  <c r="AE282" i="18"/>
  <c r="AF282" i="18"/>
  <c r="AG282" i="18"/>
  <c r="AH282" i="18"/>
  <c r="AI282" i="18"/>
  <c r="AJ282" i="18"/>
  <c r="AK282" i="18"/>
  <c r="AL282" i="18"/>
  <c r="AM282" i="18"/>
  <c r="AN282" i="18"/>
  <c r="AO282" i="18"/>
  <c r="AP282" i="18"/>
  <c r="AQ282" i="18"/>
  <c r="AR282" i="18"/>
  <c r="AS282" i="18"/>
  <c r="AT282" i="18"/>
  <c r="AU282" i="18"/>
  <c r="AV282" i="18"/>
  <c r="AC283" i="18"/>
  <c r="AD283" i="18"/>
  <c r="AE283" i="18"/>
  <c r="AF283" i="18"/>
  <c r="AG283" i="18"/>
  <c r="AH283" i="18"/>
  <c r="AI283" i="18"/>
  <c r="AJ283" i="18"/>
  <c r="AK283" i="18"/>
  <c r="AL283" i="18"/>
  <c r="AM283" i="18"/>
  <c r="AN283" i="18"/>
  <c r="AO283" i="18"/>
  <c r="AP283" i="18"/>
  <c r="AQ283" i="18"/>
  <c r="AR283" i="18"/>
  <c r="AS283" i="18"/>
  <c r="AT283" i="18"/>
  <c r="AU283" i="18"/>
  <c r="AV283" i="18"/>
  <c r="AC284" i="18"/>
  <c r="AD284" i="18"/>
  <c r="AE284" i="18"/>
  <c r="AF284" i="18"/>
  <c r="AG284" i="18"/>
  <c r="AH284" i="18"/>
  <c r="AI284" i="18"/>
  <c r="AJ284" i="18"/>
  <c r="AK284" i="18"/>
  <c r="AL284" i="18"/>
  <c r="AM284" i="18"/>
  <c r="AN284" i="18"/>
  <c r="AO284" i="18"/>
  <c r="AP284" i="18"/>
  <c r="AQ284" i="18"/>
  <c r="AR284" i="18"/>
  <c r="AS284" i="18"/>
  <c r="AT284" i="18"/>
  <c r="AU284" i="18"/>
  <c r="AV284" i="18"/>
  <c r="AC285" i="18"/>
  <c r="AD285" i="18"/>
  <c r="AE285" i="18"/>
  <c r="AF285" i="18"/>
  <c r="AG285" i="18"/>
  <c r="AH285" i="18"/>
  <c r="AI285" i="18"/>
  <c r="AJ285" i="18"/>
  <c r="AK285" i="18"/>
  <c r="AL285" i="18"/>
  <c r="AM285" i="18"/>
  <c r="AN285" i="18"/>
  <c r="AO285" i="18"/>
  <c r="AP285" i="18"/>
  <c r="AQ285" i="18"/>
  <c r="AR285" i="18"/>
  <c r="AS285" i="18"/>
  <c r="AT285" i="18"/>
  <c r="AU285" i="18"/>
  <c r="AV285" i="18"/>
  <c r="AC286" i="18"/>
  <c r="AD286" i="18"/>
  <c r="AE286" i="18"/>
  <c r="AF286" i="18"/>
  <c r="AG286" i="18"/>
  <c r="AH286" i="18"/>
  <c r="AI286" i="18"/>
  <c r="AJ286" i="18"/>
  <c r="AK286" i="18"/>
  <c r="AL286" i="18"/>
  <c r="AM286" i="18"/>
  <c r="AN286" i="18"/>
  <c r="AO286" i="18"/>
  <c r="AP286" i="18"/>
  <c r="AQ286" i="18"/>
  <c r="AR286" i="18"/>
  <c r="AS286" i="18"/>
  <c r="AT286" i="18"/>
  <c r="AU286" i="18"/>
  <c r="AV286" i="18"/>
  <c r="AC287" i="18"/>
  <c r="AD287" i="18"/>
  <c r="AE287" i="18"/>
  <c r="AF287" i="18"/>
  <c r="AG287" i="18"/>
  <c r="AH287" i="18"/>
  <c r="AI287" i="18"/>
  <c r="AJ287" i="18"/>
  <c r="AK287" i="18"/>
  <c r="AL287" i="18"/>
  <c r="AM287" i="18"/>
  <c r="AN287" i="18"/>
  <c r="AO287" i="18"/>
  <c r="AP287" i="18"/>
  <c r="AQ287" i="18"/>
  <c r="AR287" i="18"/>
  <c r="AS287" i="18"/>
  <c r="AT287" i="18"/>
  <c r="AU287" i="18"/>
  <c r="AV287" i="18"/>
  <c r="AC288" i="18"/>
  <c r="AD288" i="18"/>
  <c r="AE288" i="18"/>
  <c r="AF288" i="18"/>
  <c r="AG288" i="18"/>
  <c r="AH288" i="18"/>
  <c r="AI288" i="18"/>
  <c r="AJ288" i="18"/>
  <c r="AK288" i="18"/>
  <c r="AL288" i="18"/>
  <c r="AM288" i="18"/>
  <c r="AN288" i="18"/>
  <c r="AO288" i="18"/>
  <c r="AP288" i="18"/>
  <c r="AQ288" i="18"/>
  <c r="AR288" i="18"/>
  <c r="AS288" i="18"/>
  <c r="AT288" i="18"/>
  <c r="AU288" i="18"/>
  <c r="AV288" i="18"/>
  <c r="AC289" i="18"/>
  <c r="AD289" i="18"/>
  <c r="AE289" i="18"/>
  <c r="AF289" i="18"/>
  <c r="AG289" i="18"/>
  <c r="AH289" i="18"/>
  <c r="AI289" i="18"/>
  <c r="AJ289" i="18"/>
  <c r="AK289" i="18"/>
  <c r="AL289" i="18"/>
  <c r="AM289" i="18"/>
  <c r="AN289" i="18"/>
  <c r="AO289" i="18"/>
  <c r="AP289" i="18"/>
  <c r="AQ289" i="18"/>
  <c r="AR289" i="18"/>
  <c r="AS289" i="18"/>
  <c r="AT289" i="18"/>
  <c r="AU289" i="18"/>
  <c r="AV289" i="18"/>
  <c r="AC290" i="18"/>
  <c r="AD290" i="18"/>
  <c r="AE290" i="18"/>
  <c r="AF290" i="18"/>
  <c r="AG290" i="18"/>
  <c r="AH290" i="18"/>
  <c r="AI290" i="18"/>
  <c r="AJ290" i="18"/>
  <c r="AK290" i="18"/>
  <c r="AL290" i="18"/>
  <c r="AM290" i="18"/>
  <c r="AN290" i="18"/>
  <c r="AO290" i="18"/>
  <c r="AP290" i="18"/>
  <c r="AQ290" i="18"/>
  <c r="AR290" i="18"/>
  <c r="AS290" i="18"/>
  <c r="AT290" i="18"/>
  <c r="AU290" i="18"/>
  <c r="AV290" i="18"/>
  <c r="AC291" i="18"/>
  <c r="AD291" i="18"/>
  <c r="AE291" i="18"/>
  <c r="AF291" i="18"/>
  <c r="AG291" i="18"/>
  <c r="AH291" i="18"/>
  <c r="AI291" i="18"/>
  <c r="AJ291" i="18"/>
  <c r="AK291" i="18"/>
  <c r="AL291" i="18"/>
  <c r="AM291" i="18"/>
  <c r="AN291" i="18"/>
  <c r="AO291" i="18"/>
  <c r="AP291" i="18"/>
  <c r="AQ291" i="18"/>
  <c r="AR291" i="18"/>
  <c r="AS291" i="18"/>
  <c r="AT291" i="18"/>
  <c r="AU291" i="18"/>
  <c r="AV291" i="18"/>
  <c r="AC292" i="18"/>
  <c r="AD292" i="18"/>
  <c r="AE292" i="18"/>
  <c r="AF292" i="18"/>
  <c r="AG292" i="18"/>
  <c r="AH292" i="18"/>
  <c r="AI292" i="18"/>
  <c r="AJ292" i="18"/>
  <c r="AK292" i="18"/>
  <c r="AL292" i="18"/>
  <c r="AM292" i="18"/>
  <c r="AN292" i="18"/>
  <c r="AO292" i="18"/>
  <c r="AP292" i="18"/>
  <c r="AQ292" i="18"/>
  <c r="AR292" i="18"/>
  <c r="AS292" i="18"/>
  <c r="AT292" i="18"/>
  <c r="AU292" i="18"/>
  <c r="AV292" i="18"/>
  <c r="AC293" i="18"/>
  <c r="AD293" i="18"/>
  <c r="AE293" i="18"/>
  <c r="AF293" i="18"/>
  <c r="AG293" i="18"/>
  <c r="AH293" i="18"/>
  <c r="AI293" i="18"/>
  <c r="AJ293" i="18"/>
  <c r="AK293" i="18"/>
  <c r="AL293" i="18"/>
  <c r="AM293" i="18"/>
  <c r="AN293" i="18"/>
  <c r="AO293" i="18"/>
  <c r="AP293" i="18"/>
  <c r="AQ293" i="18"/>
  <c r="AR293" i="18"/>
  <c r="AS293" i="18"/>
  <c r="AT293" i="18"/>
  <c r="AU293" i="18"/>
  <c r="AV293" i="18"/>
  <c r="AC294" i="18"/>
  <c r="AD294" i="18"/>
  <c r="AE294" i="18"/>
  <c r="AF294" i="18"/>
  <c r="AG294" i="18"/>
  <c r="AH294" i="18"/>
  <c r="AI294" i="18"/>
  <c r="AJ294" i="18"/>
  <c r="AK294" i="18"/>
  <c r="AL294" i="18"/>
  <c r="AM294" i="18"/>
  <c r="AN294" i="18"/>
  <c r="AO294" i="18"/>
  <c r="AP294" i="18"/>
  <c r="AQ294" i="18"/>
  <c r="AR294" i="18"/>
  <c r="AS294" i="18"/>
  <c r="AT294" i="18"/>
  <c r="AU294" i="18"/>
  <c r="AV294" i="18"/>
  <c r="AC295" i="18"/>
  <c r="AD295" i="18"/>
  <c r="AE295" i="18"/>
  <c r="AF295" i="18"/>
  <c r="AG295" i="18"/>
  <c r="AH295" i="18"/>
  <c r="AI295" i="18"/>
  <c r="AJ295" i="18"/>
  <c r="AK295" i="18"/>
  <c r="AL295" i="18"/>
  <c r="AM295" i="18"/>
  <c r="AN295" i="18"/>
  <c r="AO295" i="18"/>
  <c r="AP295" i="18"/>
  <c r="AQ295" i="18"/>
  <c r="AR295" i="18"/>
  <c r="AS295" i="18"/>
  <c r="AT295" i="18"/>
  <c r="AU295" i="18"/>
  <c r="AV295" i="18"/>
  <c r="AC296" i="18"/>
  <c r="AD296" i="18"/>
  <c r="AE296" i="18"/>
  <c r="AF296" i="18"/>
  <c r="AG296" i="18"/>
  <c r="AH296" i="18"/>
  <c r="AI296" i="18"/>
  <c r="AJ296" i="18"/>
  <c r="AK296" i="18"/>
  <c r="AL296" i="18"/>
  <c r="AM296" i="18"/>
  <c r="AN296" i="18"/>
  <c r="AO296" i="18"/>
  <c r="AP296" i="18"/>
  <c r="AQ296" i="18"/>
  <c r="AR296" i="18"/>
  <c r="AS296" i="18"/>
  <c r="AT296" i="18"/>
  <c r="AU296" i="18"/>
  <c r="AV296" i="18"/>
  <c r="AC297" i="18"/>
  <c r="AD297" i="18"/>
  <c r="AE297" i="18"/>
  <c r="AF297" i="18"/>
  <c r="AG297" i="18"/>
  <c r="AH297" i="18"/>
  <c r="AI297" i="18"/>
  <c r="AJ297" i="18"/>
  <c r="AK297" i="18"/>
  <c r="AL297" i="18"/>
  <c r="AM297" i="18"/>
  <c r="AN297" i="18"/>
  <c r="AO297" i="18"/>
  <c r="AP297" i="18"/>
  <c r="AQ297" i="18"/>
  <c r="AR297" i="18"/>
  <c r="AS297" i="18"/>
  <c r="AT297" i="18"/>
  <c r="AU297" i="18"/>
  <c r="AV297" i="18"/>
  <c r="AC298" i="18"/>
  <c r="AD298" i="18"/>
  <c r="AE298" i="18"/>
  <c r="AF298" i="18"/>
  <c r="AG298" i="18"/>
  <c r="AH298" i="18"/>
  <c r="AI298" i="18"/>
  <c r="AJ298" i="18"/>
  <c r="AK298" i="18"/>
  <c r="AL298" i="18"/>
  <c r="AM298" i="18"/>
  <c r="AN298" i="18"/>
  <c r="AO298" i="18"/>
  <c r="AP298" i="18"/>
  <c r="AQ298" i="18"/>
  <c r="AR298" i="18"/>
  <c r="AS298" i="18"/>
  <c r="AT298" i="18"/>
  <c r="AU298" i="18"/>
  <c r="AV298" i="18"/>
  <c r="AC299" i="18"/>
  <c r="AD299" i="18"/>
  <c r="AE299" i="18"/>
  <c r="AF299" i="18"/>
  <c r="AG299" i="18"/>
  <c r="AH299" i="18"/>
  <c r="AI299" i="18"/>
  <c r="AJ299" i="18"/>
  <c r="AK299" i="18"/>
  <c r="AL299" i="18"/>
  <c r="AM299" i="18"/>
  <c r="AN299" i="18"/>
  <c r="AO299" i="18"/>
  <c r="AP299" i="18"/>
  <c r="AQ299" i="18"/>
  <c r="AR299" i="18"/>
  <c r="AS299" i="18"/>
  <c r="AT299" i="18"/>
  <c r="AU299" i="18"/>
  <c r="AV299" i="18"/>
  <c r="AC300" i="18"/>
  <c r="AD300" i="18"/>
  <c r="AE300" i="18"/>
  <c r="AF300" i="18"/>
  <c r="AG300" i="18"/>
  <c r="AH300" i="18"/>
  <c r="AI300" i="18"/>
  <c r="AJ300" i="18"/>
  <c r="AK300" i="18"/>
  <c r="AL300" i="18"/>
  <c r="AM300" i="18"/>
  <c r="AN300" i="18"/>
  <c r="AO300" i="18"/>
  <c r="AP300" i="18"/>
  <c r="AQ300" i="18"/>
  <c r="AR300" i="18"/>
  <c r="AS300" i="18"/>
  <c r="AT300" i="18"/>
  <c r="AU300" i="18"/>
  <c r="AV300" i="18"/>
  <c r="AC301" i="18"/>
  <c r="AD301" i="18"/>
  <c r="AE301" i="18"/>
  <c r="AF301" i="18"/>
  <c r="AG301" i="18"/>
  <c r="AH301" i="18"/>
  <c r="AI301" i="18"/>
  <c r="AJ301" i="18"/>
  <c r="AK301" i="18"/>
  <c r="AL301" i="18"/>
  <c r="AM301" i="18"/>
  <c r="AN301" i="18"/>
  <c r="AO301" i="18"/>
  <c r="AP301" i="18"/>
  <c r="AQ301" i="18"/>
  <c r="AR301" i="18"/>
  <c r="AS301" i="18"/>
  <c r="AT301" i="18"/>
  <c r="AU301" i="18"/>
  <c r="AV301" i="18"/>
  <c r="AC302" i="18"/>
  <c r="AD302" i="18"/>
  <c r="AE302" i="18"/>
  <c r="AF302" i="18"/>
  <c r="AG302" i="18"/>
  <c r="AH302" i="18"/>
  <c r="AI302" i="18"/>
  <c r="AJ302" i="18"/>
  <c r="AK302" i="18"/>
  <c r="AL302" i="18"/>
  <c r="AM302" i="18"/>
  <c r="AN302" i="18"/>
  <c r="AO302" i="18"/>
  <c r="AP302" i="18"/>
  <c r="AQ302" i="18"/>
  <c r="AR302" i="18"/>
  <c r="AS302" i="18"/>
  <c r="AT302" i="18"/>
  <c r="AU302" i="18"/>
  <c r="AV302" i="18"/>
  <c r="AC303" i="18"/>
  <c r="AD303" i="18"/>
  <c r="AE303" i="18"/>
  <c r="AF303" i="18"/>
  <c r="AG303" i="18"/>
  <c r="AH303" i="18"/>
  <c r="AI303" i="18"/>
  <c r="AJ303" i="18"/>
  <c r="AK303" i="18"/>
  <c r="AL303" i="18"/>
  <c r="AM303" i="18"/>
  <c r="AN303" i="18"/>
  <c r="AO303" i="18"/>
  <c r="AP303" i="18"/>
  <c r="AQ303" i="18"/>
  <c r="AR303" i="18"/>
  <c r="AS303" i="18"/>
  <c r="AT303" i="18"/>
  <c r="AU303" i="18"/>
  <c r="AV303" i="18"/>
  <c r="AC304" i="18"/>
  <c r="AD304" i="18"/>
  <c r="AE304" i="18"/>
  <c r="AF304" i="18"/>
  <c r="AG304" i="18"/>
  <c r="AH304" i="18"/>
  <c r="AI304" i="18"/>
  <c r="AJ304" i="18"/>
  <c r="AK304" i="18"/>
  <c r="AL304" i="18"/>
  <c r="AM304" i="18"/>
  <c r="AN304" i="18"/>
  <c r="AO304" i="18"/>
  <c r="AP304" i="18"/>
  <c r="AQ304" i="18"/>
  <c r="AR304" i="18"/>
  <c r="AS304" i="18"/>
  <c r="AT304" i="18"/>
  <c r="AU304" i="18"/>
  <c r="AV304" i="18"/>
  <c r="AC305" i="18"/>
  <c r="AD305" i="18"/>
  <c r="AE305" i="18"/>
  <c r="AF305" i="18"/>
  <c r="AG305" i="18"/>
  <c r="AH305" i="18"/>
  <c r="AI305" i="18"/>
  <c r="AJ305" i="18"/>
  <c r="AK305" i="18"/>
  <c r="AL305" i="18"/>
  <c r="AM305" i="18"/>
  <c r="AN305" i="18"/>
  <c r="AO305" i="18"/>
  <c r="AP305" i="18"/>
  <c r="AQ305" i="18"/>
  <c r="AR305" i="18"/>
  <c r="AS305" i="18"/>
  <c r="AT305" i="18"/>
  <c r="AU305" i="18"/>
  <c r="AV305" i="18"/>
  <c r="AC306" i="18"/>
  <c r="AD306" i="18"/>
  <c r="AE306" i="18"/>
  <c r="AF306" i="18"/>
  <c r="AG306" i="18"/>
  <c r="AH306" i="18"/>
  <c r="AI306" i="18"/>
  <c r="AJ306" i="18"/>
  <c r="AK306" i="18"/>
  <c r="AL306" i="18"/>
  <c r="AM306" i="18"/>
  <c r="AN306" i="18"/>
  <c r="AO306" i="18"/>
  <c r="AP306" i="18"/>
  <c r="AQ306" i="18"/>
  <c r="AR306" i="18"/>
  <c r="AS306" i="18"/>
  <c r="AT306" i="18"/>
  <c r="AU306" i="18"/>
  <c r="AV306" i="18"/>
  <c r="AC307" i="18"/>
  <c r="AD307" i="18"/>
  <c r="AE307" i="18"/>
  <c r="AF307" i="18"/>
  <c r="AG307" i="18"/>
  <c r="AH307" i="18"/>
  <c r="AI307" i="18"/>
  <c r="AJ307" i="18"/>
  <c r="AK307" i="18"/>
  <c r="AL307" i="18"/>
  <c r="AM307" i="18"/>
  <c r="AN307" i="18"/>
  <c r="AO307" i="18"/>
  <c r="AP307" i="18"/>
  <c r="AQ307" i="18"/>
  <c r="AR307" i="18"/>
  <c r="AS307" i="18"/>
  <c r="AT307" i="18"/>
  <c r="AU307" i="18"/>
  <c r="AV307" i="18"/>
  <c r="AC308" i="18"/>
  <c r="AD308" i="18"/>
  <c r="AE308" i="18"/>
  <c r="AF308" i="18"/>
  <c r="AG308" i="18"/>
  <c r="AH308" i="18"/>
  <c r="AI308" i="18"/>
  <c r="AJ308" i="18"/>
  <c r="AK308" i="18"/>
  <c r="AL308" i="18"/>
  <c r="AM308" i="18"/>
  <c r="AN308" i="18"/>
  <c r="AO308" i="18"/>
  <c r="AP308" i="18"/>
  <c r="AQ308" i="18"/>
  <c r="AR308" i="18"/>
  <c r="AS308" i="18"/>
  <c r="AT308" i="18"/>
  <c r="AU308" i="18"/>
  <c r="AV308" i="18"/>
  <c r="AC309" i="18"/>
  <c r="AD309" i="18"/>
  <c r="AE309" i="18"/>
  <c r="AF309" i="18"/>
  <c r="AG309" i="18"/>
  <c r="AH309" i="18"/>
  <c r="AI309" i="18"/>
  <c r="AJ309" i="18"/>
  <c r="AK309" i="18"/>
  <c r="AL309" i="18"/>
  <c r="AM309" i="18"/>
  <c r="AN309" i="18"/>
  <c r="AO309" i="18"/>
  <c r="AP309" i="18"/>
  <c r="AQ309" i="18"/>
  <c r="AR309" i="18"/>
  <c r="AS309" i="18"/>
  <c r="AT309" i="18"/>
  <c r="AU309" i="18"/>
  <c r="AV309" i="18"/>
  <c r="AC310" i="18"/>
  <c r="AD310" i="18"/>
  <c r="AE310" i="18"/>
  <c r="AF310" i="18"/>
  <c r="AG310" i="18"/>
  <c r="AH310" i="18"/>
  <c r="AI310" i="18"/>
  <c r="AJ310" i="18"/>
  <c r="AK310" i="18"/>
  <c r="AL310" i="18"/>
  <c r="AM310" i="18"/>
  <c r="AN310" i="18"/>
  <c r="AO310" i="18"/>
  <c r="AP310" i="18"/>
  <c r="AQ310" i="18"/>
  <c r="AR310" i="18"/>
  <c r="AS310" i="18"/>
  <c r="AT310" i="18"/>
  <c r="AU310" i="18"/>
  <c r="AV310" i="18"/>
  <c r="AC311" i="18"/>
  <c r="AD311" i="18"/>
  <c r="AE311" i="18"/>
  <c r="AF311" i="18"/>
  <c r="AG311" i="18"/>
  <c r="AH311" i="18"/>
  <c r="AI311" i="18"/>
  <c r="AJ311" i="18"/>
  <c r="AK311" i="18"/>
  <c r="AL311" i="18"/>
  <c r="AM311" i="18"/>
  <c r="AN311" i="18"/>
  <c r="AO311" i="18"/>
  <c r="AP311" i="18"/>
  <c r="AQ311" i="18"/>
  <c r="AR311" i="18"/>
  <c r="AS311" i="18"/>
  <c r="AT311" i="18"/>
  <c r="AU311" i="18"/>
  <c r="AV311" i="18"/>
  <c r="AC312" i="18"/>
  <c r="AD312" i="18"/>
  <c r="AE312" i="18"/>
  <c r="AF312" i="18"/>
  <c r="AG312" i="18"/>
  <c r="AH312" i="18"/>
  <c r="AI312" i="18"/>
  <c r="AJ312" i="18"/>
  <c r="AK312" i="18"/>
  <c r="AL312" i="18"/>
  <c r="AM312" i="18"/>
  <c r="AN312" i="18"/>
  <c r="AO312" i="18"/>
  <c r="AP312" i="18"/>
  <c r="AQ312" i="18"/>
  <c r="AR312" i="18"/>
  <c r="AS312" i="18"/>
  <c r="AT312" i="18"/>
  <c r="AU312" i="18"/>
  <c r="AV312" i="18"/>
  <c r="AC313" i="18"/>
  <c r="AD313" i="18"/>
  <c r="AE313" i="18"/>
  <c r="AF313" i="18"/>
  <c r="AG313" i="18"/>
  <c r="AH313" i="18"/>
  <c r="AI313" i="18"/>
  <c r="AJ313" i="18"/>
  <c r="AK313" i="18"/>
  <c r="AL313" i="18"/>
  <c r="AM313" i="18"/>
  <c r="AN313" i="18"/>
  <c r="AO313" i="18"/>
  <c r="AP313" i="18"/>
  <c r="AQ313" i="18"/>
  <c r="AR313" i="18"/>
  <c r="AS313" i="18"/>
  <c r="AT313" i="18"/>
  <c r="AU313" i="18"/>
  <c r="AV313" i="18"/>
  <c r="AC314" i="18"/>
  <c r="AD314" i="18"/>
  <c r="AE314" i="18"/>
  <c r="AF314" i="18"/>
  <c r="AG314" i="18"/>
  <c r="AH314" i="18"/>
  <c r="AI314" i="18"/>
  <c r="AJ314" i="18"/>
  <c r="AK314" i="18"/>
  <c r="AL314" i="18"/>
  <c r="AM314" i="18"/>
  <c r="AN314" i="18"/>
  <c r="AO314" i="18"/>
  <c r="AP314" i="18"/>
  <c r="AQ314" i="18"/>
  <c r="AR314" i="18"/>
  <c r="AS314" i="18"/>
  <c r="AT314" i="18"/>
  <c r="AU314" i="18"/>
  <c r="AV314" i="18"/>
  <c r="AC315" i="18"/>
  <c r="AD315" i="18"/>
  <c r="AE315" i="18"/>
  <c r="AF315" i="18"/>
  <c r="AG315" i="18"/>
  <c r="AH315" i="18"/>
  <c r="AI315" i="18"/>
  <c r="AJ315" i="18"/>
  <c r="AK315" i="18"/>
  <c r="AL315" i="18"/>
  <c r="AM315" i="18"/>
  <c r="AN315" i="18"/>
  <c r="AO315" i="18"/>
  <c r="AP315" i="18"/>
  <c r="AQ315" i="18"/>
  <c r="AR315" i="18"/>
  <c r="AS315" i="18"/>
  <c r="AT315" i="18"/>
  <c r="AU315" i="18"/>
  <c r="AV315" i="18"/>
  <c r="AC316" i="18"/>
  <c r="AD316" i="18"/>
  <c r="AE316" i="18"/>
  <c r="AF316" i="18"/>
  <c r="AG316" i="18"/>
  <c r="AH316" i="18"/>
  <c r="AI316" i="18"/>
  <c r="AJ316" i="18"/>
  <c r="AK316" i="18"/>
  <c r="AL316" i="18"/>
  <c r="AM316" i="18"/>
  <c r="AN316" i="18"/>
  <c r="AO316" i="18"/>
  <c r="AP316" i="18"/>
  <c r="AQ316" i="18"/>
  <c r="AR316" i="18"/>
  <c r="AS316" i="18"/>
  <c r="AT316" i="18"/>
  <c r="AU316" i="18"/>
  <c r="AV316" i="18"/>
  <c r="AC317" i="18"/>
  <c r="AD317" i="18"/>
  <c r="AE317" i="18"/>
  <c r="AF317" i="18"/>
  <c r="AG317" i="18"/>
  <c r="AH317" i="18"/>
  <c r="AI317" i="18"/>
  <c r="AJ317" i="18"/>
  <c r="AK317" i="18"/>
  <c r="AL317" i="18"/>
  <c r="AM317" i="18"/>
  <c r="AN317" i="18"/>
  <c r="AO317" i="18"/>
  <c r="AP317" i="18"/>
  <c r="AQ317" i="18"/>
  <c r="AR317" i="18"/>
  <c r="AS317" i="18"/>
  <c r="AT317" i="18"/>
  <c r="AU317" i="18"/>
  <c r="AV317" i="18"/>
  <c r="AC318" i="18"/>
  <c r="AD318" i="18"/>
  <c r="AE318" i="18"/>
  <c r="AF318" i="18"/>
  <c r="AG318" i="18"/>
  <c r="AH318" i="18"/>
  <c r="AI318" i="18"/>
  <c r="AJ318" i="18"/>
  <c r="AK318" i="18"/>
  <c r="AL318" i="18"/>
  <c r="AM318" i="18"/>
  <c r="AN318" i="18"/>
  <c r="AO318" i="18"/>
  <c r="AP318" i="18"/>
  <c r="AQ318" i="18"/>
  <c r="AR318" i="18"/>
  <c r="AS318" i="18"/>
  <c r="AT318" i="18"/>
  <c r="AU318" i="18"/>
  <c r="AV318" i="18"/>
  <c r="AC319" i="18"/>
  <c r="AD319" i="18"/>
  <c r="AE319" i="18"/>
  <c r="AF319" i="18"/>
  <c r="AG319" i="18"/>
  <c r="AH319" i="18"/>
  <c r="AI319" i="18"/>
  <c r="AJ319" i="18"/>
  <c r="AK319" i="18"/>
  <c r="AL319" i="18"/>
  <c r="AM319" i="18"/>
  <c r="AN319" i="18"/>
  <c r="AO319" i="18"/>
  <c r="AP319" i="18"/>
  <c r="AQ319" i="18"/>
  <c r="AR319" i="18"/>
  <c r="AS319" i="18"/>
  <c r="AT319" i="18"/>
  <c r="AU319" i="18"/>
  <c r="AV319" i="18"/>
  <c r="AC320" i="18"/>
  <c r="AD320" i="18"/>
  <c r="AE320" i="18"/>
  <c r="AF320" i="18"/>
  <c r="AG320" i="18"/>
  <c r="AH320" i="18"/>
  <c r="AI320" i="18"/>
  <c r="AJ320" i="18"/>
  <c r="AK320" i="18"/>
  <c r="AL320" i="18"/>
  <c r="AM320" i="18"/>
  <c r="AN320" i="18"/>
  <c r="AO320" i="18"/>
  <c r="AP320" i="18"/>
  <c r="AQ320" i="18"/>
  <c r="AR320" i="18"/>
  <c r="AS320" i="18"/>
  <c r="AT320" i="18"/>
  <c r="AU320" i="18"/>
  <c r="AV320" i="18"/>
  <c r="AC321" i="18"/>
  <c r="AD321" i="18"/>
  <c r="AE321" i="18"/>
  <c r="AF321" i="18"/>
  <c r="AG321" i="18"/>
  <c r="AH321" i="18"/>
  <c r="AI321" i="18"/>
  <c r="AJ321" i="18"/>
  <c r="AK321" i="18"/>
  <c r="AL321" i="18"/>
  <c r="AM321" i="18"/>
  <c r="AN321" i="18"/>
  <c r="AO321" i="18"/>
  <c r="AP321" i="18"/>
  <c r="AQ321" i="18"/>
  <c r="AR321" i="18"/>
  <c r="AS321" i="18"/>
  <c r="AT321" i="18"/>
  <c r="AU321" i="18"/>
  <c r="AV321" i="18"/>
  <c r="AC322" i="18"/>
  <c r="AD322" i="18"/>
  <c r="AE322" i="18"/>
  <c r="AF322" i="18"/>
  <c r="AG322" i="18"/>
  <c r="AH322" i="18"/>
  <c r="AI322" i="18"/>
  <c r="AJ322" i="18"/>
  <c r="AK322" i="18"/>
  <c r="AL322" i="18"/>
  <c r="AM322" i="18"/>
  <c r="AN322" i="18"/>
  <c r="AO322" i="18"/>
  <c r="AP322" i="18"/>
  <c r="AQ322" i="18"/>
  <c r="AR322" i="18"/>
  <c r="AS322" i="18"/>
  <c r="AT322" i="18"/>
  <c r="AU322" i="18"/>
  <c r="AV322" i="18"/>
  <c r="AC323" i="18"/>
  <c r="AD323" i="18"/>
  <c r="AE323" i="18"/>
  <c r="AF323" i="18"/>
  <c r="AG323" i="18"/>
  <c r="AH323" i="18"/>
  <c r="AI323" i="18"/>
  <c r="AJ323" i="18"/>
  <c r="AK323" i="18"/>
  <c r="AL323" i="18"/>
  <c r="AM323" i="18"/>
  <c r="AN323" i="18"/>
  <c r="AO323" i="18"/>
  <c r="AP323" i="18"/>
  <c r="AQ323" i="18"/>
  <c r="AR323" i="18"/>
  <c r="AS323" i="18"/>
  <c r="AT323" i="18"/>
  <c r="AU323" i="18"/>
  <c r="AV323" i="18"/>
  <c r="AC324" i="18"/>
  <c r="AD324" i="18"/>
  <c r="AE324" i="18"/>
  <c r="AF324" i="18"/>
  <c r="AG324" i="18"/>
  <c r="AH324" i="18"/>
  <c r="AI324" i="18"/>
  <c r="AJ324" i="18"/>
  <c r="AK324" i="18"/>
  <c r="AL324" i="18"/>
  <c r="AM324" i="18"/>
  <c r="AN324" i="18"/>
  <c r="AO324" i="18"/>
  <c r="AP324" i="18"/>
  <c r="AQ324" i="18"/>
  <c r="AR324" i="18"/>
  <c r="AS324" i="18"/>
  <c r="AT324" i="18"/>
  <c r="AU324" i="18"/>
  <c r="AV324" i="18"/>
  <c r="AC325" i="18"/>
  <c r="AD325" i="18"/>
  <c r="AE325" i="18"/>
  <c r="AF325" i="18"/>
  <c r="AG325" i="18"/>
  <c r="AH325" i="18"/>
  <c r="AI325" i="18"/>
  <c r="AJ325" i="18"/>
  <c r="AK325" i="18"/>
  <c r="AL325" i="18"/>
  <c r="AM325" i="18"/>
  <c r="AN325" i="18"/>
  <c r="AO325" i="18"/>
  <c r="AP325" i="18"/>
  <c r="AQ325" i="18"/>
  <c r="AR325" i="18"/>
  <c r="AS325" i="18"/>
  <c r="AT325" i="18"/>
  <c r="AU325" i="18"/>
  <c r="AV325" i="18"/>
  <c r="AC326" i="18"/>
  <c r="AD326" i="18"/>
  <c r="AE326" i="18"/>
  <c r="AF326" i="18"/>
  <c r="AG326" i="18"/>
  <c r="AH326" i="18"/>
  <c r="AI326" i="18"/>
  <c r="AJ326" i="18"/>
  <c r="AK326" i="18"/>
  <c r="AL326" i="18"/>
  <c r="AM326" i="18"/>
  <c r="AN326" i="18"/>
  <c r="AO326" i="18"/>
  <c r="AP326" i="18"/>
  <c r="AQ326" i="18"/>
  <c r="AR326" i="18"/>
  <c r="AS326" i="18"/>
  <c r="AT326" i="18"/>
  <c r="AU326" i="18"/>
  <c r="AV326" i="18"/>
  <c r="AC327" i="18"/>
  <c r="AD327" i="18"/>
  <c r="AE327" i="18"/>
  <c r="AF327" i="18"/>
  <c r="AG327" i="18"/>
  <c r="AH327" i="18"/>
  <c r="AI327" i="18"/>
  <c r="AJ327" i="18"/>
  <c r="AK327" i="18"/>
  <c r="AL327" i="18"/>
  <c r="AM327" i="18"/>
  <c r="AN327" i="18"/>
  <c r="AO327" i="18"/>
  <c r="AP327" i="18"/>
  <c r="AQ327" i="18"/>
  <c r="AR327" i="18"/>
  <c r="AS327" i="18"/>
  <c r="AT327" i="18"/>
  <c r="AU327" i="18"/>
  <c r="AV327" i="18"/>
  <c r="AC328" i="18"/>
  <c r="AD328" i="18"/>
  <c r="AE328" i="18"/>
  <c r="AF328" i="18"/>
  <c r="AG328" i="18"/>
  <c r="AH328" i="18"/>
  <c r="AI328" i="18"/>
  <c r="AJ328" i="18"/>
  <c r="AK328" i="18"/>
  <c r="AL328" i="18"/>
  <c r="AM328" i="18"/>
  <c r="AN328" i="18"/>
  <c r="AO328" i="18"/>
  <c r="AP328" i="18"/>
  <c r="AQ328" i="18"/>
  <c r="AR328" i="18"/>
  <c r="AS328" i="18"/>
  <c r="AT328" i="18"/>
  <c r="AU328" i="18"/>
  <c r="AV328" i="18"/>
  <c r="AC329" i="18"/>
  <c r="AD329" i="18"/>
  <c r="AE329" i="18"/>
  <c r="AF329" i="18"/>
  <c r="AG329" i="18"/>
  <c r="AH329" i="18"/>
  <c r="AI329" i="18"/>
  <c r="AJ329" i="18"/>
  <c r="AK329" i="18"/>
  <c r="AL329" i="18"/>
  <c r="AM329" i="18"/>
  <c r="AN329" i="18"/>
  <c r="AO329" i="18"/>
  <c r="AP329" i="18"/>
  <c r="AQ329" i="18"/>
  <c r="AR329" i="18"/>
  <c r="AS329" i="18"/>
  <c r="AT329" i="18"/>
  <c r="AU329" i="18"/>
  <c r="AV329" i="18"/>
  <c r="AC330" i="18"/>
  <c r="AD330" i="18"/>
  <c r="AE330" i="18"/>
  <c r="AF330" i="18"/>
  <c r="AG330" i="18"/>
  <c r="AH330" i="18"/>
  <c r="AI330" i="18"/>
  <c r="AJ330" i="18"/>
  <c r="AK330" i="18"/>
  <c r="AL330" i="18"/>
  <c r="AM330" i="18"/>
  <c r="AN330" i="18"/>
  <c r="AO330" i="18"/>
  <c r="AP330" i="18"/>
  <c r="AQ330" i="18"/>
  <c r="AR330" i="18"/>
  <c r="AS330" i="18"/>
  <c r="AT330" i="18"/>
  <c r="AU330" i="18"/>
  <c r="AV330" i="18"/>
  <c r="AC331" i="18"/>
  <c r="AD331" i="18"/>
  <c r="AE331" i="18"/>
  <c r="AF331" i="18"/>
  <c r="AG331" i="18"/>
  <c r="AH331" i="18"/>
  <c r="AI331" i="18"/>
  <c r="AJ331" i="18"/>
  <c r="AK331" i="18"/>
  <c r="AL331" i="18"/>
  <c r="AM331" i="18"/>
  <c r="AN331" i="18"/>
  <c r="AO331" i="18"/>
  <c r="AP331" i="18"/>
  <c r="AQ331" i="18"/>
  <c r="AR331" i="18"/>
  <c r="AS331" i="18"/>
  <c r="AT331" i="18"/>
  <c r="AU331" i="18"/>
  <c r="AV331" i="18"/>
  <c r="AC332" i="18"/>
  <c r="AD332" i="18"/>
  <c r="AE332" i="18"/>
  <c r="AF332" i="18"/>
  <c r="AG332" i="18"/>
  <c r="AH332" i="18"/>
  <c r="AI332" i="18"/>
  <c r="AJ332" i="18"/>
  <c r="AK332" i="18"/>
  <c r="AL332" i="18"/>
  <c r="AM332" i="18"/>
  <c r="AN332" i="18"/>
  <c r="AO332" i="18"/>
  <c r="AP332" i="18"/>
  <c r="AQ332" i="18"/>
  <c r="AR332" i="18"/>
  <c r="AS332" i="18"/>
  <c r="AT332" i="18"/>
  <c r="AU332" i="18"/>
  <c r="AV332" i="18"/>
  <c r="AC333" i="18"/>
  <c r="AD333" i="18"/>
  <c r="AE333" i="18"/>
  <c r="AF333" i="18"/>
  <c r="AG333" i="18"/>
  <c r="AH333" i="18"/>
  <c r="AI333" i="18"/>
  <c r="AJ333" i="18"/>
  <c r="AK333" i="18"/>
  <c r="AL333" i="18"/>
  <c r="AM333" i="18"/>
  <c r="AN333" i="18"/>
  <c r="AO333" i="18"/>
  <c r="AP333" i="18"/>
  <c r="AQ333" i="18"/>
  <c r="AR333" i="18"/>
  <c r="AS333" i="18"/>
  <c r="AT333" i="18"/>
  <c r="AU333" i="18"/>
  <c r="AV333" i="18"/>
  <c r="AC334" i="18"/>
  <c r="AD334" i="18"/>
  <c r="AE334" i="18"/>
  <c r="AF334" i="18"/>
  <c r="AG334" i="18"/>
  <c r="AH334" i="18"/>
  <c r="AI334" i="18"/>
  <c r="AJ334" i="18"/>
  <c r="AK334" i="18"/>
  <c r="AL334" i="18"/>
  <c r="AM334" i="18"/>
  <c r="AN334" i="18"/>
  <c r="AO334" i="18"/>
  <c r="AP334" i="18"/>
  <c r="AQ334" i="18"/>
  <c r="AR334" i="18"/>
  <c r="AS334" i="18"/>
  <c r="AT334" i="18"/>
  <c r="AU334" i="18"/>
  <c r="AV334" i="18"/>
  <c r="AC335" i="18"/>
  <c r="AD335" i="18"/>
  <c r="AE335" i="18"/>
  <c r="AF335" i="18"/>
  <c r="AG335" i="18"/>
  <c r="AH335" i="18"/>
  <c r="AI335" i="18"/>
  <c r="AJ335" i="18"/>
  <c r="AK335" i="18"/>
  <c r="AL335" i="18"/>
  <c r="AM335" i="18"/>
  <c r="AN335" i="18"/>
  <c r="AO335" i="18"/>
  <c r="AP335" i="18"/>
  <c r="AQ335" i="18"/>
  <c r="AR335" i="18"/>
  <c r="AS335" i="18"/>
  <c r="AT335" i="18"/>
  <c r="AU335" i="18"/>
  <c r="AV335" i="18"/>
  <c r="AC336" i="18"/>
  <c r="AD336" i="18"/>
  <c r="AE336" i="18"/>
  <c r="AF336" i="18"/>
  <c r="AG336" i="18"/>
  <c r="AH336" i="18"/>
  <c r="AI336" i="18"/>
  <c r="AJ336" i="18"/>
  <c r="AK336" i="18"/>
  <c r="AL336" i="18"/>
  <c r="AM336" i="18"/>
  <c r="AN336" i="18"/>
  <c r="AO336" i="18"/>
  <c r="AP336" i="18"/>
  <c r="AQ336" i="18"/>
  <c r="AR336" i="18"/>
  <c r="AS336" i="18"/>
  <c r="AT336" i="18"/>
  <c r="AU336" i="18"/>
  <c r="AV336" i="18"/>
  <c r="AC337" i="18"/>
  <c r="AD337" i="18"/>
  <c r="AE337" i="18"/>
  <c r="AF337" i="18"/>
  <c r="AG337" i="18"/>
  <c r="AH337" i="18"/>
  <c r="AI337" i="18"/>
  <c r="AJ337" i="18"/>
  <c r="AK337" i="18"/>
  <c r="AL337" i="18"/>
  <c r="AM337" i="18"/>
  <c r="AN337" i="18"/>
  <c r="AO337" i="18"/>
  <c r="AP337" i="18"/>
  <c r="AQ337" i="18"/>
  <c r="AR337" i="18"/>
  <c r="AS337" i="18"/>
  <c r="AT337" i="18"/>
  <c r="AU337" i="18"/>
  <c r="AV337" i="18"/>
  <c r="AC338" i="18"/>
  <c r="AD338" i="18"/>
  <c r="AE338" i="18"/>
  <c r="AF338" i="18"/>
  <c r="AG338" i="18"/>
  <c r="AH338" i="18"/>
  <c r="AI338" i="18"/>
  <c r="AJ338" i="18"/>
  <c r="AK338" i="18"/>
  <c r="AL338" i="18"/>
  <c r="AM338" i="18"/>
  <c r="AN338" i="18"/>
  <c r="AO338" i="18"/>
  <c r="AP338" i="18"/>
  <c r="AQ338" i="18"/>
  <c r="AR338" i="18"/>
  <c r="AS338" i="18"/>
  <c r="AT338" i="18"/>
  <c r="AU338" i="18"/>
  <c r="AV338" i="18"/>
  <c r="AC339" i="18"/>
  <c r="AD339" i="18"/>
  <c r="AE339" i="18"/>
  <c r="AF339" i="18"/>
  <c r="AG339" i="18"/>
  <c r="AH339" i="18"/>
  <c r="AI339" i="18"/>
  <c r="AJ339" i="18"/>
  <c r="AK339" i="18"/>
  <c r="AL339" i="18"/>
  <c r="AM339" i="18"/>
  <c r="AN339" i="18"/>
  <c r="AO339" i="18"/>
  <c r="AP339" i="18"/>
  <c r="AQ339" i="18"/>
  <c r="AR339" i="18"/>
  <c r="AS339" i="18"/>
  <c r="AT339" i="18"/>
  <c r="AU339" i="18"/>
  <c r="AV339" i="18"/>
  <c r="AC340" i="18"/>
  <c r="AD340" i="18"/>
  <c r="AE340" i="18"/>
  <c r="AF340" i="18"/>
  <c r="AG340" i="18"/>
  <c r="AH340" i="18"/>
  <c r="AI340" i="18"/>
  <c r="AJ340" i="18"/>
  <c r="AK340" i="18"/>
  <c r="AL340" i="18"/>
  <c r="AM340" i="18"/>
  <c r="AN340" i="18"/>
  <c r="AO340" i="18"/>
  <c r="AP340" i="18"/>
  <c r="AQ340" i="18"/>
  <c r="AR340" i="18"/>
  <c r="AS340" i="18"/>
  <c r="AT340" i="18"/>
  <c r="AU340" i="18"/>
  <c r="AV340" i="18"/>
  <c r="AC341" i="18"/>
  <c r="AD341" i="18"/>
  <c r="AE341" i="18"/>
  <c r="AF341" i="18"/>
  <c r="AG341" i="18"/>
  <c r="AH341" i="18"/>
  <c r="AI341" i="18"/>
  <c r="AJ341" i="18"/>
  <c r="AK341" i="18"/>
  <c r="AL341" i="18"/>
  <c r="AM341" i="18"/>
  <c r="AN341" i="18"/>
  <c r="AO341" i="18"/>
  <c r="AP341" i="18"/>
  <c r="AQ341" i="18"/>
  <c r="AR341" i="18"/>
  <c r="AS341" i="18"/>
  <c r="AT341" i="18"/>
  <c r="AU341" i="18"/>
  <c r="AV341" i="18"/>
  <c r="AC342" i="18"/>
  <c r="AD342" i="18"/>
  <c r="AE342" i="18"/>
  <c r="AF342" i="18"/>
  <c r="AG342" i="18"/>
  <c r="AH342" i="18"/>
  <c r="AI342" i="18"/>
  <c r="AJ342" i="18"/>
  <c r="AK342" i="18"/>
  <c r="AL342" i="18"/>
  <c r="AM342" i="18"/>
  <c r="AN342" i="18"/>
  <c r="AO342" i="18"/>
  <c r="AP342" i="18"/>
  <c r="AQ342" i="18"/>
  <c r="AR342" i="18"/>
  <c r="AS342" i="18"/>
  <c r="AT342" i="18"/>
  <c r="AU342" i="18"/>
  <c r="AV342" i="18"/>
  <c r="AC343" i="18"/>
  <c r="AD343" i="18"/>
  <c r="AE343" i="18"/>
  <c r="AF343" i="18"/>
  <c r="AG343" i="18"/>
  <c r="AH343" i="18"/>
  <c r="AI343" i="18"/>
  <c r="AJ343" i="18"/>
  <c r="AK343" i="18"/>
  <c r="AL343" i="18"/>
  <c r="AM343" i="18"/>
  <c r="AN343" i="18"/>
  <c r="AO343" i="18"/>
  <c r="AP343" i="18"/>
  <c r="AQ343" i="18"/>
  <c r="AR343" i="18"/>
  <c r="AS343" i="18"/>
  <c r="AT343" i="18"/>
  <c r="AU343" i="18"/>
  <c r="AV343" i="18"/>
  <c r="AC344" i="18"/>
  <c r="AD344" i="18"/>
  <c r="AE344" i="18"/>
  <c r="AF344" i="18"/>
  <c r="AG344" i="18"/>
  <c r="AH344" i="18"/>
  <c r="AI344" i="18"/>
  <c r="AJ344" i="18"/>
  <c r="AK344" i="18"/>
  <c r="AL344" i="18"/>
  <c r="AM344" i="18"/>
  <c r="AN344" i="18"/>
  <c r="AO344" i="18"/>
  <c r="AP344" i="18"/>
  <c r="AQ344" i="18"/>
  <c r="AR344" i="18"/>
  <c r="AS344" i="18"/>
  <c r="AT344" i="18"/>
  <c r="AU344" i="18"/>
  <c r="AV344" i="18"/>
  <c r="AC345" i="18"/>
  <c r="AD345" i="18"/>
  <c r="AE345" i="18"/>
  <c r="AF345" i="18"/>
  <c r="AG345" i="18"/>
  <c r="AH345" i="18"/>
  <c r="AI345" i="18"/>
  <c r="AJ345" i="18"/>
  <c r="AK345" i="18"/>
  <c r="AL345" i="18"/>
  <c r="AM345" i="18"/>
  <c r="AN345" i="18"/>
  <c r="AO345" i="18"/>
  <c r="AP345" i="18"/>
  <c r="AQ345" i="18"/>
  <c r="AR345" i="18"/>
  <c r="AS345" i="18"/>
  <c r="AT345" i="18"/>
  <c r="AU345" i="18"/>
  <c r="AV345" i="18"/>
  <c r="AC346" i="18"/>
  <c r="AD346" i="18"/>
  <c r="AE346" i="18"/>
  <c r="AF346" i="18"/>
  <c r="AG346" i="18"/>
  <c r="AH346" i="18"/>
  <c r="AI346" i="18"/>
  <c r="AJ346" i="18"/>
  <c r="AK346" i="18"/>
  <c r="AL346" i="18"/>
  <c r="AM346" i="18"/>
  <c r="AN346" i="18"/>
  <c r="AO346" i="18"/>
  <c r="AP346" i="18"/>
  <c r="AQ346" i="18"/>
  <c r="AR346" i="18"/>
  <c r="AS346" i="18"/>
  <c r="AT346" i="18"/>
  <c r="AU346" i="18"/>
  <c r="AV346" i="18"/>
  <c r="AC347" i="18"/>
  <c r="AD347" i="18"/>
  <c r="AE347" i="18"/>
  <c r="AF347" i="18"/>
  <c r="AG347" i="18"/>
  <c r="AH347" i="18"/>
  <c r="AI347" i="18"/>
  <c r="AJ347" i="18"/>
  <c r="AK347" i="18"/>
  <c r="AL347" i="18"/>
  <c r="AM347" i="18"/>
  <c r="AN347" i="18"/>
  <c r="AO347" i="18"/>
  <c r="AP347" i="18"/>
  <c r="AQ347" i="18"/>
  <c r="AR347" i="18"/>
  <c r="AS347" i="18"/>
  <c r="AT347" i="18"/>
  <c r="AU347" i="18"/>
  <c r="AV347" i="18"/>
  <c r="AC348" i="18"/>
  <c r="AD348" i="18"/>
  <c r="AE348" i="18"/>
  <c r="AF348" i="18"/>
  <c r="AG348" i="18"/>
  <c r="AH348" i="18"/>
  <c r="AI348" i="18"/>
  <c r="AJ348" i="18"/>
  <c r="AK348" i="18"/>
  <c r="AL348" i="18"/>
  <c r="AM348" i="18"/>
  <c r="AN348" i="18"/>
  <c r="AO348" i="18"/>
  <c r="AP348" i="18"/>
  <c r="AQ348" i="18"/>
  <c r="AR348" i="18"/>
  <c r="AS348" i="18"/>
  <c r="AT348" i="18"/>
  <c r="AU348" i="18"/>
  <c r="AV348" i="18"/>
  <c r="AC349" i="18"/>
  <c r="AD349" i="18"/>
  <c r="AE349" i="18"/>
  <c r="AF349" i="18"/>
  <c r="AG349" i="18"/>
  <c r="AH349" i="18"/>
  <c r="AI349" i="18"/>
  <c r="AJ349" i="18"/>
  <c r="AK349" i="18"/>
  <c r="AL349" i="18"/>
  <c r="AM349" i="18"/>
  <c r="AN349" i="18"/>
  <c r="AO349" i="18"/>
  <c r="AP349" i="18"/>
  <c r="AQ349" i="18"/>
  <c r="AR349" i="18"/>
  <c r="AS349" i="18"/>
  <c r="AT349" i="18"/>
  <c r="AU349" i="18"/>
  <c r="AV349" i="18"/>
  <c r="AC350" i="18"/>
  <c r="AD350" i="18"/>
  <c r="AE350" i="18"/>
  <c r="AF350" i="18"/>
  <c r="AG350" i="18"/>
  <c r="AH350" i="18"/>
  <c r="AI350" i="18"/>
  <c r="AJ350" i="18"/>
  <c r="AK350" i="18"/>
  <c r="AL350" i="18"/>
  <c r="AM350" i="18"/>
  <c r="AN350" i="18"/>
  <c r="AO350" i="18"/>
  <c r="AP350" i="18"/>
  <c r="AQ350" i="18"/>
  <c r="AR350" i="18"/>
  <c r="AS350" i="18"/>
  <c r="AT350" i="18"/>
  <c r="AU350" i="18"/>
  <c r="AV350" i="18"/>
  <c r="AC351" i="18"/>
  <c r="AD351" i="18"/>
  <c r="AE351" i="18"/>
  <c r="AF351" i="18"/>
  <c r="AG351" i="18"/>
  <c r="AH351" i="18"/>
  <c r="AI351" i="18"/>
  <c r="AJ351" i="18"/>
  <c r="AK351" i="18"/>
  <c r="AL351" i="18"/>
  <c r="AM351" i="18"/>
  <c r="AN351" i="18"/>
  <c r="AO351" i="18"/>
  <c r="AP351" i="18"/>
  <c r="AQ351" i="18"/>
  <c r="AR351" i="18"/>
  <c r="AS351" i="18"/>
  <c r="AT351" i="18"/>
  <c r="AU351" i="18"/>
  <c r="AV351" i="18"/>
  <c r="AC352" i="18"/>
  <c r="AD352" i="18"/>
  <c r="AE352" i="18"/>
  <c r="AF352" i="18"/>
  <c r="AG352" i="18"/>
  <c r="AH352" i="18"/>
  <c r="AI352" i="18"/>
  <c r="AJ352" i="18"/>
  <c r="AK352" i="18"/>
  <c r="AL352" i="18"/>
  <c r="AM352" i="18"/>
  <c r="AN352" i="18"/>
  <c r="AO352" i="18"/>
  <c r="AP352" i="18"/>
  <c r="AQ352" i="18"/>
  <c r="AR352" i="18"/>
  <c r="AS352" i="18"/>
  <c r="AT352" i="18"/>
  <c r="AU352" i="18"/>
  <c r="AV352" i="18"/>
  <c r="AC353" i="18"/>
  <c r="AD353" i="18"/>
  <c r="AE353" i="18"/>
  <c r="AF353" i="18"/>
  <c r="AG353" i="18"/>
  <c r="AH353" i="18"/>
  <c r="AI353" i="18"/>
  <c r="AJ353" i="18"/>
  <c r="AK353" i="18"/>
  <c r="AL353" i="18"/>
  <c r="AM353" i="18"/>
  <c r="AN353" i="18"/>
  <c r="AO353" i="18"/>
  <c r="AP353" i="18"/>
  <c r="AQ353" i="18"/>
  <c r="AR353" i="18"/>
  <c r="AS353" i="18"/>
  <c r="AT353" i="18"/>
  <c r="AU353" i="18"/>
  <c r="AV353" i="18"/>
  <c r="AC354" i="18"/>
  <c r="AD354" i="18"/>
  <c r="AE354" i="18"/>
  <c r="AF354" i="18"/>
  <c r="AG354" i="18"/>
  <c r="AH354" i="18"/>
  <c r="AI354" i="18"/>
  <c r="AJ354" i="18"/>
  <c r="AK354" i="18"/>
  <c r="AL354" i="18"/>
  <c r="AM354" i="18"/>
  <c r="AN354" i="18"/>
  <c r="AO354" i="18"/>
  <c r="AP354" i="18"/>
  <c r="AQ354" i="18"/>
  <c r="AR354" i="18"/>
  <c r="AS354" i="18"/>
  <c r="AT354" i="18"/>
  <c r="AU354" i="18"/>
  <c r="AV354" i="18"/>
  <c r="AC355" i="18"/>
  <c r="AD355" i="18"/>
  <c r="AE355" i="18"/>
  <c r="AF355" i="18"/>
  <c r="AG355" i="18"/>
  <c r="AH355" i="18"/>
  <c r="AI355" i="18"/>
  <c r="AJ355" i="18"/>
  <c r="AK355" i="18"/>
  <c r="AL355" i="18"/>
  <c r="AM355" i="18"/>
  <c r="AN355" i="18"/>
  <c r="AO355" i="18"/>
  <c r="AP355" i="18"/>
  <c r="AQ355" i="18"/>
  <c r="AR355" i="18"/>
  <c r="AS355" i="18"/>
  <c r="AT355" i="18"/>
  <c r="AU355" i="18"/>
  <c r="AV355" i="18"/>
  <c r="AC356" i="18"/>
  <c r="AD356" i="18"/>
  <c r="AE356" i="18"/>
  <c r="AF356" i="18"/>
  <c r="AG356" i="18"/>
  <c r="AH356" i="18"/>
  <c r="AI356" i="18"/>
  <c r="AJ356" i="18"/>
  <c r="AK356" i="18"/>
  <c r="AL356" i="18"/>
  <c r="AM356" i="18"/>
  <c r="AN356" i="18"/>
  <c r="AO356" i="18"/>
  <c r="AP356" i="18"/>
  <c r="AQ356" i="18"/>
  <c r="AR356" i="18"/>
  <c r="AS356" i="18"/>
  <c r="AT356" i="18"/>
  <c r="AU356" i="18"/>
  <c r="AV356" i="18"/>
  <c r="AC357" i="18"/>
  <c r="AD357" i="18"/>
  <c r="AE357" i="18"/>
  <c r="AF357" i="18"/>
  <c r="AG357" i="18"/>
  <c r="AH357" i="18"/>
  <c r="AI357" i="18"/>
  <c r="AJ357" i="18"/>
  <c r="AK357" i="18"/>
  <c r="AL357" i="18"/>
  <c r="AM357" i="18"/>
  <c r="AN357" i="18"/>
  <c r="AO357" i="18"/>
  <c r="AP357" i="18"/>
  <c r="AQ357" i="18"/>
  <c r="AR357" i="18"/>
  <c r="AS357" i="18"/>
  <c r="AT357" i="18"/>
  <c r="AU357" i="18"/>
  <c r="AV357" i="18"/>
  <c r="AC358" i="18"/>
  <c r="AD358" i="18"/>
  <c r="AE358" i="18"/>
  <c r="AF358" i="18"/>
  <c r="AG358" i="18"/>
  <c r="AH358" i="18"/>
  <c r="AI358" i="18"/>
  <c r="AJ358" i="18"/>
  <c r="AK358" i="18"/>
  <c r="AL358" i="18"/>
  <c r="AM358" i="18"/>
  <c r="AN358" i="18"/>
  <c r="AO358" i="18"/>
  <c r="AP358" i="18"/>
  <c r="AQ358" i="18"/>
  <c r="AR358" i="18"/>
  <c r="AS358" i="18"/>
  <c r="AT358" i="18"/>
  <c r="AU358" i="18"/>
  <c r="AV358" i="18"/>
  <c r="AC359" i="18"/>
  <c r="AD359" i="18"/>
  <c r="AE359" i="18"/>
  <c r="AF359" i="18"/>
  <c r="AG359" i="18"/>
  <c r="AH359" i="18"/>
  <c r="AI359" i="18"/>
  <c r="AJ359" i="18"/>
  <c r="AK359" i="18"/>
  <c r="AL359" i="18"/>
  <c r="AM359" i="18"/>
  <c r="AN359" i="18"/>
  <c r="AO359" i="18"/>
  <c r="AP359" i="18"/>
  <c r="AQ359" i="18"/>
  <c r="AR359" i="18"/>
  <c r="AS359" i="18"/>
  <c r="AT359" i="18"/>
  <c r="AU359" i="18"/>
  <c r="AV359" i="18"/>
  <c r="AC360" i="18"/>
  <c r="AD360" i="18"/>
  <c r="AE360" i="18"/>
  <c r="AF360" i="18"/>
  <c r="AG360" i="18"/>
  <c r="AH360" i="18"/>
  <c r="AI360" i="18"/>
  <c r="AJ360" i="18"/>
  <c r="AK360" i="18"/>
  <c r="AL360" i="18"/>
  <c r="AM360" i="18"/>
  <c r="AN360" i="18"/>
  <c r="AO360" i="18"/>
  <c r="AP360" i="18"/>
  <c r="AQ360" i="18"/>
  <c r="AR360" i="18"/>
  <c r="AS360" i="18"/>
  <c r="AT360" i="18"/>
  <c r="AU360" i="18"/>
  <c r="AV360" i="18"/>
  <c r="AC361" i="18"/>
  <c r="AD361" i="18"/>
  <c r="AE361" i="18"/>
  <c r="AF361" i="18"/>
  <c r="AG361" i="18"/>
  <c r="AH361" i="18"/>
  <c r="AI361" i="18"/>
  <c r="AJ361" i="18"/>
  <c r="AK361" i="18"/>
  <c r="AL361" i="18"/>
  <c r="AM361" i="18"/>
  <c r="AN361" i="18"/>
  <c r="AO361" i="18"/>
  <c r="AP361" i="18"/>
  <c r="AQ361" i="18"/>
  <c r="AR361" i="18"/>
  <c r="AS361" i="18"/>
  <c r="AT361" i="18"/>
  <c r="AU361" i="18"/>
  <c r="AV361" i="18"/>
  <c r="AC362" i="18"/>
  <c r="AD362" i="18"/>
  <c r="AE362" i="18"/>
  <c r="AF362" i="18"/>
  <c r="AG362" i="18"/>
  <c r="AH362" i="18"/>
  <c r="AI362" i="18"/>
  <c r="AJ362" i="18"/>
  <c r="AK362" i="18"/>
  <c r="AL362" i="18"/>
  <c r="AM362" i="18"/>
  <c r="AN362" i="18"/>
  <c r="AO362" i="18"/>
  <c r="AP362" i="18"/>
  <c r="AQ362" i="18"/>
  <c r="AR362" i="18"/>
  <c r="AS362" i="18"/>
  <c r="AT362" i="18"/>
  <c r="AU362" i="18"/>
  <c r="AV362" i="18"/>
  <c r="AC363" i="18"/>
  <c r="AD363" i="18"/>
  <c r="AE363" i="18"/>
  <c r="AF363" i="18"/>
  <c r="AG363" i="18"/>
  <c r="AH363" i="18"/>
  <c r="AI363" i="18"/>
  <c r="AJ363" i="18"/>
  <c r="AK363" i="18"/>
  <c r="AL363" i="18"/>
  <c r="AM363" i="18"/>
  <c r="AN363" i="18"/>
  <c r="AO363" i="18"/>
  <c r="AP363" i="18"/>
  <c r="AQ363" i="18"/>
  <c r="AR363" i="18"/>
  <c r="AS363" i="18"/>
  <c r="AT363" i="18"/>
  <c r="AU363" i="18"/>
  <c r="AV363" i="18"/>
  <c r="AC364" i="18"/>
  <c r="AD364" i="18"/>
  <c r="AE364" i="18"/>
  <c r="AF364" i="18"/>
  <c r="AG364" i="18"/>
  <c r="AH364" i="18"/>
  <c r="AI364" i="18"/>
  <c r="AJ364" i="18"/>
  <c r="AK364" i="18"/>
  <c r="AL364" i="18"/>
  <c r="AM364" i="18"/>
  <c r="AN364" i="18"/>
  <c r="AO364" i="18"/>
  <c r="AP364" i="18"/>
  <c r="AQ364" i="18"/>
  <c r="AR364" i="18"/>
  <c r="AS364" i="18"/>
  <c r="AT364" i="18"/>
  <c r="AU364" i="18"/>
  <c r="AV364" i="18"/>
  <c r="AC365" i="18"/>
  <c r="AD365" i="18"/>
  <c r="AE365" i="18"/>
  <c r="AF365" i="18"/>
  <c r="AG365" i="18"/>
  <c r="AH365" i="18"/>
  <c r="AI365" i="18"/>
  <c r="AJ365" i="18"/>
  <c r="AK365" i="18"/>
  <c r="AL365" i="18"/>
  <c r="AM365" i="18"/>
  <c r="AN365" i="18"/>
  <c r="AO365" i="18"/>
  <c r="AP365" i="18"/>
  <c r="AQ365" i="18"/>
  <c r="AR365" i="18"/>
  <c r="AS365" i="18"/>
  <c r="AT365" i="18"/>
  <c r="AU365" i="18"/>
  <c r="AV365" i="18"/>
  <c r="AC366" i="18"/>
  <c r="AD366" i="18"/>
  <c r="AE366" i="18"/>
  <c r="AF366" i="18"/>
  <c r="AG366" i="18"/>
  <c r="AH366" i="18"/>
  <c r="AI366" i="18"/>
  <c r="AJ366" i="18"/>
  <c r="AK366" i="18"/>
  <c r="AL366" i="18"/>
  <c r="AM366" i="18"/>
  <c r="AN366" i="18"/>
  <c r="AO366" i="18"/>
  <c r="AP366" i="18"/>
  <c r="AQ366" i="18"/>
  <c r="AR366" i="18"/>
  <c r="AS366" i="18"/>
  <c r="AT366" i="18"/>
  <c r="AU366" i="18"/>
  <c r="AV366" i="18"/>
  <c r="AC367" i="18"/>
  <c r="AD367" i="18"/>
  <c r="AE367" i="18"/>
  <c r="AF367" i="18"/>
  <c r="AG367" i="18"/>
  <c r="AH367" i="18"/>
  <c r="AI367" i="18"/>
  <c r="AJ367" i="18"/>
  <c r="AK367" i="18"/>
  <c r="AL367" i="18"/>
  <c r="AM367" i="18"/>
  <c r="AN367" i="18"/>
  <c r="AO367" i="18"/>
  <c r="AP367" i="18"/>
  <c r="AQ367" i="18"/>
  <c r="AR367" i="18"/>
  <c r="AS367" i="18"/>
  <c r="AT367" i="18"/>
  <c r="AU367" i="18"/>
  <c r="AV367" i="18"/>
  <c r="AC368" i="18"/>
  <c r="AD368" i="18"/>
  <c r="AE368" i="18"/>
  <c r="AF368" i="18"/>
  <c r="AG368" i="18"/>
  <c r="AH368" i="18"/>
  <c r="AI368" i="18"/>
  <c r="AJ368" i="18"/>
  <c r="AK368" i="18"/>
  <c r="AL368" i="18"/>
  <c r="AM368" i="18"/>
  <c r="AN368" i="18"/>
  <c r="AO368" i="18"/>
  <c r="AP368" i="18"/>
  <c r="AQ368" i="18"/>
  <c r="AR368" i="18"/>
  <c r="AS368" i="18"/>
  <c r="AT368" i="18"/>
  <c r="AU368" i="18"/>
  <c r="AV368" i="18"/>
  <c r="AC369" i="18"/>
  <c r="AD369" i="18"/>
  <c r="AE369" i="18"/>
  <c r="AF369" i="18"/>
  <c r="AG369" i="18"/>
  <c r="AH369" i="18"/>
  <c r="AI369" i="18"/>
  <c r="AJ369" i="18"/>
  <c r="AK369" i="18"/>
  <c r="AL369" i="18"/>
  <c r="AM369" i="18"/>
  <c r="AN369" i="18"/>
  <c r="AO369" i="18"/>
  <c r="AP369" i="18"/>
  <c r="AQ369" i="18"/>
  <c r="AR369" i="18"/>
  <c r="AS369" i="18"/>
  <c r="AT369" i="18"/>
  <c r="AU369" i="18"/>
  <c r="AV369" i="18"/>
  <c r="AC370" i="18"/>
  <c r="AD370" i="18"/>
  <c r="AE370" i="18"/>
  <c r="AF370" i="18"/>
  <c r="AG370" i="18"/>
  <c r="AH370" i="18"/>
  <c r="AI370" i="18"/>
  <c r="AJ370" i="18"/>
  <c r="AK370" i="18"/>
  <c r="AL370" i="18"/>
  <c r="AM370" i="18"/>
  <c r="AN370" i="18"/>
  <c r="AO370" i="18"/>
  <c r="AP370" i="18"/>
  <c r="AQ370" i="18"/>
  <c r="AR370" i="18"/>
  <c r="AS370" i="18"/>
  <c r="AT370" i="18"/>
  <c r="AU370" i="18"/>
  <c r="AV370" i="18"/>
  <c r="AC371" i="18"/>
  <c r="AD371" i="18"/>
  <c r="AE371" i="18"/>
  <c r="AF371" i="18"/>
  <c r="AG371" i="18"/>
  <c r="AH371" i="18"/>
  <c r="AI371" i="18"/>
  <c r="AJ371" i="18"/>
  <c r="AK371" i="18"/>
  <c r="AL371" i="18"/>
  <c r="AM371" i="18"/>
  <c r="AN371" i="18"/>
  <c r="AO371" i="18"/>
  <c r="AP371" i="18"/>
  <c r="AQ371" i="18"/>
  <c r="AR371" i="18"/>
  <c r="AS371" i="18"/>
  <c r="AT371" i="18"/>
  <c r="AU371" i="18"/>
  <c r="AV371" i="18"/>
  <c r="AC372" i="18"/>
  <c r="AD372" i="18"/>
  <c r="AE372" i="18"/>
  <c r="AF372" i="18"/>
  <c r="AG372" i="18"/>
  <c r="AH372" i="18"/>
  <c r="AI372" i="18"/>
  <c r="AJ372" i="18"/>
  <c r="AK372" i="18"/>
  <c r="AL372" i="18"/>
  <c r="AM372" i="18"/>
  <c r="AN372" i="18"/>
  <c r="AO372" i="18"/>
  <c r="AP372" i="18"/>
  <c r="AQ372" i="18"/>
  <c r="AR372" i="18"/>
  <c r="AS372" i="18"/>
  <c r="AT372" i="18"/>
  <c r="AU372" i="18"/>
  <c r="AV372" i="18"/>
  <c r="AC373" i="18"/>
  <c r="AD373" i="18"/>
  <c r="AE373" i="18"/>
  <c r="AF373" i="18"/>
  <c r="AG373" i="18"/>
  <c r="AH373" i="18"/>
  <c r="AI373" i="18"/>
  <c r="AJ373" i="18"/>
  <c r="AK373" i="18"/>
  <c r="AL373" i="18"/>
  <c r="AM373" i="18"/>
  <c r="AN373" i="18"/>
  <c r="AO373" i="18"/>
  <c r="AP373" i="18"/>
  <c r="AQ373" i="18"/>
  <c r="AR373" i="18"/>
  <c r="AS373" i="18"/>
  <c r="AT373" i="18"/>
  <c r="AU373" i="18"/>
  <c r="AV373" i="18"/>
  <c r="AC374" i="18"/>
  <c r="AD374" i="18"/>
  <c r="AE374" i="18"/>
  <c r="AF374" i="18"/>
  <c r="AG374" i="18"/>
  <c r="AH374" i="18"/>
  <c r="AI374" i="18"/>
  <c r="AJ374" i="18"/>
  <c r="AK374" i="18"/>
  <c r="AL374" i="18"/>
  <c r="AM374" i="18"/>
  <c r="AN374" i="18"/>
  <c r="AO374" i="18"/>
  <c r="AP374" i="18"/>
  <c r="AQ374" i="18"/>
  <c r="AR374" i="18"/>
  <c r="AS374" i="18"/>
  <c r="AT374" i="18"/>
  <c r="AU374" i="18"/>
  <c r="AV374" i="18"/>
  <c r="AC375" i="18"/>
  <c r="AD375" i="18"/>
  <c r="AE375" i="18"/>
  <c r="AF375" i="18"/>
  <c r="AG375" i="18"/>
  <c r="AH375" i="18"/>
  <c r="AI375" i="18"/>
  <c r="AJ375" i="18"/>
  <c r="AK375" i="18"/>
  <c r="AL375" i="18"/>
  <c r="AM375" i="18"/>
  <c r="AN375" i="18"/>
  <c r="AO375" i="18"/>
  <c r="AP375" i="18"/>
  <c r="AQ375" i="18"/>
  <c r="AR375" i="18"/>
  <c r="AS375" i="18"/>
  <c r="AT375" i="18"/>
  <c r="AU375" i="18"/>
  <c r="AV375" i="18"/>
  <c r="AC376" i="18"/>
  <c r="AD376" i="18"/>
  <c r="AE376" i="18"/>
  <c r="AF376" i="18"/>
  <c r="AG376" i="18"/>
  <c r="AH376" i="18"/>
  <c r="AI376" i="18"/>
  <c r="AJ376" i="18"/>
  <c r="AK376" i="18"/>
  <c r="AL376" i="18"/>
  <c r="AM376" i="18"/>
  <c r="AN376" i="18"/>
  <c r="AO376" i="18"/>
  <c r="AP376" i="18"/>
  <c r="AQ376" i="18"/>
  <c r="AR376" i="18"/>
  <c r="AS376" i="18"/>
  <c r="AT376" i="18"/>
  <c r="AU376" i="18"/>
  <c r="AV376" i="18"/>
  <c r="AC377" i="18"/>
  <c r="AD377" i="18"/>
  <c r="AE377" i="18"/>
  <c r="AF377" i="18"/>
  <c r="AG377" i="18"/>
  <c r="AH377" i="18"/>
  <c r="AI377" i="18"/>
  <c r="AJ377" i="18"/>
  <c r="AK377" i="18"/>
  <c r="AL377" i="18"/>
  <c r="AM377" i="18"/>
  <c r="AN377" i="18"/>
  <c r="AO377" i="18"/>
  <c r="AP377" i="18"/>
  <c r="AQ377" i="18"/>
  <c r="AR377" i="18"/>
  <c r="AS377" i="18"/>
  <c r="AT377" i="18"/>
  <c r="AU377" i="18"/>
  <c r="AV377" i="18"/>
  <c r="AC378" i="18"/>
  <c r="AD378" i="18"/>
  <c r="AE378" i="18"/>
  <c r="AF378" i="18"/>
  <c r="AG378" i="18"/>
  <c r="AH378" i="18"/>
  <c r="AI378" i="18"/>
  <c r="AJ378" i="18"/>
  <c r="AK378" i="18"/>
  <c r="AL378" i="18"/>
  <c r="AM378" i="18"/>
  <c r="AN378" i="18"/>
  <c r="AO378" i="18"/>
  <c r="AP378" i="18"/>
  <c r="AQ378" i="18"/>
  <c r="AR378" i="18"/>
  <c r="AS378" i="18"/>
  <c r="AT378" i="18"/>
  <c r="AU378" i="18"/>
  <c r="AV378" i="18"/>
  <c r="AC379" i="18"/>
  <c r="AD379" i="18"/>
  <c r="AE379" i="18"/>
  <c r="AF379" i="18"/>
  <c r="AG379" i="18"/>
  <c r="AH379" i="18"/>
  <c r="AI379" i="18"/>
  <c r="AJ379" i="18"/>
  <c r="AK379" i="18"/>
  <c r="AL379" i="18"/>
  <c r="AM379" i="18"/>
  <c r="AN379" i="18"/>
  <c r="AO379" i="18"/>
  <c r="AP379" i="18"/>
  <c r="AQ379" i="18"/>
  <c r="AR379" i="18"/>
  <c r="AS379" i="18"/>
  <c r="AT379" i="18"/>
  <c r="AU379" i="18"/>
  <c r="AV379" i="18"/>
  <c r="AC380" i="18"/>
  <c r="AD380" i="18"/>
  <c r="AE380" i="18"/>
  <c r="AF380" i="18"/>
  <c r="AG380" i="18"/>
  <c r="AH380" i="18"/>
  <c r="AI380" i="18"/>
  <c r="AJ380" i="18"/>
  <c r="AK380" i="18"/>
  <c r="AL380" i="18"/>
  <c r="AM380" i="18"/>
  <c r="AN380" i="18"/>
  <c r="AO380" i="18"/>
  <c r="AP380" i="18"/>
  <c r="AQ380" i="18"/>
  <c r="AR380" i="18"/>
  <c r="AS380" i="18"/>
  <c r="AT380" i="18"/>
  <c r="AU380" i="18"/>
  <c r="AV380" i="18"/>
  <c r="AC381" i="18"/>
  <c r="AD381" i="18"/>
  <c r="AE381" i="18"/>
  <c r="AF381" i="18"/>
  <c r="AG381" i="18"/>
  <c r="AH381" i="18"/>
  <c r="AI381" i="18"/>
  <c r="AJ381" i="18"/>
  <c r="AK381" i="18"/>
  <c r="AL381" i="18"/>
  <c r="AM381" i="18"/>
  <c r="AN381" i="18"/>
  <c r="AO381" i="18"/>
  <c r="AP381" i="18"/>
  <c r="AQ381" i="18"/>
  <c r="AR381" i="18"/>
  <c r="AS381" i="18"/>
  <c r="AT381" i="18"/>
  <c r="AU381" i="18"/>
  <c r="AV381" i="18"/>
  <c r="AC382" i="18"/>
  <c r="AD382" i="18"/>
  <c r="AE382" i="18"/>
  <c r="AF382" i="18"/>
  <c r="AG382" i="18"/>
  <c r="AH382" i="18"/>
  <c r="AI382" i="18"/>
  <c r="AJ382" i="18"/>
  <c r="AK382" i="18"/>
  <c r="AL382" i="18"/>
  <c r="AM382" i="18"/>
  <c r="AN382" i="18"/>
  <c r="AO382" i="18"/>
  <c r="AP382" i="18"/>
  <c r="AQ382" i="18"/>
  <c r="AR382" i="18"/>
  <c r="AS382" i="18"/>
  <c r="AT382" i="18"/>
  <c r="AU382" i="18"/>
  <c r="AV382" i="18"/>
  <c r="AC383" i="18"/>
  <c r="AD383" i="18"/>
  <c r="AE383" i="18"/>
  <c r="AF383" i="18"/>
  <c r="AG383" i="18"/>
  <c r="AH383" i="18"/>
  <c r="AI383" i="18"/>
  <c r="AJ383" i="18"/>
  <c r="AK383" i="18"/>
  <c r="AL383" i="18"/>
  <c r="AM383" i="18"/>
  <c r="AN383" i="18"/>
  <c r="AO383" i="18"/>
  <c r="AP383" i="18"/>
  <c r="AQ383" i="18"/>
  <c r="AR383" i="18"/>
  <c r="AS383" i="18"/>
  <c r="AT383" i="18"/>
  <c r="AU383" i="18"/>
  <c r="AV383" i="18"/>
  <c r="AC384" i="18"/>
  <c r="AD384" i="18"/>
  <c r="AE384" i="18"/>
  <c r="AF384" i="18"/>
  <c r="AG384" i="18"/>
  <c r="AH384" i="18"/>
  <c r="AI384" i="18"/>
  <c r="AJ384" i="18"/>
  <c r="AK384" i="18"/>
  <c r="AL384" i="18"/>
  <c r="AM384" i="18"/>
  <c r="AN384" i="18"/>
  <c r="AO384" i="18"/>
  <c r="AP384" i="18"/>
  <c r="AQ384" i="18"/>
  <c r="AR384" i="18"/>
  <c r="AS384" i="18"/>
  <c r="AT384" i="18"/>
  <c r="AU384" i="18"/>
  <c r="AV384" i="18"/>
  <c r="AC385" i="18"/>
  <c r="AD385" i="18"/>
  <c r="AE385" i="18"/>
  <c r="AF385" i="18"/>
  <c r="AG385" i="18"/>
  <c r="AH385" i="18"/>
  <c r="AI385" i="18"/>
  <c r="AJ385" i="18"/>
  <c r="AK385" i="18"/>
  <c r="AL385" i="18"/>
  <c r="AM385" i="18"/>
  <c r="AN385" i="18"/>
  <c r="AO385" i="18"/>
  <c r="AP385" i="18"/>
  <c r="AQ385" i="18"/>
  <c r="AR385" i="18"/>
  <c r="AS385" i="18"/>
  <c r="AT385" i="18"/>
  <c r="AU385" i="18"/>
  <c r="AV385" i="18"/>
  <c r="AC386" i="18"/>
  <c r="AD386" i="18"/>
  <c r="AE386" i="18"/>
  <c r="AF386" i="18"/>
  <c r="AG386" i="18"/>
  <c r="AH386" i="18"/>
  <c r="AI386" i="18"/>
  <c r="AJ386" i="18"/>
  <c r="AK386" i="18"/>
  <c r="AL386" i="18"/>
  <c r="AM386" i="18"/>
  <c r="AN386" i="18"/>
  <c r="AO386" i="18"/>
  <c r="AP386" i="18"/>
  <c r="AQ386" i="18"/>
  <c r="AR386" i="18"/>
  <c r="AS386" i="18"/>
  <c r="AT386" i="18"/>
  <c r="AU386" i="18"/>
  <c r="AV386" i="18"/>
  <c r="AC387" i="18"/>
  <c r="AD387" i="18"/>
  <c r="AE387" i="18"/>
  <c r="AF387" i="18"/>
  <c r="AG387" i="18"/>
  <c r="AH387" i="18"/>
  <c r="AI387" i="18"/>
  <c r="AJ387" i="18"/>
  <c r="AK387" i="18"/>
  <c r="AL387" i="18"/>
  <c r="AM387" i="18"/>
  <c r="AN387" i="18"/>
  <c r="AO387" i="18"/>
  <c r="AP387" i="18"/>
  <c r="AQ387" i="18"/>
  <c r="AR387" i="18"/>
  <c r="AS387" i="18"/>
  <c r="AT387" i="18"/>
  <c r="AU387" i="18"/>
  <c r="AV387" i="18"/>
  <c r="AC388" i="18"/>
  <c r="AD388" i="18"/>
  <c r="AE388" i="18"/>
  <c r="AF388" i="18"/>
  <c r="AG388" i="18"/>
  <c r="AH388" i="18"/>
  <c r="AI388" i="18"/>
  <c r="AJ388" i="18"/>
  <c r="AK388" i="18"/>
  <c r="AL388" i="18"/>
  <c r="AM388" i="18"/>
  <c r="AN388" i="18"/>
  <c r="AO388" i="18"/>
  <c r="AP388" i="18"/>
  <c r="AQ388" i="18"/>
  <c r="AR388" i="18"/>
  <c r="AS388" i="18"/>
  <c r="AT388" i="18"/>
  <c r="AU388" i="18"/>
  <c r="AV388" i="18"/>
  <c r="AC389" i="18"/>
  <c r="AD389" i="18"/>
  <c r="AE389" i="18"/>
  <c r="AF389" i="18"/>
  <c r="AG389" i="18"/>
  <c r="AH389" i="18"/>
  <c r="AI389" i="18"/>
  <c r="AJ389" i="18"/>
  <c r="AK389" i="18"/>
  <c r="AL389" i="18"/>
  <c r="AM389" i="18"/>
  <c r="AN389" i="18"/>
  <c r="AO389" i="18"/>
  <c r="AP389" i="18"/>
  <c r="AQ389" i="18"/>
  <c r="AR389" i="18"/>
  <c r="AS389" i="18"/>
  <c r="AT389" i="18"/>
  <c r="AU389" i="18"/>
  <c r="AV389" i="18"/>
  <c r="AC390" i="18"/>
  <c r="AD390" i="18"/>
  <c r="AE390" i="18"/>
  <c r="AF390" i="18"/>
  <c r="AG390" i="18"/>
  <c r="AH390" i="18"/>
  <c r="AI390" i="18"/>
  <c r="AJ390" i="18"/>
  <c r="AK390" i="18"/>
  <c r="AL390" i="18"/>
  <c r="AM390" i="18"/>
  <c r="AN390" i="18"/>
  <c r="AO390" i="18"/>
  <c r="AP390" i="18"/>
  <c r="AQ390" i="18"/>
  <c r="AR390" i="18"/>
  <c r="AS390" i="18"/>
  <c r="AT390" i="18"/>
  <c r="AU390" i="18"/>
  <c r="AV390" i="18"/>
  <c r="AC391" i="18"/>
  <c r="AD391" i="18"/>
  <c r="AE391" i="18"/>
  <c r="AF391" i="18"/>
  <c r="AG391" i="18"/>
  <c r="AH391" i="18"/>
  <c r="AI391" i="18"/>
  <c r="AJ391" i="18"/>
  <c r="AK391" i="18"/>
  <c r="AL391" i="18"/>
  <c r="AM391" i="18"/>
  <c r="AN391" i="18"/>
  <c r="AO391" i="18"/>
  <c r="AP391" i="18"/>
  <c r="AQ391" i="18"/>
  <c r="AR391" i="18"/>
  <c r="AS391" i="18"/>
  <c r="AT391" i="18"/>
  <c r="AU391" i="18"/>
  <c r="AV391" i="18"/>
  <c r="AC392" i="18"/>
  <c r="AD392" i="18"/>
  <c r="AE392" i="18"/>
  <c r="AF392" i="18"/>
  <c r="AG392" i="18"/>
  <c r="AH392" i="18"/>
  <c r="AI392" i="18"/>
  <c r="AJ392" i="18"/>
  <c r="AK392" i="18"/>
  <c r="AL392" i="18"/>
  <c r="AM392" i="18"/>
  <c r="AN392" i="18"/>
  <c r="AO392" i="18"/>
  <c r="AP392" i="18"/>
  <c r="AQ392" i="18"/>
  <c r="AR392" i="18"/>
  <c r="AS392" i="18"/>
  <c r="AT392" i="18"/>
  <c r="AU392" i="18"/>
  <c r="AV392" i="18"/>
  <c r="AC393" i="18"/>
  <c r="AD393" i="18"/>
  <c r="AE393" i="18"/>
  <c r="AF393" i="18"/>
  <c r="AG393" i="18"/>
  <c r="AH393" i="18"/>
  <c r="AI393" i="18"/>
  <c r="AJ393" i="18"/>
  <c r="AK393" i="18"/>
  <c r="AL393" i="18"/>
  <c r="AM393" i="18"/>
  <c r="AN393" i="18"/>
  <c r="AO393" i="18"/>
  <c r="AP393" i="18"/>
  <c r="AQ393" i="18"/>
  <c r="AR393" i="18"/>
  <c r="AS393" i="18"/>
  <c r="AT393" i="18"/>
  <c r="AU393" i="18"/>
  <c r="AV393" i="18"/>
  <c r="AC394" i="18"/>
  <c r="AD394" i="18"/>
  <c r="AE394" i="18"/>
  <c r="AF394" i="18"/>
  <c r="AG394" i="18"/>
  <c r="AH394" i="18"/>
  <c r="AI394" i="18"/>
  <c r="AJ394" i="18"/>
  <c r="AK394" i="18"/>
  <c r="AL394" i="18"/>
  <c r="AM394" i="18"/>
  <c r="AN394" i="18"/>
  <c r="AO394" i="18"/>
  <c r="AP394" i="18"/>
  <c r="AQ394" i="18"/>
  <c r="AR394" i="18"/>
  <c r="AS394" i="18"/>
  <c r="AT394" i="18"/>
  <c r="AU394" i="18"/>
  <c r="AV394" i="18"/>
  <c r="AC395" i="18"/>
  <c r="AD395" i="18"/>
  <c r="AE395" i="18"/>
  <c r="AF395" i="18"/>
  <c r="AG395" i="18"/>
  <c r="AH395" i="18"/>
  <c r="AI395" i="18"/>
  <c r="AJ395" i="18"/>
  <c r="AK395" i="18"/>
  <c r="AL395" i="18"/>
  <c r="AM395" i="18"/>
  <c r="AN395" i="18"/>
  <c r="AO395" i="18"/>
  <c r="AP395" i="18"/>
  <c r="AQ395" i="18"/>
  <c r="AR395" i="18"/>
  <c r="AS395" i="18"/>
  <c r="AT395" i="18"/>
  <c r="AU395" i="18"/>
  <c r="AV395" i="18"/>
  <c r="AC396" i="18"/>
  <c r="AD396" i="18"/>
  <c r="AE396" i="18"/>
  <c r="AF396" i="18"/>
  <c r="AG396" i="18"/>
  <c r="AH396" i="18"/>
  <c r="AI396" i="18"/>
  <c r="AJ396" i="18"/>
  <c r="AK396" i="18"/>
  <c r="AL396" i="18"/>
  <c r="AM396" i="18"/>
  <c r="AN396" i="18"/>
  <c r="AO396" i="18"/>
  <c r="AP396" i="18"/>
  <c r="AQ396" i="18"/>
  <c r="AR396" i="18"/>
  <c r="AS396" i="18"/>
  <c r="AT396" i="18"/>
  <c r="AU396" i="18"/>
  <c r="AV396" i="18"/>
  <c r="AD5" i="18"/>
  <c r="AE5" i="18"/>
  <c r="AF5" i="18"/>
  <c r="AG5" i="18"/>
  <c r="AH5" i="18"/>
  <c r="AI5" i="18"/>
  <c r="AJ5" i="18"/>
  <c r="AK5" i="18"/>
  <c r="AL5" i="18"/>
  <c r="AM5" i="18"/>
  <c r="AN5" i="18"/>
  <c r="AO5" i="18"/>
  <c r="AP5" i="18"/>
  <c r="AQ5" i="18"/>
  <c r="AR5" i="18"/>
  <c r="AS5" i="18"/>
  <c r="AT5" i="18"/>
  <c r="AU5" i="18"/>
  <c r="AV5" i="18"/>
  <c r="AC5" i="18"/>
  <c r="G13" i="17"/>
  <c r="H13" i="17"/>
  <c r="I13" i="17"/>
  <c r="J13" i="17"/>
  <c r="K13" i="17"/>
  <c r="L13" i="17"/>
  <c r="M13" i="17"/>
  <c r="N13" i="17"/>
  <c r="O13" i="17"/>
  <c r="P13" i="17"/>
  <c r="Q13" i="17"/>
  <c r="G18" i="17"/>
  <c r="H18" i="17"/>
  <c r="I18" i="17"/>
  <c r="J18" i="17"/>
  <c r="K18" i="17"/>
  <c r="L18" i="17"/>
  <c r="M18" i="17"/>
  <c r="N18" i="17"/>
  <c r="O18" i="17"/>
  <c r="P18" i="17"/>
  <c r="Q18" i="17"/>
  <c r="G21" i="17"/>
  <c r="H21" i="17"/>
  <c r="I21" i="17"/>
  <c r="J21" i="17"/>
  <c r="K21" i="17"/>
  <c r="L21" i="17"/>
  <c r="M21" i="17"/>
  <c r="N21" i="17"/>
  <c r="O21" i="17"/>
  <c r="P21" i="17"/>
  <c r="Q21" i="17"/>
  <c r="G24" i="17"/>
  <c r="H24" i="17"/>
  <c r="I24" i="17"/>
  <c r="J24" i="17"/>
  <c r="K24" i="17"/>
  <c r="L24" i="17"/>
  <c r="M24" i="17"/>
  <c r="N24" i="17"/>
  <c r="O24" i="17"/>
  <c r="P24" i="17"/>
  <c r="Q24" i="17"/>
  <c r="G26" i="17"/>
  <c r="H26" i="17"/>
  <c r="I26" i="17"/>
  <c r="J26" i="17"/>
  <c r="K26" i="17"/>
  <c r="L26" i="17"/>
  <c r="M26" i="17"/>
  <c r="N26" i="17"/>
  <c r="O26" i="17"/>
  <c r="P26" i="17"/>
  <c r="Q26" i="17"/>
  <c r="G31" i="17"/>
  <c r="H31" i="17"/>
  <c r="I31" i="17"/>
  <c r="J31" i="17"/>
  <c r="K31" i="17"/>
  <c r="L31" i="17"/>
  <c r="M31" i="17"/>
  <c r="N31" i="17"/>
  <c r="O31" i="17"/>
  <c r="P31" i="17"/>
  <c r="Q31" i="17"/>
  <c r="F13" i="17"/>
  <c r="F18" i="17"/>
  <c r="F21" i="17"/>
  <c r="F24" i="17"/>
  <c r="F26" i="17"/>
  <c r="F31" i="17"/>
  <c r="F38" i="17"/>
  <c r="K6" i="17"/>
  <c r="B23" i="17" s="1"/>
  <c r="K5" i="17"/>
  <c r="K4" i="17"/>
  <c r="K3" i="17"/>
  <c r="K2" i="17"/>
  <c r="AL17" i="20"/>
  <c r="AL4" i="20"/>
  <c r="AL5" i="20"/>
  <c r="AL6" i="20"/>
  <c r="AL3" i="20"/>
  <c r="AL19" i="20"/>
  <c r="AL33" i="20"/>
  <c r="AL45" i="20"/>
  <c r="AL52" i="20"/>
  <c r="AL68" i="20"/>
  <c r="AL74" i="20"/>
  <c r="AL14" i="20"/>
  <c r="AL75" i="20"/>
  <c r="AL22" i="20"/>
  <c r="AL25" i="20"/>
  <c r="AL34" i="20"/>
  <c r="AL54" i="20"/>
  <c r="AL57" i="20"/>
  <c r="AL69" i="20"/>
  <c r="AL70" i="20"/>
  <c r="AL301" i="20"/>
  <c r="AL304" i="20"/>
  <c r="AL9" i="20"/>
  <c r="AL26" i="20"/>
  <c r="AL27" i="20"/>
  <c r="AL18" i="20"/>
  <c r="AL15" i="20"/>
  <c r="AL20" i="20"/>
  <c r="AL24" i="20"/>
  <c r="AL36" i="20"/>
  <c r="AL38" i="20"/>
  <c r="AL39" i="20"/>
  <c r="AL37" i="20"/>
  <c r="AL42" i="20"/>
  <c r="AL43" i="20"/>
  <c r="AL44" i="20"/>
  <c r="AL49" i="20"/>
  <c r="AL46" i="20"/>
  <c r="AL59" i="20"/>
  <c r="AL60" i="20"/>
  <c r="AL61" i="20"/>
  <c r="AL71" i="20"/>
  <c r="AL78" i="20"/>
  <c r="AL300" i="20"/>
  <c r="AL302" i="20"/>
  <c r="AL31" i="20"/>
  <c r="AL48" i="20"/>
  <c r="AL7" i="20"/>
  <c r="AL56" i="20"/>
  <c r="AL55" i="20"/>
  <c r="AL53" i="20"/>
  <c r="AL63" i="20"/>
  <c r="AL66" i="20"/>
  <c r="AL8" i="20"/>
  <c r="AL16" i="20"/>
  <c r="AL21" i="20"/>
  <c r="AL23" i="20"/>
  <c r="AL28" i="20"/>
  <c r="AL32" i="20"/>
  <c r="AL35" i="20"/>
  <c r="AL47" i="20"/>
  <c r="AL58" i="20"/>
  <c r="AL64" i="20"/>
  <c r="AL65" i="20"/>
  <c r="AL67" i="20"/>
  <c r="AL303" i="20"/>
  <c r="AL305" i="20"/>
  <c r="AL79" i="20"/>
  <c r="AL62" i="20"/>
  <c r="AL72" i="20"/>
  <c r="AL73" i="20"/>
  <c r="AL29" i="20"/>
  <c r="AL50" i="20"/>
  <c r="AL76" i="20"/>
  <c r="AL10" i="20"/>
  <c r="AL40" i="20"/>
  <c r="AL12" i="20"/>
  <c r="AL80" i="20"/>
  <c r="AL81" i="20"/>
  <c r="AL82" i="20"/>
  <c r="AL83" i="20"/>
  <c r="AL84" i="20"/>
  <c r="AL85" i="20"/>
  <c r="AL86" i="20"/>
  <c r="AL87" i="20"/>
  <c r="AL88" i="20"/>
  <c r="AL89" i="20"/>
  <c r="AL90" i="20"/>
  <c r="AL91" i="20"/>
  <c r="AL92" i="20"/>
  <c r="AL93" i="20"/>
  <c r="AL94" i="20"/>
  <c r="AL95" i="20"/>
  <c r="AL96" i="20"/>
  <c r="AL97" i="20"/>
  <c r="AL98" i="20"/>
  <c r="AL99" i="20"/>
  <c r="AL100" i="20"/>
  <c r="AL101" i="20"/>
  <c r="AL102" i="20"/>
  <c r="AL103" i="20"/>
  <c r="AL104" i="20"/>
  <c r="AL105" i="20"/>
  <c r="AL106" i="20"/>
  <c r="AL107" i="20"/>
  <c r="AL108" i="20"/>
  <c r="AL109" i="20"/>
  <c r="AL110" i="20"/>
  <c r="AL111" i="20"/>
  <c r="AL112" i="20"/>
  <c r="AL113" i="20"/>
  <c r="AL114" i="20"/>
  <c r="AL115" i="20"/>
  <c r="AL116" i="20"/>
  <c r="AL117" i="20"/>
  <c r="AL118" i="20"/>
  <c r="AL119" i="20"/>
  <c r="AL120" i="20"/>
  <c r="AL121" i="20"/>
  <c r="AL122" i="20"/>
  <c r="AL123" i="20"/>
  <c r="AL124" i="20"/>
  <c r="AL125" i="20"/>
  <c r="AL126" i="20"/>
  <c r="AL127" i="20"/>
  <c r="AL128" i="20"/>
  <c r="AL129" i="20"/>
  <c r="AL130" i="20"/>
  <c r="AL131" i="20"/>
  <c r="AL132" i="20"/>
  <c r="AL133" i="20"/>
  <c r="AL134" i="20"/>
  <c r="AL135" i="20"/>
  <c r="AL136" i="20"/>
  <c r="AL137" i="20"/>
  <c r="AL138" i="20"/>
  <c r="AL139" i="20"/>
  <c r="AL140" i="20"/>
  <c r="AL141" i="20"/>
  <c r="AL142" i="20"/>
  <c r="AL143" i="20"/>
  <c r="AL144" i="20"/>
  <c r="AL145" i="20"/>
  <c r="AL146" i="20"/>
  <c r="AL147" i="20"/>
  <c r="AL148" i="20"/>
  <c r="AL149" i="20"/>
  <c r="AL150" i="20"/>
  <c r="AL151" i="20"/>
  <c r="AL152" i="20"/>
  <c r="AL153" i="20"/>
  <c r="AL154" i="20"/>
  <c r="AL155" i="20"/>
  <c r="AL156" i="20"/>
  <c r="AL157" i="20"/>
  <c r="AL158" i="20"/>
  <c r="AL159" i="20"/>
  <c r="AL160" i="20"/>
  <c r="AL161" i="20"/>
  <c r="AL162" i="20"/>
  <c r="AL163" i="20"/>
  <c r="AL164" i="20"/>
  <c r="AL165" i="20"/>
  <c r="AL166" i="20"/>
  <c r="AL167" i="20"/>
  <c r="AL168" i="20"/>
  <c r="AL169" i="20"/>
  <c r="AL170" i="20"/>
  <c r="AL171" i="20"/>
  <c r="AL172" i="20"/>
  <c r="AL173" i="20"/>
  <c r="AL174" i="20"/>
  <c r="AL175" i="20"/>
  <c r="AL176" i="20"/>
  <c r="AL177" i="20"/>
  <c r="AL178" i="20"/>
  <c r="AL179" i="20"/>
  <c r="AL180" i="20"/>
  <c r="AL181" i="20"/>
  <c r="AL182" i="20"/>
  <c r="AL183" i="20"/>
  <c r="AL184" i="20"/>
  <c r="AL185" i="20"/>
  <c r="AL186" i="20"/>
  <c r="AL187" i="20"/>
  <c r="AL188" i="20"/>
  <c r="AL189" i="20"/>
  <c r="AL190" i="20"/>
  <c r="AL191" i="20"/>
  <c r="AL192" i="20"/>
  <c r="AL193" i="20"/>
  <c r="AL194" i="20"/>
  <c r="AL195" i="20"/>
  <c r="AL196" i="20"/>
  <c r="AL197" i="20"/>
  <c r="AL198" i="20"/>
  <c r="AL199" i="20"/>
  <c r="AL200" i="20"/>
  <c r="AL201" i="20"/>
  <c r="AL202" i="20"/>
  <c r="AL203" i="20"/>
  <c r="AL204" i="20"/>
  <c r="AL205" i="20"/>
  <c r="AL206" i="20"/>
  <c r="AL207" i="20"/>
  <c r="AL208" i="20"/>
  <c r="AL209" i="20"/>
  <c r="AL210" i="20"/>
  <c r="AL211" i="20"/>
  <c r="AL212" i="20"/>
  <c r="AL213" i="20"/>
  <c r="AL214" i="20"/>
  <c r="AL215" i="20"/>
  <c r="AL216" i="20"/>
  <c r="AL217" i="20"/>
  <c r="AL218" i="20"/>
  <c r="AL219" i="20"/>
  <c r="AL220" i="20"/>
  <c r="AL221" i="20"/>
  <c r="AL222" i="20"/>
  <c r="AL223" i="20"/>
  <c r="AL224" i="20"/>
  <c r="AL225" i="20"/>
  <c r="AL226" i="20"/>
  <c r="AL227" i="20"/>
  <c r="AL228" i="20"/>
  <c r="AL229" i="20"/>
  <c r="AL230" i="20"/>
  <c r="AL231" i="20"/>
  <c r="AL232" i="20"/>
  <c r="AL233" i="20"/>
  <c r="AL234" i="20"/>
  <c r="AL235" i="20"/>
  <c r="AL236" i="20"/>
  <c r="AL237" i="20"/>
  <c r="AL238" i="20"/>
  <c r="AL239" i="20"/>
  <c r="AL240" i="20"/>
  <c r="AL241" i="20"/>
  <c r="AL242" i="20"/>
  <c r="AL243" i="20"/>
  <c r="AL244" i="20"/>
  <c r="AL245" i="20"/>
  <c r="AL246" i="20"/>
  <c r="AL247" i="20"/>
  <c r="AL248" i="20"/>
  <c r="AL249" i="20"/>
  <c r="AL250" i="20"/>
  <c r="AL251" i="20"/>
  <c r="AL252" i="20"/>
  <c r="AL253" i="20"/>
  <c r="AL254" i="20"/>
  <c r="AL255" i="20"/>
  <c r="AL256" i="20"/>
  <c r="AL257" i="20"/>
  <c r="AL258" i="20"/>
  <c r="AL259" i="20"/>
  <c r="AL260" i="20"/>
  <c r="AL261" i="20"/>
  <c r="AL262" i="20"/>
  <c r="AL263" i="20"/>
  <c r="AL264" i="20"/>
  <c r="AL265" i="20"/>
  <c r="AL266" i="20"/>
  <c r="AL267" i="20"/>
  <c r="AL268" i="20"/>
  <c r="AL269" i="20"/>
  <c r="AL270" i="20"/>
  <c r="AL271" i="20"/>
  <c r="AL272" i="20"/>
  <c r="AL273" i="20"/>
  <c r="AL274" i="20"/>
  <c r="AL275" i="20"/>
  <c r="AL276" i="20"/>
  <c r="AL277" i="20"/>
  <c r="AL278" i="20"/>
  <c r="AL279" i="20"/>
  <c r="AL280" i="20"/>
  <c r="AL281" i="20"/>
  <c r="AL282" i="20"/>
  <c r="AL283" i="20"/>
  <c r="AL284" i="20"/>
  <c r="AL285" i="20"/>
  <c r="AL286" i="20"/>
  <c r="AL287" i="20"/>
  <c r="AL288" i="20"/>
  <c r="AL289" i="20"/>
  <c r="AL290" i="20"/>
  <c r="AL291" i="20"/>
  <c r="AL292" i="20"/>
  <c r="AL293" i="20"/>
  <c r="AL294" i="20"/>
  <c r="AL295" i="20"/>
  <c r="AL296" i="20"/>
  <c r="AL297" i="20"/>
  <c r="AL298" i="20"/>
  <c r="AL299" i="20"/>
  <c r="AL30" i="20"/>
  <c r="AL51" i="20"/>
  <c r="AL77" i="20"/>
  <c r="AL11" i="20"/>
  <c r="AL41" i="20"/>
  <c r="AL13" i="20"/>
  <c r="AL306" i="20"/>
  <c r="AL307" i="20"/>
  <c r="AL308" i="20"/>
  <c r="AL309" i="20"/>
  <c r="AL310" i="20"/>
  <c r="AL311" i="20"/>
  <c r="AC4" i="20"/>
  <c r="AD4" i="20"/>
  <c r="AE4" i="20"/>
  <c r="AF4" i="20"/>
  <c r="AG4" i="20"/>
  <c r="AH4" i="20"/>
  <c r="AI4" i="20"/>
  <c r="AJ4" i="20"/>
  <c r="AK4" i="20"/>
  <c r="AC5" i="20"/>
  <c r="AD5" i="20"/>
  <c r="AE5" i="20"/>
  <c r="AF5" i="20"/>
  <c r="AG5" i="20"/>
  <c r="AH5" i="20"/>
  <c r="AI5" i="20"/>
  <c r="AJ5" i="20"/>
  <c r="AK5" i="20"/>
  <c r="AC6" i="20"/>
  <c r="AD6" i="20"/>
  <c r="AE6" i="20"/>
  <c r="AF6" i="20"/>
  <c r="AG6" i="20"/>
  <c r="AH6" i="20"/>
  <c r="AI6" i="20"/>
  <c r="AJ6" i="20"/>
  <c r="AK6" i="20"/>
  <c r="AC3" i="20"/>
  <c r="AD3" i="20"/>
  <c r="AE3" i="20"/>
  <c r="AF3" i="20"/>
  <c r="AG3" i="20"/>
  <c r="AH3" i="20"/>
  <c r="AI3" i="20"/>
  <c r="AJ3" i="20"/>
  <c r="AK3" i="20"/>
  <c r="AC19" i="20"/>
  <c r="AD19" i="20"/>
  <c r="AE19" i="20"/>
  <c r="AF19" i="20"/>
  <c r="AG19" i="20"/>
  <c r="AH19" i="20"/>
  <c r="AI19" i="20"/>
  <c r="AJ19" i="20"/>
  <c r="AK19" i="20"/>
  <c r="AC33" i="20"/>
  <c r="AD33" i="20"/>
  <c r="AE33" i="20"/>
  <c r="AF33" i="20"/>
  <c r="AG33" i="20"/>
  <c r="AH33" i="20"/>
  <c r="AI33" i="20"/>
  <c r="AJ33" i="20"/>
  <c r="AK33" i="20"/>
  <c r="AC45" i="20"/>
  <c r="AD45" i="20"/>
  <c r="AE45" i="20"/>
  <c r="AF45" i="20"/>
  <c r="AG45" i="20"/>
  <c r="AH45" i="20"/>
  <c r="AI45" i="20"/>
  <c r="AJ45" i="20"/>
  <c r="AK45" i="20"/>
  <c r="AC52" i="20"/>
  <c r="AD52" i="20"/>
  <c r="AE52" i="20"/>
  <c r="AF52" i="20"/>
  <c r="AG52" i="20"/>
  <c r="AH52" i="20"/>
  <c r="AI52" i="20"/>
  <c r="AJ52" i="20"/>
  <c r="AK52" i="20"/>
  <c r="AC68" i="20"/>
  <c r="AD68" i="20"/>
  <c r="AE68" i="20"/>
  <c r="AF68" i="20"/>
  <c r="AG68" i="20"/>
  <c r="AH68" i="20"/>
  <c r="AI68" i="20"/>
  <c r="AJ68" i="20"/>
  <c r="AK68" i="20"/>
  <c r="AC74" i="20"/>
  <c r="AD74" i="20"/>
  <c r="AE74" i="20"/>
  <c r="AF74" i="20"/>
  <c r="AG74" i="20"/>
  <c r="AH74" i="20"/>
  <c r="AI74" i="20"/>
  <c r="AJ74" i="20"/>
  <c r="AK74" i="20"/>
  <c r="AC14" i="20"/>
  <c r="AD14" i="20"/>
  <c r="AE14" i="20"/>
  <c r="AF14" i="20"/>
  <c r="AG14" i="20"/>
  <c r="AH14" i="20"/>
  <c r="AI14" i="20"/>
  <c r="AJ14" i="20"/>
  <c r="AK14" i="20"/>
  <c r="AC75" i="20"/>
  <c r="AD75" i="20"/>
  <c r="AE75" i="20"/>
  <c r="AF75" i="20"/>
  <c r="AG75" i="20"/>
  <c r="AH75" i="20"/>
  <c r="AI75" i="20"/>
  <c r="AJ75" i="20"/>
  <c r="AK75" i="20"/>
  <c r="AC22" i="20"/>
  <c r="AD22" i="20"/>
  <c r="AE22" i="20"/>
  <c r="AF22" i="20"/>
  <c r="AG22" i="20"/>
  <c r="AH22" i="20"/>
  <c r="AI22" i="20"/>
  <c r="AJ22" i="20"/>
  <c r="AK22" i="20"/>
  <c r="AC25" i="20"/>
  <c r="AD25" i="20"/>
  <c r="AE25" i="20"/>
  <c r="AF25" i="20"/>
  <c r="AG25" i="20"/>
  <c r="AH25" i="20"/>
  <c r="AI25" i="20"/>
  <c r="AJ25" i="20"/>
  <c r="AK25" i="20"/>
  <c r="AC34" i="20"/>
  <c r="AD34" i="20"/>
  <c r="AE34" i="20"/>
  <c r="AF34" i="20"/>
  <c r="AG34" i="20"/>
  <c r="AH34" i="20"/>
  <c r="AI34" i="20"/>
  <c r="AJ34" i="20"/>
  <c r="AK34" i="20"/>
  <c r="AC54" i="20"/>
  <c r="AD54" i="20"/>
  <c r="AE54" i="20"/>
  <c r="AF54" i="20"/>
  <c r="AG54" i="20"/>
  <c r="AH54" i="20"/>
  <c r="AI54" i="20"/>
  <c r="AJ54" i="20"/>
  <c r="AK54" i="20"/>
  <c r="AC57" i="20"/>
  <c r="AD57" i="20"/>
  <c r="AE57" i="20"/>
  <c r="AF57" i="20"/>
  <c r="AG57" i="20"/>
  <c r="AH57" i="20"/>
  <c r="AI57" i="20"/>
  <c r="AJ57" i="20"/>
  <c r="AK57" i="20"/>
  <c r="AC69" i="20"/>
  <c r="AD69" i="20"/>
  <c r="AE69" i="20"/>
  <c r="AF69" i="20"/>
  <c r="AG69" i="20"/>
  <c r="AH69" i="20"/>
  <c r="AI69" i="20"/>
  <c r="AJ69" i="20"/>
  <c r="AK69" i="20"/>
  <c r="AC70" i="20"/>
  <c r="AD70" i="20"/>
  <c r="AE70" i="20"/>
  <c r="AF70" i="20"/>
  <c r="AG70" i="20"/>
  <c r="AH70" i="20"/>
  <c r="AI70" i="20"/>
  <c r="AJ70" i="20"/>
  <c r="AK70" i="20"/>
  <c r="AC301" i="20"/>
  <c r="AD301" i="20"/>
  <c r="AE301" i="20"/>
  <c r="AF301" i="20"/>
  <c r="AG301" i="20"/>
  <c r="AH301" i="20"/>
  <c r="AI301" i="20"/>
  <c r="AJ301" i="20"/>
  <c r="AK301" i="20"/>
  <c r="AC304" i="20"/>
  <c r="AD304" i="20"/>
  <c r="AE304" i="20"/>
  <c r="AF304" i="20"/>
  <c r="AG304" i="20"/>
  <c r="AH304" i="20"/>
  <c r="AI304" i="20"/>
  <c r="AJ304" i="20"/>
  <c r="AK304" i="20"/>
  <c r="AC9" i="20"/>
  <c r="AD9" i="20"/>
  <c r="AE9" i="20"/>
  <c r="AF9" i="20"/>
  <c r="AG9" i="20"/>
  <c r="AH9" i="20"/>
  <c r="AI9" i="20"/>
  <c r="AJ9" i="20"/>
  <c r="AK9" i="20"/>
  <c r="AC26" i="20"/>
  <c r="AD26" i="20"/>
  <c r="AE26" i="20"/>
  <c r="AF26" i="20"/>
  <c r="AG26" i="20"/>
  <c r="AH26" i="20"/>
  <c r="AI26" i="20"/>
  <c r="AJ26" i="20"/>
  <c r="AK26" i="20"/>
  <c r="AC27" i="20"/>
  <c r="AD27" i="20"/>
  <c r="AE27" i="20"/>
  <c r="AF27" i="20"/>
  <c r="AG27" i="20"/>
  <c r="AH27" i="20"/>
  <c r="AI27" i="20"/>
  <c r="AJ27" i="20"/>
  <c r="AK27" i="20"/>
  <c r="AC18" i="20"/>
  <c r="AD18" i="20"/>
  <c r="AE18" i="20"/>
  <c r="AF18" i="20"/>
  <c r="AG18" i="20"/>
  <c r="AH18" i="20"/>
  <c r="AI18" i="20"/>
  <c r="AJ18" i="20"/>
  <c r="AK18" i="20"/>
  <c r="AC15" i="20"/>
  <c r="AD15" i="20"/>
  <c r="AE15" i="20"/>
  <c r="AF15" i="20"/>
  <c r="AG15" i="20"/>
  <c r="AH15" i="20"/>
  <c r="AI15" i="20"/>
  <c r="AJ15" i="20"/>
  <c r="AK15" i="20"/>
  <c r="AC20" i="20"/>
  <c r="AD20" i="20"/>
  <c r="AE20" i="20"/>
  <c r="AF20" i="20"/>
  <c r="AG20" i="20"/>
  <c r="AH20" i="20"/>
  <c r="AI20" i="20"/>
  <c r="AJ20" i="20"/>
  <c r="AK20" i="20"/>
  <c r="AC24" i="20"/>
  <c r="AD24" i="20"/>
  <c r="AE24" i="20"/>
  <c r="AF24" i="20"/>
  <c r="AG24" i="20"/>
  <c r="AH24" i="20"/>
  <c r="AI24" i="20"/>
  <c r="AJ24" i="20"/>
  <c r="AK24" i="20"/>
  <c r="AC36" i="20"/>
  <c r="AD36" i="20"/>
  <c r="AE36" i="20"/>
  <c r="AF36" i="20"/>
  <c r="AG36" i="20"/>
  <c r="AH36" i="20"/>
  <c r="AI36" i="20"/>
  <c r="AJ36" i="20"/>
  <c r="AK36" i="20"/>
  <c r="AC38" i="20"/>
  <c r="AD38" i="20"/>
  <c r="AE38" i="20"/>
  <c r="AF38" i="20"/>
  <c r="AG38" i="20"/>
  <c r="AH38" i="20"/>
  <c r="AI38" i="20"/>
  <c r="AJ38" i="20"/>
  <c r="AK38" i="20"/>
  <c r="AC39" i="20"/>
  <c r="AD39" i="20"/>
  <c r="AE39" i="20"/>
  <c r="AF39" i="20"/>
  <c r="AG39" i="20"/>
  <c r="AH39" i="20"/>
  <c r="AI39" i="20"/>
  <c r="AJ39" i="20"/>
  <c r="AK39" i="20"/>
  <c r="AC37" i="20"/>
  <c r="AD37" i="20"/>
  <c r="AE37" i="20"/>
  <c r="AF37" i="20"/>
  <c r="AG37" i="20"/>
  <c r="AH37" i="20"/>
  <c r="AI37" i="20"/>
  <c r="AJ37" i="20"/>
  <c r="AK37" i="20"/>
  <c r="AC42" i="20"/>
  <c r="AD42" i="20"/>
  <c r="AE42" i="20"/>
  <c r="AF42" i="20"/>
  <c r="AG42" i="20"/>
  <c r="AH42" i="20"/>
  <c r="AI42" i="20"/>
  <c r="AJ42" i="20"/>
  <c r="AK42" i="20"/>
  <c r="AC43" i="20"/>
  <c r="AD43" i="20"/>
  <c r="AE43" i="20"/>
  <c r="AF43" i="20"/>
  <c r="AG43" i="20"/>
  <c r="AH43" i="20"/>
  <c r="AI43" i="20"/>
  <c r="AJ43" i="20"/>
  <c r="AK43" i="20"/>
  <c r="AC44" i="20"/>
  <c r="AD44" i="20"/>
  <c r="AE44" i="20"/>
  <c r="AF44" i="20"/>
  <c r="AG44" i="20"/>
  <c r="AH44" i="20"/>
  <c r="AI44" i="20"/>
  <c r="AJ44" i="20"/>
  <c r="AK44" i="20"/>
  <c r="AC49" i="20"/>
  <c r="AD49" i="20"/>
  <c r="AE49" i="20"/>
  <c r="AF49" i="20"/>
  <c r="AG49" i="20"/>
  <c r="AH49" i="20"/>
  <c r="AI49" i="20"/>
  <c r="AJ49" i="20"/>
  <c r="AK49" i="20"/>
  <c r="AC46" i="20"/>
  <c r="AD46" i="20"/>
  <c r="AE46" i="20"/>
  <c r="AF46" i="20"/>
  <c r="AG46" i="20"/>
  <c r="AH46" i="20"/>
  <c r="AI46" i="20"/>
  <c r="AJ46" i="20"/>
  <c r="AK46" i="20"/>
  <c r="AC59" i="20"/>
  <c r="AD59" i="20"/>
  <c r="AE59" i="20"/>
  <c r="AF59" i="20"/>
  <c r="AG59" i="20"/>
  <c r="AH59" i="20"/>
  <c r="AI59" i="20"/>
  <c r="AJ59" i="20"/>
  <c r="AK59" i="20"/>
  <c r="AC60" i="20"/>
  <c r="AD60" i="20"/>
  <c r="AE60" i="20"/>
  <c r="AF60" i="20"/>
  <c r="AG60" i="20"/>
  <c r="AH60" i="20"/>
  <c r="AI60" i="20"/>
  <c r="AJ60" i="20"/>
  <c r="AK60" i="20"/>
  <c r="AC61" i="20"/>
  <c r="AD61" i="20"/>
  <c r="AE61" i="20"/>
  <c r="AF61" i="20"/>
  <c r="AG61" i="20"/>
  <c r="AH61" i="20"/>
  <c r="AI61" i="20"/>
  <c r="AJ61" i="20"/>
  <c r="AK61" i="20"/>
  <c r="AC71" i="20"/>
  <c r="AD71" i="20"/>
  <c r="AE71" i="20"/>
  <c r="AF71" i="20"/>
  <c r="AG71" i="20"/>
  <c r="AH71" i="20"/>
  <c r="AI71" i="20"/>
  <c r="AJ71" i="20"/>
  <c r="AK71" i="20"/>
  <c r="AC78" i="20"/>
  <c r="AD78" i="20"/>
  <c r="AE78" i="20"/>
  <c r="AF78" i="20"/>
  <c r="AG78" i="20"/>
  <c r="AH78" i="20"/>
  <c r="AI78" i="20"/>
  <c r="AJ78" i="20"/>
  <c r="AK78" i="20"/>
  <c r="AC300" i="20"/>
  <c r="AD300" i="20"/>
  <c r="AE300" i="20"/>
  <c r="AF300" i="20"/>
  <c r="AG300" i="20"/>
  <c r="AH300" i="20"/>
  <c r="AI300" i="20"/>
  <c r="AJ300" i="20"/>
  <c r="AK300" i="20"/>
  <c r="AC302" i="20"/>
  <c r="AD302" i="20"/>
  <c r="AE302" i="20"/>
  <c r="AF302" i="20"/>
  <c r="AG302" i="20"/>
  <c r="AH302" i="20"/>
  <c r="AI302" i="20"/>
  <c r="AJ302" i="20"/>
  <c r="AK302" i="20"/>
  <c r="AC31" i="20"/>
  <c r="AD31" i="20"/>
  <c r="AE31" i="20"/>
  <c r="AF31" i="20"/>
  <c r="AG31" i="20"/>
  <c r="AH31" i="20"/>
  <c r="AI31" i="20"/>
  <c r="AJ31" i="20"/>
  <c r="AK31" i="20"/>
  <c r="AC48" i="20"/>
  <c r="AD48" i="20"/>
  <c r="AE48" i="20"/>
  <c r="AF48" i="20"/>
  <c r="AG48" i="20"/>
  <c r="AH48" i="20"/>
  <c r="AI48" i="20"/>
  <c r="AJ48" i="20"/>
  <c r="AK48" i="20"/>
  <c r="AC7" i="20"/>
  <c r="AD7" i="20"/>
  <c r="AE7" i="20"/>
  <c r="AF7" i="20"/>
  <c r="AG7" i="20"/>
  <c r="AH7" i="20"/>
  <c r="AI7" i="20"/>
  <c r="AJ7" i="20"/>
  <c r="AK7" i="20"/>
  <c r="AC56" i="20"/>
  <c r="AD56" i="20"/>
  <c r="AE56" i="20"/>
  <c r="AF56" i="20"/>
  <c r="AG56" i="20"/>
  <c r="AH56" i="20"/>
  <c r="AI56" i="20"/>
  <c r="AJ56" i="20"/>
  <c r="AK56" i="20"/>
  <c r="AC55" i="20"/>
  <c r="AD55" i="20"/>
  <c r="AE55" i="20"/>
  <c r="AF55" i="20"/>
  <c r="AG55" i="20"/>
  <c r="AH55" i="20"/>
  <c r="AI55" i="20"/>
  <c r="AJ55" i="20"/>
  <c r="AK55" i="20"/>
  <c r="AC53" i="20"/>
  <c r="AD53" i="20"/>
  <c r="AE53" i="20"/>
  <c r="AF53" i="20"/>
  <c r="AG53" i="20"/>
  <c r="AH53" i="20"/>
  <c r="AI53" i="20"/>
  <c r="AJ53" i="20"/>
  <c r="AK53" i="20"/>
  <c r="AC63" i="20"/>
  <c r="AD63" i="20"/>
  <c r="AE63" i="20"/>
  <c r="AF63" i="20"/>
  <c r="AG63" i="20"/>
  <c r="AH63" i="20"/>
  <c r="AI63" i="20"/>
  <c r="AJ63" i="20"/>
  <c r="AK63" i="20"/>
  <c r="AC66" i="20"/>
  <c r="AD66" i="20"/>
  <c r="AE66" i="20"/>
  <c r="AF66" i="20"/>
  <c r="AG66" i="20"/>
  <c r="AH66" i="20"/>
  <c r="AI66" i="20"/>
  <c r="AJ66" i="20"/>
  <c r="AK66" i="20"/>
  <c r="AC8" i="20"/>
  <c r="AD8" i="20"/>
  <c r="AE8" i="20"/>
  <c r="AF8" i="20"/>
  <c r="AG8" i="20"/>
  <c r="AH8" i="20"/>
  <c r="AI8" i="20"/>
  <c r="AJ8" i="20"/>
  <c r="AK8" i="20"/>
  <c r="AC16" i="20"/>
  <c r="AD16" i="20"/>
  <c r="AE16" i="20"/>
  <c r="AF16" i="20"/>
  <c r="AG16" i="20"/>
  <c r="AH16" i="20"/>
  <c r="AI16" i="20"/>
  <c r="AJ16" i="20"/>
  <c r="AK16" i="20"/>
  <c r="AC21" i="20"/>
  <c r="AD21" i="20"/>
  <c r="AE21" i="20"/>
  <c r="AF21" i="20"/>
  <c r="AG21" i="20"/>
  <c r="AH21" i="20"/>
  <c r="AI21" i="20"/>
  <c r="AJ21" i="20"/>
  <c r="AK21" i="20"/>
  <c r="AC23" i="20"/>
  <c r="AD23" i="20"/>
  <c r="AE23" i="20"/>
  <c r="AF23" i="20"/>
  <c r="AG23" i="20"/>
  <c r="AH23" i="20"/>
  <c r="AI23" i="20"/>
  <c r="AJ23" i="20"/>
  <c r="AK23" i="20"/>
  <c r="AC28" i="20"/>
  <c r="AD28" i="20"/>
  <c r="AE28" i="20"/>
  <c r="AF28" i="20"/>
  <c r="AG28" i="20"/>
  <c r="AH28" i="20"/>
  <c r="AI28" i="20"/>
  <c r="AJ28" i="20"/>
  <c r="AK28" i="20"/>
  <c r="AC32" i="20"/>
  <c r="AD32" i="20"/>
  <c r="AE32" i="20"/>
  <c r="AF32" i="20"/>
  <c r="AG32" i="20"/>
  <c r="AH32" i="20"/>
  <c r="AI32" i="20"/>
  <c r="AJ32" i="20"/>
  <c r="AK32" i="20"/>
  <c r="AC35" i="20"/>
  <c r="AD35" i="20"/>
  <c r="AE35" i="20"/>
  <c r="AF35" i="20"/>
  <c r="AG35" i="20"/>
  <c r="AH35" i="20"/>
  <c r="AI35" i="20"/>
  <c r="AJ35" i="20"/>
  <c r="AK35" i="20"/>
  <c r="AC47" i="20"/>
  <c r="AD47" i="20"/>
  <c r="AE47" i="20"/>
  <c r="AF47" i="20"/>
  <c r="AG47" i="20"/>
  <c r="AH47" i="20"/>
  <c r="AI47" i="20"/>
  <c r="AJ47" i="20"/>
  <c r="AK47" i="20"/>
  <c r="AC58" i="20"/>
  <c r="AD58" i="20"/>
  <c r="AE58" i="20"/>
  <c r="AF58" i="20"/>
  <c r="AG58" i="20"/>
  <c r="AH58" i="20"/>
  <c r="AI58" i="20"/>
  <c r="AJ58" i="20"/>
  <c r="AK58" i="20"/>
  <c r="AC64" i="20"/>
  <c r="AD64" i="20"/>
  <c r="AE64" i="20"/>
  <c r="AF64" i="20"/>
  <c r="AG64" i="20"/>
  <c r="AH64" i="20"/>
  <c r="AI64" i="20"/>
  <c r="AJ64" i="20"/>
  <c r="AK64" i="20"/>
  <c r="AC65" i="20"/>
  <c r="AD65" i="20"/>
  <c r="AE65" i="20"/>
  <c r="AF65" i="20"/>
  <c r="AG65" i="20"/>
  <c r="AH65" i="20"/>
  <c r="AI65" i="20"/>
  <c r="AJ65" i="20"/>
  <c r="AK65" i="20"/>
  <c r="AC67" i="20"/>
  <c r="AD67" i="20"/>
  <c r="AE67" i="20"/>
  <c r="AF67" i="20"/>
  <c r="AG67" i="20"/>
  <c r="AH67" i="20"/>
  <c r="AI67" i="20"/>
  <c r="AJ67" i="20"/>
  <c r="AK67" i="20"/>
  <c r="AC303" i="20"/>
  <c r="AD303" i="20"/>
  <c r="AE303" i="20"/>
  <c r="AF303" i="20"/>
  <c r="AG303" i="20"/>
  <c r="AH303" i="20"/>
  <c r="AI303" i="20"/>
  <c r="AJ303" i="20"/>
  <c r="AK303" i="20"/>
  <c r="AC305" i="20"/>
  <c r="AD305" i="20"/>
  <c r="AE305" i="20"/>
  <c r="AF305" i="20"/>
  <c r="AG305" i="20"/>
  <c r="AH305" i="20"/>
  <c r="AI305" i="20"/>
  <c r="AJ305" i="20"/>
  <c r="AK305" i="20"/>
  <c r="AC79" i="20"/>
  <c r="AD79" i="20"/>
  <c r="AE79" i="20"/>
  <c r="AF79" i="20"/>
  <c r="AG79" i="20"/>
  <c r="AH79" i="20"/>
  <c r="AI79" i="20"/>
  <c r="AJ79" i="20"/>
  <c r="AK79" i="20"/>
  <c r="AC62" i="20"/>
  <c r="AD62" i="20"/>
  <c r="AE62" i="20"/>
  <c r="AF62" i="20"/>
  <c r="AG62" i="20"/>
  <c r="AH62" i="20"/>
  <c r="AI62" i="20"/>
  <c r="AJ62" i="20"/>
  <c r="AK62" i="20"/>
  <c r="AC72" i="20"/>
  <c r="AD72" i="20"/>
  <c r="AE72" i="20"/>
  <c r="AF72" i="20"/>
  <c r="AG72" i="20"/>
  <c r="AH72" i="20"/>
  <c r="AI72" i="20"/>
  <c r="AJ72" i="20"/>
  <c r="AK72" i="20"/>
  <c r="AC73" i="20"/>
  <c r="AD73" i="20"/>
  <c r="AE73" i="20"/>
  <c r="AF73" i="20"/>
  <c r="AG73" i="20"/>
  <c r="AH73" i="20"/>
  <c r="AI73" i="20"/>
  <c r="AJ73" i="20"/>
  <c r="AK73" i="20"/>
  <c r="AC29" i="20"/>
  <c r="AD29" i="20"/>
  <c r="AE29" i="20"/>
  <c r="AF29" i="20"/>
  <c r="AG29" i="20"/>
  <c r="AH29" i="20"/>
  <c r="AI29" i="20"/>
  <c r="AJ29" i="20"/>
  <c r="AK29" i="20"/>
  <c r="AC50" i="20"/>
  <c r="AD50" i="20"/>
  <c r="AE50" i="20"/>
  <c r="AF50" i="20"/>
  <c r="AG50" i="20"/>
  <c r="AH50" i="20"/>
  <c r="AI50" i="20"/>
  <c r="AJ50" i="20"/>
  <c r="AK50" i="20"/>
  <c r="AC76" i="20"/>
  <c r="AD76" i="20"/>
  <c r="AE76" i="20"/>
  <c r="AF76" i="20"/>
  <c r="AG76" i="20"/>
  <c r="AH76" i="20"/>
  <c r="AI76" i="20"/>
  <c r="AJ76" i="20"/>
  <c r="AK76" i="20"/>
  <c r="AC10" i="20"/>
  <c r="AD10" i="20"/>
  <c r="AE10" i="20"/>
  <c r="AF10" i="20"/>
  <c r="AG10" i="20"/>
  <c r="AH10" i="20"/>
  <c r="AI10" i="20"/>
  <c r="AJ10" i="20"/>
  <c r="AK10" i="20"/>
  <c r="AC40" i="20"/>
  <c r="AD40" i="20"/>
  <c r="AE40" i="20"/>
  <c r="AF40" i="20"/>
  <c r="AG40" i="20"/>
  <c r="AH40" i="20"/>
  <c r="AI40" i="20"/>
  <c r="AJ40" i="20"/>
  <c r="AK40" i="20"/>
  <c r="AC12" i="20"/>
  <c r="AD12" i="20"/>
  <c r="AE12" i="20"/>
  <c r="AF12" i="20"/>
  <c r="AG12" i="20"/>
  <c r="AH12" i="20"/>
  <c r="AI12" i="20"/>
  <c r="AJ12" i="20"/>
  <c r="AK12" i="20"/>
  <c r="AC80" i="20"/>
  <c r="AD80" i="20"/>
  <c r="AE80" i="20"/>
  <c r="AF80" i="20"/>
  <c r="AG80" i="20"/>
  <c r="AH80" i="20"/>
  <c r="AI80" i="20"/>
  <c r="AJ80" i="20"/>
  <c r="AK80" i="20"/>
  <c r="AC81" i="20"/>
  <c r="AD81" i="20"/>
  <c r="AE81" i="20"/>
  <c r="AF81" i="20"/>
  <c r="AG81" i="20"/>
  <c r="AH81" i="20"/>
  <c r="AI81" i="20"/>
  <c r="AJ81" i="20"/>
  <c r="AK81" i="20"/>
  <c r="AC82" i="20"/>
  <c r="AD82" i="20"/>
  <c r="AE82" i="20"/>
  <c r="AF82" i="20"/>
  <c r="AG82" i="20"/>
  <c r="AH82" i="20"/>
  <c r="AI82" i="20"/>
  <c r="AJ82" i="20"/>
  <c r="AK82" i="20"/>
  <c r="AC83" i="20"/>
  <c r="AD83" i="20"/>
  <c r="AE83" i="20"/>
  <c r="AF83" i="20"/>
  <c r="AG83" i="20"/>
  <c r="AH83" i="20"/>
  <c r="AI83" i="20"/>
  <c r="AJ83" i="20"/>
  <c r="AK83" i="20"/>
  <c r="AC84" i="20"/>
  <c r="AD84" i="20"/>
  <c r="AE84" i="20"/>
  <c r="AF84" i="20"/>
  <c r="AG84" i="20"/>
  <c r="AH84" i="20"/>
  <c r="AI84" i="20"/>
  <c r="AJ84" i="20"/>
  <c r="AK84" i="20"/>
  <c r="AC85" i="20"/>
  <c r="AD85" i="20"/>
  <c r="AE85" i="20"/>
  <c r="AF85" i="20"/>
  <c r="AG85" i="20"/>
  <c r="AH85" i="20"/>
  <c r="AI85" i="20"/>
  <c r="AJ85" i="20"/>
  <c r="AK85" i="20"/>
  <c r="AC86" i="20"/>
  <c r="AD86" i="20"/>
  <c r="AE86" i="20"/>
  <c r="AF86" i="20"/>
  <c r="AG86" i="20"/>
  <c r="AH86" i="20"/>
  <c r="AI86" i="20"/>
  <c r="AJ86" i="20"/>
  <c r="AK86" i="20"/>
  <c r="AC87" i="20"/>
  <c r="AD87" i="20"/>
  <c r="AE87" i="20"/>
  <c r="AF87" i="20"/>
  <c r="AG87" i="20"/>
  <c r="AH87" i="20"/>
  <c r="AI87" i="20"/>
  <c r="AJ87" i="20"/>
  <c r="AK87" i="20"/>
  <c r="AC88" i="20"/>
  <c r="AD88" i="20"/>
  <c r="AE88" i="20"/>
  <c r="AF88" i="20"/>
  <c r="AG88" i="20"/>
  <c r="AH88" i="20"/>
  <c r="AI88" i="20"/>
  <c r="AJ88" i="20"/>
  <c r="AK88" i="20"/>
  <c r="AC89" i="20"/>
  <c r="AD89" i="20"/>
  <c r="AE89" i="20"/>
  <c r="AF89" i="20"/>
  <c r="AG89" i="20"/>
  <c r="AH89" i="20"/>
  <c r="AI89" i="20"/>
  <c r="AJ89" i="20"/>
  <c r="AK89" i="20"/>
  <c r="AC90" i="20"/>
  <c r="AD90" i="20"/>
  <c r="AE90" i="20"/>
  <c r="AF90" i="20"/>
  <c r="AG90" i="20"/>
  <c r="AH90" i="20"/>
  <c r="AI90" i="20"/>
  <c r="AJ90" i="20"/>
  <c r="AK90" i="20"/>
  <c r="AC91" i="20"/>
  <c r="AD91" i="20"/>
  <c r="AE91" i="20"/>
  <c r="AF91" i="20"/>
  <c r="AG91" i="20"/>
  <c r="AH91" i="20"/>
  <c r="AI91" i="20"/>
  <c r="AJ91" i="20"/>
  <c r="AK91" i="20"/>
  <c r="AC92" i="20"/>
  <c r="AD92" i="20"/>
  <c r="AE92" i="20"/>
  <c r="AF92" i="20"/>
  <c r="AG92" i="20"/>
  <c r="AH92" i="20"/>
  <c r="AI92" i="20"/>
  <c r="AJ92" i="20"/>
  <c r="AK92" i="20"/>
  <c r="AC93" i="20"/>
  <c r="AD93" i="20"/>
  <c r="AE93" i="20"/>
  <c r="AF93" i="20"/>
  <c r="AG93" i="20"/>
  <c r="AH93" i="20"/>
  <c r="AI93" i="20"/>
  <c r="AJ93" i="20"/>
  <c r="AK93" i="20"/>
  <c r="AC94" i="20"/>
  <c r="AD94" i="20"/>
  <c r="AE94" i="20"/>
  <c r="AF94" i="20"/>
  <c r="AG94" i="20"/>
  <c r="AH94" i="20"/>
  <c r="AI94" i="20"/>
  <c r="AJ94" i="20"/>
  <c r="AK94" i="20"/>
  <c r="AC95" i="20"/>
  <c r="AD95" i="20"/>
  <c r="AE95" i="20"/>
  <c r="AF95" i="20"/>
  <c r="AG95" i="20"/>
  <c r="AH95" i="20"/>
  <c r="AI95" i="20"/>
  <c r="AJ95" i="20"/>
  <c r="AK95" i="20"/>
  <c r="AC96" i="20"/>
  <c r="AD96" i="20"/>
  <c r="AE96" i="20"/>
  <c r="AF96" i="20"/>
  <c r="AG96" i="20"/>
  <c r="AH96" i="20"/>
  <c r="AI96" i="20"/>
  <c r="AJ96" i="20"/>
  <c r="AK96" i="20"/>
  <c r="AC97" i="20"/>
  <c r="AD97" i="20"/>
  <c r="AE97" i="20"/>
  <c r="AF97" i="20"/>
  <c r="AG97" i="20"/>
  <c r="AH97" i="20"/>
  <c r="AI97" i="20"/>
  <c r="AJ97" i="20"/>
  <c r="AK97" i="20"/>
  <c r="AC98" i="20"/>
  <c r="AD98" i="20"/>
  <c r="AE98" i="20"/>
  <c r="AF98" i="20"/>
  <c r="AG98" i="20"/>
  <c r="AH98" i="20"/>
  <c r="AI98" i="20"/>
  <c r="AJ98" i="20"/>
  <c r="AK98" i="20"/>
  <c r="AC99" i="20"/>
  <c r="AD99" i="20"/>
  <c r="AE99" i="20"/>
  <c r="AF99" i="20"/>
  <c r="AG99" i="20"/>
  <c r="AH99" i="20"/>
  <c r="AI99" i="20"/>
  <c r="AJ99" i="20"/>
  <c r="AK99" i="20"/>
  <c r="AC100" i="20"/>
  <c r="AD100" i="20"/>
  <c r="AE100" i="20"/>
  <c r="AF100" i="20"/>
  <c r="AG100" i="20"/>
  <c r="AH100" i="20"/>
  <c r="AI100" i="20"/>
  <c r="AJ100" i="20"/>
  <c r="AK100" i="20"/>
  <c r="AC101" i="20"/>
  <c r="AD101" i="20"/>
  <c r="AE101" i="20"/>
  <c r="AF101" i="20"/>
  <c r="AG101" i="20"/>
  <c r="AH101" i="20"/>
  <c r="AI101" i="20"/>
  <c r="AJ101" i="20"/>
  <c r="AK101" i="20"/>
  <c r="AC102" i="20"/>
  <c r="AD102" i="20"/>
  <c r="AE102" i="20"/>
  <c r="AF102" i="20"/>
  <c r="AG102" i="20"/>
  <c r="AH102" i="20"/>
  <c r="AI102" i="20"/>
  <c r="AJ102" i="20"/>
  <c r="AK102" i="20"/>
  <c r="AC103" i="20"/>
  <c r="AD103" i="20"/>
  <c r="AE103" i="20"/>
  <c r="AF103" i="20"/>
  <c r="AG103" i="20"/>
  <c r="AH103" i="20"/>
  <c r="AI103" i="20"/>
  <c r="AJ103" i="20"/>
  <c r="AK103" i="20"/>
  <c r="AC104" i="20"/>
  <c r="AD104" i="20"/>
  <c r="AE104" i="20"/>
  <c r="AF104" i="20"/>
  <c r="AG104" i="20"/>
  <c r="AH104" i="20"/>
  <c r="AI104" i="20"/>
  <c r="AJ104" i="20"/>
  <c r="AK104" i="20"/>
  <c r="AC105" i="20"/>
  <c r="AD105" i="20"/>
  <c r="AE105" i="20"/>
  <c r="AF105" i="20"/>
  <c r="AG105" i="20"/>
  <c r="AH105" i="20"/>
  <c r="AI105" i="20"/>
  <c r="AJ105" i="20"/>
  <c r="AK105" i="20"/>
  <c r="AC106" i="20"/>
  <c r="AD106" i="20"/>
  <c r="AE106" i="20"/>
  <c r="AF106" i="20"/>
  <c r="AG106" i="20"/>
  <c r="AH106" i="20"/>
  <c r="AI106" i="20"/>
  <c r="AJ106" i="20"/>
  <c r="AK106" i="20"/>
  <c r="AC107" i="20"/>
  <c r="AD107" i="20"/>
  <c r="AE107" i="20"/>
  <c r="AF107" i="20"/>
  <c r="AG107" i="20"/>
  <c r="AH107" i="20"/>
  <c r="AI107" i="20"/>
  <c r="AJ107" i="20"/>
  <c r="AK107" i="20"/>
  <c r="AC108" i="20"/>
  <c r="AD108" i="20"/>
  <c r="AE108" i="20"/>
  <c r="AF108" i="20"/>
  <c r="AG108" i="20"/>
  <c r="AH108" i="20"/>
  <c r="AI108" i="20"/>
  <c r="AJ108" i="20"/>
  <c r="AK108" i="20"/>
  <c r="AC109" i="20"/>
  <c r="AD109" i="20"/>
  <c r="AE109" i="20"/>
  <c r="AF109" i="20"/>
  <c r="AG109" i="20"/>
  <c r="AH109" i="20"/>
  <c r="AI109" i="20"/>
  <c r="AJ109" i="20"/>
  <c r="AK109" i="20"/>
  <c r="AC110" i="20"/>
  <c r="AD110" i="20"/>
  <c r="AE110" i="20"/>
  <c r="AF110" i="20"/>
  <c r="AG110" i="20"/>
  <c r="AH110" i="20"/>
  <c r="AI110" i="20"/>
  <c r="AJ110" i="20"/>
  <c r="AK110" i="20"/>
  <c r="AC111" i="20"/>
  <c r="AD111" i="20"/>
  <c r="AE111" i="20"/>
  <c r="AF111" i="20"/>
  <c r="AG111" i="20"/>
  <c r="AH111" i="20"/>
  <c r="AI111" i="20"/>
  <c r="AJ111" i="20"/>
  <c r="AK111" i="20"/>
  <c r="AC112" i="20"/>
  <c r="AD112" i="20"/>
  <c r="AE112" i="20"/>
  <c r="AF112" i="20"/>
  <c r="AG112" i="20"/>
  <c r="AH112" i="20"/>
  <c r="AI112" i="20"/>
  <c r="AJ112" i="20"/>
  <c r="AK112" i="20"/>
  <c r="AC113" i="20"/>
  <c r="AD113" i="20"/>
  <c r="AE113" i="20"/>
  <c r="AF113" i="20"/>
  <c r="AG113" i="20"/>
  <c r="AH113" i="20"/>
  <c r="AI113" i="20"/>
  <c r="AJ113" i="20"/>
  <c r="AK113" i="20"/>
  <c r="AC114" i="20"/>
  <c r="AD114" i="20"/>
  <c r="AE114" i="20"/>
  <c r="AF114" i="20"/>
  <c r="AG114" i="20"/>
  <c r="AH114" i="20"/>
  <c r="AI114" i="20"/>
  <c r="AJ114" i="20"/>
  <c r="AK114" i="20"/>
  <c r="AC115" i="20"/>
  <c r="AD115" i="20"/>
  <c r="AE115" i="20"/>
  <c r="AF115" i="20"/>
  <c r="AG115" i="20"/>
  <c r="AH115" i="20"/>
  <c r="AI115" i="20"/>
  <c r="AJ115" i="20"/>
  <c r="AK115" i="20"/>
  <c r="AC116" i="20"/>
  <c r="AD116" i="20"/>
  <c r="AE116" i="20"/>
  <c r="AF116" i="20"/>
  <c r="AG116" i="20"/>
  <c r="AH116" i="20"/>
  <c r="AI116" i="20"/>
  <c r="AJ116" i="20"/>
  <c r="AK116" i="20"/>
  <c r="AC117" i="20"/>
  <c r="AD117" i="20"/>
  <c r="AE117" i="20"/>
  <c r="AF117" i="20"/>
  <c r="AG117" i="20"/>
  <c r="AH117" i="20"/>
  <c r="AI117" i="20"/>
  <c r="AJ117" i="20"/>
  <c r="AK117" i="20"/>
  <c r="AC118" i="20"/>
  <c r="AD118" i="20"/>
  <c r="AE118" i="20"/>
  <c r="AF118" i="20"/>
  <c r="AG118" i="20"/>
  <c r="AH118" i="20"/>
  <c r="AI118" i="20"/>
  <c r="AJ118" i="20"/>
  <c r="AK118" i="20"/>
  <c r="AC119" i="20"/>
  <c r="AD119" i="20"/>
  <c r="AE119" i="20"/>
  <c r="AF119" i="20"/>
  <c r="AG119" i="20"/>
  <c r="AH119" i="20"/>
  <c r="AI119" i="20"/>
  <c r="AJ119" i="20"/>
  <c r="AK119" i="20"/>
  <c r="AC120" i="20"/>
  <c r="AD120" i="20"/>
  <c r="AE120" i="20"/>
  <c r="AF120" i="20"/>
  <c r="AG120" i="20"/>
  <c r="AH120" i="20"/>
  <c r="AI120" i="20"/>
  <c r="AJ120" i="20"/>
  <c r="AK120" i="20"/>
  <c r="AC121" i="20"/>
  <c r="AD121" i="20"/>
  <c r="AE121" i="20"/>
  <c r="AF121" i="20"/>
  <c r="AG121" i="20"/>
  <c r="AH121" i="20"/>
  <c r="AI121" i="20"/>
  <c r="AJ121" i="20"/>
  <c r="AK121" i="20"/>
  <c r="AC122" i="20"/>
  <c r="AD122" i="20"/>
  <c r="AE122" i="20"/>
  <c r="AF122" i="20"/>
  <c r="AG122" i="20"/>
  <c r="AH122" i="20"/>
  <c r="AI122" i="20"/>
  <c r="AJ122" i="20"/>
  <c r="AK122" i="20"/>
  <c r="AC123" i="20"/>
  <c r="AD123" i="20"/>
  <c r="AE123" i="20"/>
  <c r="AF123" i="20"/>
  <c r="AG123" i="20"/>
  <c r="AH123" i="20"/>
  <c r="AI123" i="20"/>
  <c r="AJ123" i="20"/>
  <c r="AK123" i="20"/>
  <c r="AC124" i="20"/>
  <c r="AD124" i="20"/>
  <c r="AE124" i="20"/>
  <c r="AF124" i="20"/>
  <c r="AG124" i="20"/>
  <c r="AH124" i="20"/>
  <c r="AI124" i="20"/>
  <c r="AJ124" i="20"/>
  <c r="AK124" i="20"/>
  <c r="AC125" i="20"/>
  <c r="AD125" i="20"/>
  <c r="AE125" i="20"/>
  <c r="AF125" i="20"/>
  <c r="AG125" i="20"/>
  <c r="AH125" i="20"/>
  <c r="AI125" i="20"/>
  <c r="AJ125" i="20"/>
  <c r="AK125" i="20"/>
  <c r="AC126" i="20"/>
  <c r="AD126" i="20"/>
  <c r="AE126" i="20"/>
  <c r="AF126" i="20"/>
  <c r="AG126" i="20"/>
  <c r="AH126" i="20"/>
  <c r="AI126" i="20"/>
  <c r="AJ126" i="20"/>
  <c r="AK126" i="20"/>
  <c r="AC127" i="20"/>
  <c r="AD127" i="20"/>
  <c r="AE127" i="20"/>
  <c r="AF127" i="20"/>
  <c r="AG127" i="20"/>
  <c r="AH127" i="20"/>
  <c r="AI127" i="20"/>
  <c r="AJ127" i="20"/>
  <c r="AK127" i="20"/>
  <c r="AC128" i="20"/>
  <c r="AD128" i="20"/>
  <c r="AE128" i="20"/>
  <c r="AF128" i="20"/>
  <c r="AG128" i="20"/>
  <c r="AH128" i="20"/>
  <c r="AI128" i="20"/>
  <c r="AJ128" i="20"/>
  <c r="AK128" i="20"/>
  <c r="AC129" i="20"/>
  <c r="AD129" i="20"/>
  <c r="AE129" i="20"/>
  <c r="AF129" i="20"/>
  <c r="AG129" i="20"/>
  <c r="AH129" i="20"/>
  <c r="AI129" i="20"/>
  <c r="AJ129" i="20"/>
  <c r="AK129" i="20"/>
  <c r="AC130" i="20"/>
  <c r="AD130" i="20"/>
  <c r="AE130" i="20"/>
  <c r="AF130" i="20"/>
  <c r="AG130" i="20"/>
  <c r="AH130" i="20"/>
  <c r="AI130" i="20"/>
  <c r="AJ130" i="20"/>
  <c r="AK130" i="20"/>
  <c r="AC131" i="20"/>
  <c r="AD131" i="20"/>
  <c r="AE131" i="20"/>
  <c r="AF131" i="20"/>
  <c r="AG131" i="20"/>
  <c r="AH131" i="20"/>
  <c r="AI131" i="20"/>
  <c r="AJ131" i="20"/>
  <c r="AK131" i="20"/>
  <c r="AC132" i="20"/>
  <c r="AD132" i="20"/>
  <c r="AE132" i="20"/>
  <c r="AF132" i="20"/>
  <c r="AG132" i="20"/>
  <c r="AH132" i="20"/>
  <c r="AI132" i="20"/>
  <c r="AJ132" i="20"/>
  <c r="AK132" i="20"/>
  <c r="AC133" i="20"/>
  <c r="AD133" i="20"/>
  <c r="AE133" i="20"/>
  <c r="AF133" i="20"/>
  <c r="AG133" i="20"/>
  <c r="AH133" i="20"/>
  <c r="AI133" i="20"/>
  <c r="AJ133" i="20"/>
  <c r="AK133" i="20"/>
  <c r="AC134" i="20"/>
  <c r="AD134" i="20"/>
  <c r="AE134" i="20"/>
  <c r="AF134" i="20"/>
  <c r="AG134" i="20"/>
  <c r="AH134" i="20"/>
  <c r="AI134" i="20"/>
  <c r="AJ134" i="20"/>
  <c r="AK134" i="20"/>
  <c r="AC135" i="20"/>
  <c r="AD135" i="20"/>
  <c r="AE135" i="20"/>
  <c r="AF135" i="20"/>
  <c r="AG135" i="20"/>
  <c r="AH135" i="20"/>
  <c r="AI135" i="20"/>
  <c r="AJ135" i="20"/>
  <c r="AK135" i="20"/>
  <c r="AC136" i="20"/>
  <c r="AD136" i="20"/>
  <c r="AE136" i="20"/>
  <c r="AF136" i="20"/>
  <c r="AG136" i="20"/>
  <c r="AH136" i="20"/>
  <c r="AI136" i="20"/>
  <c r="AJ136" i="20"/>
  <c r="AK136" i="20"/>
  <c r="AC137" i="20"/>
  <c r="AD137" i="20"/>
  <c r="AE137" i="20"/>
  <c r="AF137" i="20"/>
  <c r="AG137" i="20"/>
  <c r="AH137" i="20"/>
  <c r="AI137" i="20"/>
  <c r="AJ137" i="20"/>
  <c r="AK137" i="20"/>
  <c r="AC138" i="20"/>
  <c r="AD138" i="20"/>
  <c r="AE138" i="20"/>
  <c r="AF138" i="20"/>
  <c r="AG138" i="20"/>
  <c r="AH138" i="20"/>
  <c r="AI138" i="20"/>
  <c r="AJ138" i="20"/>
  <c r="AK138" i="20"/>
  <c r="AC139" i="20"/>
  <c r="AD139" i="20"/>
  <c r="AE139" i="20"/>
  <c r="AF139" i="20"/>
  <c r="AG139" i="20"/>
  <c r="AH139" i="20"/>
  <c r="AI139" i="20"/>
  <c r="AJ139" i="20"/>
  <c r="AK139" i="20"/>
  <c r="AC140" i="20"/>
  <c r="AD140" i="20"/>
  <c r="AE140" i="20"/>
  <c r="AF140" i="20"/>
  <c r="AG140" i="20"/>
  <c r="AH140" i="20"/>
  <c r="AI140" i="20"/>
  <c r="AJ140" i="20"/>
  <c r="AK140" i="20"/>
  <c r="AC141" i="20"/>
  <c r="AD141" i="20"/>
  <c r="AE141" i="20"/>
  <c r="AF141" i="20"/>
  <c r="AG141" i="20"/>
  <c r="AH141" i="20"/>
  <c r="AI141" i="20"/>
  <c r="AJ141" i="20"/>
  <c r="AK141" i="20"/>
  <c r="AC142" i="20"/>
  <c r="AD142" i="20"/>
  <c r="AE142" i="20"/>
  <c r="AF142" i="20"/>
  <c r="AG142" i="20"/>
  <c r="AH142" i="20"/>
  <c r="AI142" i="20"/>
  <c r="AJ142" i="20"/>
  <c r="AK142" i="20"/>
  <c r="AC143" i="20"/>
  <c r="AD143" i="20"/>
  <c r="AE143" i="20"/>
  <c r="AF143" i="20"/>
  <c r="AG143" i="20"/>
  <c r="AH143" i="20"/>
  <c r="AI143" i="20"/>
  <c r="AJ143" i="20"/>
  <c r="AK143" i="20"/>
  <c r="AC144" i="20"/>
  <c r="AD144" i="20"/>
  <c r="AE144" i="20"/>
  <c r="AF144" i="20"/>
  <c r="AG144" i="20"/>
  <c r="AH144" i="20"/>
  <c r="AI144" i="20"/>
  <c r="AJ144" i="20"/>
  <c r="AK144" i="20"/>
  <c r="AC145" i="20"/>
  <c r="AD145" i="20"/>
  <c r="AE145" i="20"/>
  <c r="AF145" i="20"/>
  <c r="AG145" i="20"/>
  <c r="AH145" i="20"/>
  <c r="AI145" i="20"/>
  <c r="AJ145" i="20"/>
  <c r="AK145" i="20"/>
  <c r="AC146" i="20"/>
  <c r="AD146" i="20"/>
  <c r="AE146" i="20"/>
  <c r="AF146" i="20"/>
  <c r="AG146" i="20"/>
  <c r="AH146" i="20"/>
  <c r="AI146" i="20"/>
  <c r="AJ146" i="20"/>
  <c r="AK146" i="20"/>
  <c r="AC147" i="20"/>
  <c r="AD147" i="20"/>
  <c r="AE147" i="20"/>
  <c r="AF147" i="20"/>
  <c r="AG147" i="20"/>
  <c r="AH147" i="20"/>
  <c r="AI147" i="20"/>
  <c r="AJ147" i="20"/>
  <c r="AK147" i="20"/>
  <c r="AC148" i="20"/>
  <c r="AD148" i="20"/>
  <c r="AE148" i="20"/>
  <c r="AF148" i="20"/>
  <c r="AG148" i="20"/>
  <c r="AH148" i="20"/>
  <c r="AI148" i="20"/>
  <c r="AJ148" i="20"/>
  <c r="AK148" i="20"/>
  <c r="AC149" i="20"/>
  <c r="AD149" i="20"/>
  <c r="AE149" i="20"/>
  <c r="AF149" i="20"/>
  <c r="AG149" i="20"/>
  <c r="AH149" i="20"/>
  <c r="AI149" i="20"/>
  <c r="AJ149" i="20"/>
  <c r="AK149" i="20"/>
  <c r="AC150" i="20"/>
  <c r="AD150" i="20"/>
  <c r="AE150" i="20"/>
  <c r="AF150" i="20"/>
  <c r="AG150" i="20"/>
  <c r="AH150" i="20"/>
  <c r="AI150" i="20"/>
  <c r="AJ150" i="20"/>
  <c r="AK150" i="20"/>
  <c r="AC151" i="20"/>
  <c r="AD151" i="20"/>
  <c r="AE151" i="20"/>
  <c r="AF151" i="20"/>
  <c r="AG151" i="20"/>
  <c r="AH151" i="20"/>
  <c r="AI151" i="20"/>
  <c r="AJ151" i="20"/>
  <c r="AK151" i="20"/>
  <c r="AC152" i="20"/>
  <c r="AD152" i="20"/>
  <c r="AE152" i="20"/>
  <c r="AF152" i="20"/>
  <c r="AG152" i="20"/>
  <c r="AH152" i="20"/>
  <c r="AI152" i="20"/>
  <c r="AJ152" i="20"/>
  <c r="AK152" i="20"/>
  <c r="AC153" i="20"/>
  <c r="AD153" i="20"/>
  <c r="AE153" i="20"/>
  <c r="AF153" i="20"/>
  <c r="AG153" i="20"/>
  <c r="AH153" i="20"/>
  <c r="AI153" i="20"/>
  <c r="AJ153" i="20"/>
  <c r="AK153" i="20"/>
  <c r="AC154" i="20"/>
  <c r="AD154" i="20"/>
  <c r="AE154" i="20"/>
  <c r="AF154" i="20"/>
  <c r="AG154" i="20"/>
  <c r="AH154" i="20"/>
  <c r="AI154" i="20"/>
  <c r="AJ154" i="20"/>
  <c r="AK154" i="20"/>
  <c r="AC155" i="20"/>
  <c r="AD155" i="20"/>
  <c r="AE155" i="20"/>
  <c r="AF155" i="20"/>
  <c r="AG155" i="20"/>
  <c r="AH155" i="20"/>
  <c r="AI155" i="20"/>
  <c r="AJ155" i="20"/>
  <c r="AK155" i="20"/>
  <c r="AC156" i="20"/>
  <c r="AD156" i="20"/>
  <c r="AE156" i="20"/>
  <c r="AF156" i="20"/>
  <c r="AG156" i="20"/>
  <c r="AH156" i="20"/>
  <c r="AI156" i="20"/>
  <c r="AJ156" i="20"/>
  <c r="AK156" i="20"/>
  <c r="AC157" i="20"/>
  <c r="AD157" i="20"/>
  <c r="AE157" i="20"/>
  <c r="AF157" i="20"/>
  <c r="AG157" i="20"/>
  <c r="AH157" i="20"/>
  <c r="AI157" i="20"/>
  <c r="AJ157" i="20"/>
  <c r="AK157" i="20"/>
  <c r="AC158" i="20"/>
  <c r="AD158" i="20"/>
  <c r="AE158" i="20"/>
  <c r="AF158" i="20"/>
  <c r="AG158" i="20"/>
  <c r="AH158" i="20"/>
  <c r="AI158" i="20"/>
  <c r="AJ158" i="20"/>
  <c r="AK158" i="20"/>
  <c r="AC159" i="20"/>
  <c r="AD159" i="20"/>
  <c r="AE159" i="20"/>
  <c r="AF159" i="20"/>
  <c r="AG159" i="20"/>
  <c r="AH159" i="20"/>
  <c r="AI159" i="20"/>
  <c r="AJ159" i="20"/>
  <c r="AK159" i="20"/>
  <c r="AC160" i="20"/>
  <c r="AD160" i="20"/>
  <c r="AE160" i="20"/>
  <c r="AF160" i="20"/>
  <c r="AG160" i="20"/>
  <c r="AH160" i="20"/>
  <c r="AI160" i="20"/>
  <c r="AJ160" i="20"/>
  <c r="AK160" i="20"/>
  <c r="AC161" i="20"/>
  <c r="AD161" i="20"/>
  <c r="AE161" i="20"/>
  <c r="AF161" i="20"/>
  <c r="AG161" i="20"/>
  <c r="AH161" i="20"/>
  <c r="AI161" i="20"/>
  <c r="AJ161" i="20"/>
  <c r="AK161" i="20"/>
  <c r="AC162" i="20"/>
  <c r="AD162" i="20"/>
  <c r="AE162" i="20"/>
  <c r="AF162" i="20"/>
  <c r="AG162" i="20"/>
  <c r="AH162" i="20"/>
  <c r="AI162" i="20"/>
  <c r="AJ162" i="20"/>
  <c r="AK162" i="20"/>
  <c r="AC163" i="20"/>
  <c r="AD163" i="20"/>
  <c r="AE163" i="20"/>
  <c r="AF163" i="20"/>
  <c r="AG163" i="20"/>
  <c r="AH163" i="20"/>
  <c r="AI163" i="20"/>
  <c r="AJ163" i="20"/>
  <c r="AK163" i="20"/>
  <c r="AC164" i="20"/>
  <c r="AD164" i="20"/>
  <c r="AE164" i="20"/>
  <c r="AF164" i="20"/>
  <c r="AG164" i="20"/>
  <c r="AH164" i="20"/>
  <c r="AI164" i="20"/>
  <c r="AJ164" i="20"/>
  <c r="AK164" i="20"/>
  <c r="AC165" i="20"/>
  <c r="AD165" i="20"/>
  <c r="AE165" i="20"/>
  <c r="AF165" i="20"/>
  <c r="AG165" i="20"/>
  <c r="AH165" i="20"/>
  <c r="AI165" i="20"/>
  <c r="AJ165" i="20"/>
  <c r="AK165" i="20"/>
  <c r="AC166" i="20"/>
  <c r="AD166" i="20"/>
  <c r="AE166" i="20"/>
  <c r="AF166" i="20"/>
  <c r="AG166" i="20"/>
  <c r="AH166" i="20"/>
  <c r="AI166" i="20"/>
  <c r="AJ166" i="20"/>
  <c r="AK166" i="20"/>
  <c r="AC167" i="20"/>
  <c r="AD167" i="20"/>
  <c r="AE167" i="20"/>
  <c r="AF167" i="20"/>
  <c r="AG167" i="20"/>
  <c r="AH167" i="20"/>
  <c r="AI167" i="20"/>
  <c r="AJ167" i="20"/>
  <c r="AK167" i="20"/>
  <c r="AC168" i="20"/>
  <c r="AD168" i="20"/>
  <c r="AE168" i="20"/>
  <c r="AF168" i="20"/>
  <c r="AG168" i="20"/>
  <c r="AH168" i="20"/>
  <c r="AI168" i="20"/>
  <c r="AJ168" i="20"/>
  <c r="AK168" i="20"/>
  <c r="AC169" i="20"/>
  <c r="AD169" i="20"/>
  <c r="AE169" i="20"/>
  <c r="AF169" i="20"/>
  <c r="AG169" i="20"/>
  <c r="AH169" i="20"/>
  <c r="AI169" i="20"/>
  <c r="AJ169" i="20"/>
  <c r="AK169" i="20"/>
  <c r="AC170" i="20"/>
  <c r="AD170" i="20"/>
  <c r="AE170" i="20"/>
  <c r="AF170" i="20"/>
  <c r="AG170" i="20"/>
  <c r="AH170" i="20"/>
  <c r="AI170" i="20"/>
  <c r="AJ170" i="20"/>
  <c r="AK170" i="20"/>
  <c r="AC171" i="20"/>
  <c r="AD171" i="20"/>
  <c r="AE171" i="20"/>
  <c r="AF171" i="20"/>
  <c r="AG171" i="20"/>
  <c r="AH171" i="20"/>
  <c r="AI171" i="20"/>
  <c r="AJ171" i="20"/>
  <c r="AK171" i="20"/>
  <c r="AC172" i="20"/>
  <c r="AD172" i="20"/>
  <c r="AE172" i="20"/>
  <c r="AF172" i="20"/>
  <c r="AG172" i="20"/>
  <c r="AH172" i="20"/>
  <c r="AI172" i="20"/>
  <c r="AJ172" i="20"/>
  <c r="AK172" i="20"/>
  <c r="AC173" i="20"/>
  <c r="AD173" i="20"/>
  <c r="AE173" i="20"/>
  <c r="AF173" i="20"/>
  <c r="AG173" i="20"/>
  <c r="AH173" i="20"/>
  <c r="AI173" i="20"/>
  <c r="AJ173" i="20"/>
  <c r="AK173" i="20"/>
  <c r="AC174" i="20"/>
  <c r="AD174" i="20"/>
  <c r="AE174" i="20"/>
  <c r="AF174" i="20"/>
  <c r="AG174" i="20"/>
  <c r="AH174" i="20"/>
  <c r="AI174" i="20"/>
  <c r="AJ174" i="20"/>
  <c r="AK174" i="20"/>
  <c r="AC175" i="20"/>
  <c r="AD175" i="20"/>
  <c r="AE175" i="20"/>
  <c r="AF175" i="20"/>
  <c r="AG175" i="20"/>
  <c r="AH175" i="20"/>
  <c r="AI175" i="20"/>
  <c r="AJ175" i="20"/>
  <c r="AK175" i="20"/>
  <c r="AC176" i="20"/>
  <c r="AD176" i="20"/>
  <c r="AE176" i="20"/>
  <c r="AF176" i="20"/>
  <c r="AG176" i="20"/>
  <c r="AH176" i="20"/>
  <c r="AI176" i="20"/>
  <c r="AJ176" i="20"/>
  <c r="AK176" i="20"/>
  <c r="AC177" i="20"/>
  <c r="AD177" i="20"/>
  <c r="AE177" i="20"/>
  <c r="AF177" i="20"/>
  <c r="AG177" i="20"/>
  <c r="AH177" i="20"/>
  <c r="AI177" i="20"/>
  <c r="AJ177" i="20"/>
  <c r="AK177" i="20"/>
  <c r="AC178" i="20"/>
  <c r="AD178" i="20"/>
  <c r="AE178" i="20"/>
  <c r="AF178" i="20"/>
  <c r="AG178" i="20"/>
  <c r="AH178" i="20"/>
  <c r="AI178" i="20"/>
  <c r="AJ178" i="20"/>
  <c r="AK178" i="20"/>
  <c r="AC179" i="20"/>
  <c r="AD179" i="20"/>
  <c r="AE179" i="20"/>
  <c r="AF179" i="20"/>
  <c r="AG179" i="20"/>
  <c r="AH179" i="20"/>
  <c r="AI179" i="20"/>
  <c r="AJ179" i="20"/>
  <c r="AK179" i="20"/>
  <c r="AC180" i="20"/>
  <c r="AD180" i="20"/>
  <c r="AE180" i="20"/>
  <c r="AF180" i="20"/>
  <c r="AG180" i="20"/>
  <c r="AH180" i="20"/>
  <c r="AI180" i="20"/>
  <c r="AJ180" i="20"/>
  <c r="AK180" i="20"/>
  <c r="AC181" i="20"/>
  <c r="AD181" i="20"/>
  <c r="AE181" i="20"/>
  <c r="AF181" i="20"/>
  <c r="AG181" i="20"/>
  <c r="AH181" i="20"/>
  <c r="AI181" i="20"/>
  <c r="AJ181" i="20"/>
  <c r="AK181" i="20"/>
  <c r="AC182" i="20"/>
  <c r="AD182" i="20"/>
  <c r="AE182" i="20"/>
  <c r="AF182" i="20"/>
  <c r="AG182" i="20"/>
  <c r="AH182" i="20"/>
  <c r="AI182" i="20"/>
  <c r="AJ182" i="20"/>
  <c r="AK182" i="20"/>
  <c r="AC183" i="20"/>
  <c r="AD183" i="20"/>
  <c r="AE183" i="20"/>
  <c r="AF183" i="20"/>
  <c r="AG183" i="20"/>
  <c r="AH183" i="20"/>
  <c r="AI183" i="20"/>
  <c r="AJ183" i="20"/>
  <c r="AK183" i="20"/>
  <c r="AC184" i="20"/>
  <c r="AD184" i="20"/>
  <c r="AE184" i="20"/>
  <c r="AF184" i="20"/>
  <c r="AG184" i="20"/>
  <c r="AH184" i="20"/>
  <c r="AI184" i="20"/>
  <c r="AJ184" i="20"/>
  <c r="AK184" i="20"/>
  <c r="AC185" i="20"/>
  <c r="AD185" i="20"/>
  <c r="AE185" i="20"/>
  <c r="AF185" i="20"/>
  <c r="AG185" i="20"/>
  <c r="AH185" i="20"/>
  <c r="AI185" i="20"/>
  <c r="AJ185" i="20"/>
  <c r="AK185" i="20"/>
  <c r="AC186" i="20"/>
  <c r="AD186" i="20"/>
  <c r="AE186" i="20"/>
  <c r="AF186" i="20"/>
  <c r="AG186" i="20"/>
  <c r="AH186" i="20"/>
  <c r="AI186" i="20"/>
  <c r="AJ186" i="20"/>
  <c r="AK186" i="20"/>
  <c r="AC187" i="20"/>
  <c r="AD187" i="20"/>
  <c r="AE187" i="20"/>
  <c r="AF187" i="20"/>
  <c r="AG187" i="20"/>
  <c r="AH187" i="20"/>
  <c r="AI187" i="20"/>
  <c r="AJ187" i="20"/>
  <c r="AK187" i="20"/>
  <c r="AC188" i="20"/>
  <c r="AD188" i="20"/>
  <c r="AE188" i="20"/>
  <c r="AF188" i="20"/>
  <c r="AG188" i="20"/>
  <c r="AH188" i="20"/>
  <c r="AI188" i="20"/>
  <c r="AJ188" i="20"/>
  <c r="AK188" i="20"/>
  <c r="AC189" i="20"/>
  <c r="AD189" i="20"/>
  <c r="AE189" i="20"/>
  <c r="AF189" i="20"/>
  <c r="AG189" i="20"/>
  <c r="AH189" i="20"/>
  <c r="AI189" i="20"/>
  <c r="AJ189" i="20"/>
  <c r="AK189" i="20"/>
  <c r="AC190" i="20"/>
  <c r="AD190" i="20"/>
  <c r="AE190" i="20"/>
  <c r="AF190" i="20"/>
  <c r="AG190" i="20"/>
  <c r="AH190" i="20"/>
  <c r="AI190" i="20"/>
  <c r="AJ190" i="20"/>
  <c r="AK190" i="20"/>
  <c r="AC191" i="20"/>
  <c r="AD191" i="20"/>
  <c r="AE191" i="20"/>
  <c r="AF191" i="20"/>
  <c r="AG191" i="20"/>
  <c r="AH191" i="20"/>
  <c r="AI191" i="20"/>
  <c r="AJ191" i="20"/>
  <c r="AK191" i="20"/>
  <c r="AC192" i="20"/>
  <c r="AD192" i="20"/>
  <c r="AE192" i="20"/>
  <c r="AF192" i="20"/>
  <c r="AG192" i="20"/>
  <c r="AH192" i="20"/>
  <c r="AI192" i="20"/>
  <c r="AJ192" i="20"/>
  <c r="AK192" i="20"/>
  <c r="AC193" i="20"/>
  <c r="AD193" i="20"/>
  <c r="AE193" i="20"/>
  <c r="AF193" i="20"/>
  <c r="AG193" i="20"/>
  <c r="AH193" i="20"/>
  <c r="AI193" i="20"/>
  <c r="AJ193" i="20"/>
  <c r="AK193" i="20"/>
  <c r="AC194" i="20"/>
  <c r="AD194" i="20"/>
  <c r="AE194" i="20"/>
  <c r="AF194" i="20"/>
  <c r="AG194" i="20"/>
  <c r="AH194" i="20"/>
  <c r="AI194" i="20"/>
  <c r="AJ194" i="20"/>
  <c r="AK194" i="20"/>
  <c r="AC195" i="20"/>
  <c r="AD195" i="20"/>
  <c r="AE195" i="20"/>
  <c r="AF195" i="20"/>
  <c r="AG195" i="20"/>
  <c r="AH195" i="20"/>
  <c r="AI195" i="20"/>
  <c r="AJ195" i="20"/>
  <c r="AK195" i="20"/>
  <c r="AC196" i="20"/>
  <c r="AD196" i="20"/>
  <c r="AE196" i="20"/>
  <c r="AF196" i="20"/>
  <c r="AG196" i="20"/>
  <c r="AH196" i="20"/>
  <c r="AI196" i="20"/>
  <c r="AJ196" i="20"/>
  <c r="AK196" i="20"/>
  <c r="AC197" i="20"/>
  <c r="AD197" i="20"/>
  <c r="AE197" i="20"/>
  <c r="AF197" i="20"/>
  <c r="AG197" i="20"/>
  <c r="AH197" i="20"/>
  <c r="AI197" i="20"/>
  <c r="AJ197" i="20"/>
  <c r="AK197" i="20"/>
  <c r="AC198" i="20"/>
  <c r="AD198" i="20"/>
  <c r="AE198" i="20"/>
  <c r="AF198" i="20"/>
  <c r="AG198" i="20"/>
  <c r="AH198" i="20"/>
  <c r="AI198" i="20"/>
  <c r="AJ198" i="20"/>
  <c r="AK198" i="20"/>
  <c r="AC199" i="20"/>
  <c r="AD199" i="20"/>
  <c r="AE199" i="20"/>
  <c r="AF199" i="20"/>
  <c r="AG199" i="20"/>
  <c r="AH199" i="20"/>
  <c r="AI199" i="20"/>
  <c r="AJ199" i="20"/>
  <c r="AK199" i="20"/>
  <c r="AC200" i="20"/>
  <c r="AD200" i="20"/>
  <c r="AE200" i="20"/>
  <c r="AF200" i="20"/>
  <c r="AG200" i="20"/>
  <c r="AH200" i="20"/>
  <c r="AI200" i="20"/>
  <c r="AJ200" i="20"/>
  <c r="AK200" i="20"/>
  <c r="AC201" i="20"/>
  <c r="AD201" i="20"/>
  <c r="AE201" i="20"/>
  <c r="AF201" i="20"/>
  <c r="AG201" i="20"/>
  <c r="AH201" i="20"/>
  <c r="AI201" i="20"/>
  <c r="AJ201" i="20"/>
  <c r="AK201" i="20"/>
  <c r="AC202" i="20"/>
  <c r="AD202" i="20"/>
  <c r="AE202" i="20"/>
  <c r="AF202" i="20"/>
  <c r="AG202" i="20"/>
  <c r="AH202" i="20"/>
  <c r="AI202" i="20"/>
  <c r="AJ202" i="20"/>
  <c r="AK202" i="20"/>
  <c r="AC203" i="20"/>
  <c r="AD203" i="20"/>
  <c r="AE203" i="20"/>
  <c r="AF203" i="20"/>
  <c r="AG203" i="20"/>
  <c r="AH203" i="20"/>
  <c r="AI203" i="20"/>
  <c r="AJ203" i="20"/>
  <c r="AK203" i="20"/>
  <c r="AC204" i="20"/>
  <c r="AD204" i="20"/>
  <c r="AE204" i="20"/>
  <c r="AF204" i="20"/>
  <c r="AG204" i="20"/>
  <c r="AH204" i="20"/>
  <c r="AI204" i="20"/>
  <c r="AJ204" i="20"/>
  <c r="AK204" i="20"/>
  <c r="AC205" i="20"/>
  <c r="AD205" i="20"/>
  <c r="AE205" i="20"/>
  <c r="AF205" i="20"/>
  <c r="AG205" i="20"/>
  <c r="AH205" i="20"/>
  <c r="AI205" i="20"/>
  <c r="AJ205" i="20"/>
  <c r="AK205" i="20"/>
  <c r="AC206" i="20"/>
  <c r="AD206" i="20"/>
  <c r="AE206" i="20"/>
  <c r="AF206" i="20"/>
  <c r="AG206" i="20"/>
  <c r="AH206" i="20"/>
  <c r="AI206" i="20"/>
  <c r="AJ206" i="20"/>
  <c r="AK206" i="20"/>
  <c r="AC207" i="20"/>
  <c r="AD207" i="20"/>
  <c r="AE207" i="20"/>
  <c r="AF207" i="20"/>
  <c r="AG207" i="20"/>
  <c r="AH207" i="20"/>
  <c r="AI207" i="20"/>
  <c r="AJ207" i="20"/>
  <c r="AK207" i="20"/>
  <c r="AC208" i="20"/>
  <c r="AD208" i="20"/>
  <c r="AE208" i="20"/>
  <c r="AF208" i="20"/>
  <c r="AG208" i="20"/>
  <c r="AH208" i="20"/>
  <c r="AI208" i="20"/>
  <c r="AJ208" i="20"/>
  <c r="AK208" i="20"/>
  <c r="AC209" i="20"/>
  <c r="AD209" i="20"/>
  <c r="AE209" i="20"/>
  <c r="AF209" i="20"/>
  <c r="AG209" i="20"/>
  <c r="AH209" i="20"/>
  <c r="AI209" i="20"/>
  <c r="AJ209" i="20"/>
  <c r="AK209" i="20"/>
  <c r="AC210" i="20"/>
  <c r="AD210" i="20"/>
  <c r="AE210" i="20"/>
  <c r="AF210" i="20"/>
  <c r="AG210" i="20"/>
  <c r="AH210" i="20"/>
  <c r="AI210" i="20"/>
  <c r="AJ210" i="20"/>
  <c r="AK210" i="20"/>
  <c r="AC211" i="20"/>
  <c r="AD211" i="20"/>
  <c r="AE211" i="20"/>
  <c r="AF211" i="20"/>
  <c r="AG211" i="20"/>
  <c r="AH211" i="20"/>
  <c r="AI211" i="20"/>
  <c r="AJ211" i="20"/>
  <c r="AK211" i="20"/>
  <c r="AC212" i="20"/>
  <c r="AD212" i="20"/>
  <c r="AE212" i="20"/>
  <c r="AF212" i="20"/>
  <c r="AG212" i="20"/>
  <c r="AH212" i="20"/>
  <c r="AI212" i="20"/>
  <c r="AJ212" i="20"/>
  <c r="AK212" i="20"/>
  <c r="AC213" i="20"/>
  <c r="AD213" i="20"/>
  <c r="AE213" i="20"/>
  <c r="AF213" i="20"/>
  <c r="AG213" i="20"/>
  <c r="AH213" i="20"/>
  <c r="AI213" i="20"/>
  <c r="AJ213" i="20"/>
  <c r="AK213" i="20"/>
  <c r="AC214" i="20"/>
  <c r="AD214" i="20"/>
  <c r="AE214" i="20"/>
  <c r="AF214" i="20"/>
  <c r="AG214" i="20"/>
  <c r="AH214" i="20"/>
  <c r="AI214" i="20"/>
  <c r="AJ214" i="20"/>
  <c r="AK214" i="20"/>
  <c r="AC215" i="20"/>
  <c r="AD215" i="20"/>
  <c r="AE215" i="20"/>
  <c r="AF215" i="20"/>
  <c r="AG215" i="20"/>
  <c r="AH215" i="20"/>
  <c r="AI215" i="20"/>
  <c r="AJ215" i="20"/>
  <c r="AK215" i="20"/>
  <c r="AC216" i="20"/>
  <c r="AD216" i="20"/>
  <c r="AE216" i="20"/>
  <c r="AF216" i="20"/>
  <c r="AG216" i="20"/>
  <c r="AH216" i="20"/>
  <c r="AI216" i="20"/>
  <c r="AJ216" i="20"/>
  <c r="AK216" i="20"/>
  <c r="AC217" i="20"/>
  <c r="AD217" i="20"/>
  <c r="AE217" i="20"/>
  <c r="AF217" i="20"/>
  <c r="AG217" i="20"/>
  <c r="AH217" i="20"/>
  <c r="AI217" i="20"/>
  <c r="AJ217" i="20"/>
  <c r="AK217" i="20"/>
  <c r="AC218" i="20"/>
  <c r="AD218" i="20"/>
  <c r="AE218" i="20"/>
  <c r="AF218" i="20"/>
  <c r="AG218" i="20"/>
  <c r="AH218" i="20"/>
  <c r="AI218" i="20"/>
  <c r="AJ218" i="20"/>
  <c r="AK218" i="20"/>
  <c r="AC219" i="20"/>
  <c r="AD219" i="20"/>
  <c r="AE219" i="20"/>
  <c r="AF219" i="20"/>
  <c r="AG219" i="20"/>
  <c r="AH219" i="20"/>
  <c r="AI219" i="20"/>
  <c r="AJ219" i="20"/>
  <c r="AK219" i="20"/>
  <c r="AC220" i="20"/>
  <c r="AD220" i="20"/>
  <c r="AE220" i="20"/>
  <c r="AF220" i="20"/>
  <c r="AG220" i="20"/>
  <c r="AH220" i="20"/>
  <c r="AI220" i="20"/>
  <c r="AJ220" i="20"/>
  <c r="AK220" i="20"/>
  <c r="AC221" i="20"/>
  <c r="AD221" i="20"/>
  <c r="AE221" i="20"/>
  <c r="AF221" i="20"/>
  <c r="AG221" i="20"/>
  <c r="AH221" i="20"/>
  <c r="AI221" i="20"/>
  <c r="AJ221" i="20"/>
  <c r="AK221" i="20"/>
  <c r="AC222" i="20"/>
  <c r="AD222" i="20"/>
  <c r="AE222" i="20"/>
  <c r="AF222" i="20"/>
  <c r="AG222" i="20"/>
  <c r="AH222" i="20"/>
  <c r="AI222" i="20"/>
  <c r="AJ222" i="20"/>
  <c r="AK222" i="20"/>
  <c r="AC223" i="20"/>
  <c r="AD223" i="20"/>
  <c r="AE223" i="20"/>
  <c r="AF223" i="20"/>
  <c r="AG223" i="20"/>
  <c r="AH223" i="20"/>
  <c r="AI223" i="20"/>
  <c r="AJ223" i="20"/>
  <c r="AK223" i="20"/>
  <c r="AC224" i="20"/>
  <c r="AD224" i="20"/>
  <c r="AE224" i="20"/>
  <c r="AF224" i="20"/>
  <c r="AG224" i="20"/>
  <c r="AH224" i="20"/>
  <c r="AI224" i="20"/>
  <c r="AJ224" i="20"/>
  <c r="AK224" i="20"/>
  <c r="AC225" i="20"/>
  <c r="AD225" i="20"/>
  <c r="AE225" i="20"/>
  <c r="AF225" i="20"/>
  <c r="AG225" i="20"/>
  <c r="AH225" i="20"/>
  <c r="AI225" i="20"/>
  <c r="AJ225" i="20"/>
  <c r="AK225" i="20"/>
  <c r="AC226" i="20"/>
  <c r="AD226" i="20"/>
  <c r="AE226" i="20"/>
  <c r="AF226" i="20"/>
  <c r="AG226" i="20"/>
  <c r="AH226" i="20"/>
  <c r="AI226" i="20"/>
  <c r="AJ226" i="20"/>
  <c r="AK226" i="20"/>
  <c r="AC227" i="20"/>
  <c r="AD227" i="20"/>
  <c r="AE227" i="20"/>
  <c r="AF227" i="20"/>
  <c r="AG227" i="20"/>
  <c r="AH227" i="20"/>
  <c r="AI227" i="20"/>
  <c r="AJ227" i="20"/>
  <c r="AK227" i="20"/>
  <c r="AC228" i="20"/>
  <c r="AD228" i="20"/>
  <c r="AE228" i="20"/>
  <c r="AF228" i="20"/>
  <c r="AG228" i="20"/>
  <c r="AH228" i="20"/>
  <c r="AI228" i="20"/>
  <c r="AJ228" i="20"/>
  <c r="AK228" i="20"/>
  <c r="AC229" i="20"/>
  <c r="AD229" i="20"/>
  <c r="AE229" i="20"/>
  <c r="AF229" i="20"/>
  <c r="AG229" i="20"/>
  <c r="AH229" i="20"/>
  <c r="AI229" i="20"/>
  <c r="AJ229" i="20"/>
  <c r="AK229" i="20"/>
  <c r="AC230" i="20"/>
  <c r="AD230" i="20"/>
  <c r="AE230" i="20"/>
  <c r="AF230" i="20"/>
  <c r="AG230" i="20"/>
  <c r="AH230" i="20"/>
  <c r="AI230" i="20"/>
  <c r="AJ230" i="20"/>
  <c r="AK230" i="20"/>
  <c r="AC231" i="20"/>
  <c r="AD231" i="20"/>
  <c r="AE231" i="20"/>
  <c r="AF231" i="20"/>
  <c r="AG231" i="20"/>
  <c r="AH231" i="20"/>
  <c r="AI231" i="20"/>
  <c r="AJ231" i="20"/>
  <c r="AK231" i="20"/>
  <c r="AC232" i="20"/>
  <c r="AD232" i="20"/>
  <c r="AE232" i="20"/>
  <c r="AF232" i="20"/>
  <c r="AG232" i="20"/>
  <c r="AH232" i="20"/>
  <c r="AI232" i="20"/>
  <c r="AJ232" i="20"/>
  <c r="AK232" i="20"/>
  <c r="AC233" i="20"/>
  <c r="AD233" i="20"/>
  <c r="AE233" i="20"/>
  <c r="AF233" i="20"/>
  <c r="AG233" i="20"/>
  <c r="AH233" i="20"/>
  <c r="AI233" i="20"/>
  <c r="AJ233" i="20"/>
  <c r="AK233" i="20"/>
  <c r="AC234" i="20"/>
  <c r="AD234" i="20"/>
  <c r="AE234" i="20"/>
  <c r="AF234" i="20"/>
  <c r="AG234" i="20"/>
  <c r="AH234" i="20"/>
  <c r="AI234" i="20"/>
  <c r="AJ234" i="20"/>
  <c r="AK234" i="20"/>
  <c r="AC235" i="20"/>
  <c r="AD235" i="20"/>
  <c r="AE235" i="20"/>
  <c r="AF235" i="20"/>
  <c r="AG235" i="20"/>
  <c r="AH235" i="20"/>
  <c r="AI235" i="20"/>
  <c r="AJ235" i="20"/>
  <c r="AK235" i="20"/>
  <c r="AC236" i="20"/>
  <c r="AD236" i="20"/>
  <c r="AE236" i="20"/>
  <c r="AF236" i="20"/>
  <c r="AG236" i="20"/>
  <c r="AH236" i="20"/>
  <c r="AI236" i="20"/>
  <c r="AJ236" i="20"/>
  <c r="AK236" i="20"/>
  <c r="AC237" i="20"/>
  <c r="AD237" i="20"/>
  <c r="AE237" i="20"/>
  <c r="AF237" i="20"/>
  <c r="AG237" i="20"/>
  <c r="AH237" i="20"/>
  <c r="AI237" i="20"/>
  <c r="AJ237" i="20"/>
  <c r="AK237" i="20"/>
  <c r="AC238" i="20"/>
  <c r="AD238" i="20"/>
  <c r="AE238" i="20"/>
  <c r="AF238" i="20"/>
  <c r="AG238" i="20"/>
  <c r="AH238" i="20"/>
  <c r="AI238" i="20"/>
  <c r="AJ238" i="20"/>
  <c r="AK238" i="20"/>
  <c r="AC239" i="20"/>
  <c r="AD239" i="20"/>
  <c r="AE239" i="20"/>
  <c r="AF239" i="20"/>
  <c r="AG239" i="20"/>
  <c r="AH239" i="20"/>
  <c r="AI239" i="20"/>
  <c r="AJ239" i="20"/>
  <c r="AK239" i="20"/>
  <c r="AC240" i="20"/>
  <c r="AD240" i="20"/>
  <c r="AE240" i="20"/>
  <c r="AF240" i="20"/>
  <c r="AG240" i="20"/>
  <c r="AH240" i="20"/>
  <c r="AI240" i="20"/>
  <c r="AJ240" i="20"/>
  <c r="AK240" i="20"/>
  <c r="AC241" i="20"/>
  <c r="AD241" i="20"/>
  <c r="AE241" i="20"/>
  <c r="AF241" i="20"/>
  <c r="AG241" i="20"/>
  <c r="AH241" i="20"/>
  <c r="AI241" i="20"/>
  <c r="AJ241" i="20"/>
  <c r="AK241" i="20"/>
  <c r="AC242" i="20"/>
  <c r="AD242" i="20"/>
  <c r="AE242" i="20"/>
  <c r="AF242" i="20"/>
  <c r="AG242" i="20"/>
  <c r="AH242" i="20"/>
  <c r="AI242" i="20"/>
  <c r="AJ242" i="20"/>
  <c r="AK242" i="20"/>
  <c r="AC243" i="20"/>
  <c r="AD243" i="20"/>
  <c r="AE243" i="20"/>
  <c r="AF243" i="20"/>
  <c r="AG243" i="20"/>
  <c r="AH243" i="20"/>
  <c r="AI243" i="20"/>
  <c r="AJ243" i="20"/>
  <c r="AK243" i="20"/>
  <c r="AC244" i="20"/>
  <c r="AD244" i="20"/>
  <c r="AE244" i="20"/>
  <c r="AF244" i="20"/>
  <c r="AG244" i="20"/>
  <c r="AH244" i="20"/>
  <c r="AI244" i="20"/>
  <c r="AJ244" i="20"/>
  <c r="AK244" i="20"/>
  <c r="AC245" i="20"/>
  <c r="AD245" i="20"/>
  <c r="AE245" i="20"/>
  <c r="AF245" i="20"/>
  <c r="AG245" i="20"/>
  <c r="AH245" i="20"/>
  <c r="AI245" i="20"/>
  <c r="AJ245" i="20"/>
  <c r="AK245" i="20"/>
  <c r="AC246" i="20"/>
  <c r="AD246" i="20"/>
  <c r="AE246" i="20"/>
  <c r="AF246" i="20"/>
  <c r="AG246" i="20"/>
  <c r="AH246" i="20"/>
  <c r="AI246" i="20"/>
  <c r="AJ246" i="20"/>
  <c r="AK246" i="20"/>
  <c r="AC247" i="20"/>
  <c r="AD247" i="20"/>
  <c r="AE247" i="20"/>
  <c r="AF247" i="20"/>
  <c r="AG247" i="20"/>
  <c r="AH247" i="20"/>
  <c r="AI247" i="20"/>
  <c r="AJ247" i="20"/>
  <c r="AK247" i="20"/>
  <c r="AC248" i="20"/>
  <c r="AD248" i="20"/>
  <c r="AE248" i="20"/>
  <c r="AF248" i="20"/>
  <c r="AG248" i="20"/>
  <c r="AH248" i="20"/>
  <c r="AI248" i="20"/>
  <c r="AJ248" i="20"/>
  <c r="AK248" i="20"/>
  <c r="AC249" i="20"/>
  <c r="AD249" i="20"/>
  <c r="AE249" i="20"/>
  <c r="AF249" i="20"/>
  <c r="AG249" i="20"/>
  <c r="AH249" i="20"/>
  <c r="AI249" i="20"/>
  <c r="AJ249" i="20"/>
  <c r="AK249" i="20"/>
  <c r="AC250" i="20"/>
  <c r="AD250" i="20"/>
  <c r="AE250" i="20"/>
  <c r="AF250" i="20"/>
  <c r="AG250" i="20"/>
  <c r="AH250" i="20"/>
  <c r="AI250" i="20"/>
  <c r="AJ250" i="20"/>
  <c r="AK250" i="20"/>
  <c r="AC251" i="20"/>
  <c r="AD251" i="20"/>
  <c r="AE251" i="20"/>
  <c r="AF251" i="20"/>
  <c r="AG251" i="20"/>
  <c r="AH251" i="20"/>
  <c r="AI251" i="20"/>
  <c r="AJ251" i="20"/>
  <c r="AK251" i="20"/>
  <c r="AC252" i="20"/>
  <c r="AD252" i="20"/>
  <c r="AE252" i="20"/>
  <c r="AF252" i="20"/>
  <c r="AG252" i="20"/>
  <c r="AH252" i="20"/>
  <c r="AI252" i="20"/>
  <c r="AJ252" i="20"/>
  <c r="AK252" i="20"/>
  <c r="AC253" i="20"/>
  <c r="AD253" i="20"/>
  <c r="AE253" i="20"/>
  <c r="AF253" i="20"/>
  <c r="AG253" i="20"/>
  <c r="AH253" i="20"/>
  <c r="AI253" i="20"/>
  <c r="AJ253" i="20"/>
  <c r="AK253" i="20"/>
  <c r="AC254" i="20"/>
  <c r="AD254" i="20"/>
  <c r="AE254" i="20"/>
  <c r="AF254" i="20"/>
  <c r="AG254" i="20"/>
  <c r="AH254" i="20"/>
  <c r="AI254" i="20"/>
  <c r="AJ254" i="20"/>
  <c r="AK254" i="20"/>
  <c r="AC255" i="20"/>
  <c r="AD255" i="20"/>
  <c r="AE255" i="20"/>
  <c r="AF255" i="20"/>
  <c r="AG255" i="20"/>
  <c r="AH255" i="20"/>
  <c r="AI255" i="20"/>
  <c r="AJ255" i="20"/>
  <c r="AK255" i="20"/>
  <c r="AC256" i="20"/>
  <c r="AD256" i="20"/>
  <c r="AE256" i="20"/>
  <c r="AF256" i="20"/>
  <c r="AG256" i="20"/>
  <c r="AH256" i="20"/>
  <c r="AI256" i="20"/>
  <c r="AJ256" i="20"/>
  <c r="AK256" i="20"/>
  <c r="AC257" i="20"/>
  <c r="AD257" i="20"/>
  <c r="AE257" i="20"/>
  <c r="AF257" i="20"/>
  <c r="AG257" i="20"/>
  <c r="AH257" i="20"/>
  <c r="AI257" i="20"/>
  <c r="AJ257" i="20"/>
  <c r="AK257" i="20"/>
  <c r="AC258" i="20"/>
  <c r="AD258" i="20"/>
  <c r="AE258" i="20"/>
  <c r="AF258" i="20"/>
  <c r="AG258" i="20"/>
  <c r="AH258" i="20"/>
  <c r="AI258" i="20"/>
  <c r="AJ258" i="20"/>
  <c r="AK258" i="20"/>
  <c r="AC259" i="20"/>
  <c r="AD259" i="20"/>
  <c r="AE259" i="20"/>
  <c r="AF259" i="20"/>
  <c r="AG259" i="20"/>
  <c r="AH259" i="20"/>
  <c r="AI259" i="20"/>
  <c r="AJ259" i="20"/>
  <c r="AK259" i="20"/>
  <c r="AC260" i="20"/>
  <c r="AD260" i="20"/>
  <c r="AE260" i="20"/>
  <c r="AF260" i="20"/>
  <c r="AG260" i="20"/>
  <c r="AH260" i="20"/>
  <c r="AI260" i="20"/>
  <c r="AJ260" i="20"/>
  <c r="AK260" i="20"/>
  <c r="AC261" i="20"/>
  <c r="AD261" i="20"/>
  <c r="AE261" i="20"/>
  <c r="AF261" i="20"/>
  <c r="AG261" i="20"/>
  <c r="AH261" i="20"/>
  <c r="AI261" i="20"/>
  <c r="AJ261" i="20"/>
  <c r="AK261" i="20"/>
  <c r="AC262" i="20"/>
  <c r="AD262" i="20"/>
  <c r="AE262" i="20"/>
  <c r="AF262" i="20"/>
  <c r="AG262" i="20"/>
  <c r="AH262" i="20"/>
  <c r="AI262" i="20"/>
  <c r="AJ262" i="20"/>
  <c r="AK262" i="20"/>
  <c r="AC263" i="20"/>
  <c r="AD263" i="20"/>
  <c r="AE263" i="20"/>
  <c r="AF263" i="20"/>
  <c r="AG263" i="20"/>
  <c r="AH263" i="20"/>
  <c r="AI263" i="20"/>
  <c r="AJ263" i="20"/>
  <c r="AK263" i="20"/>
  <c r="AC264" i="20"/>
  <c r="AD264" i="20"/>
  <c r="AE264" i="20"/>
  <c r="AF264" i="20"/>
  <c r="AG264" i="20"/>
  <c r="AH264" i="20"/>
  <c r="AI264" i="20"/>
  <c r="AJ264" i="20"/>
  <c r="AK264" i="20"/>
  <c r="AC265" i="20"/>
  <c r="AD265" i="20"/>
  <c r="AE265" i="20"/>
  <c r="AF265" i="20"/>
  <c r="AG265" i="20"/>
  <c r="AH265" i="20"/>
  <c r="AI265" i="20"/>
  <c r="AJ265" i="20"/>
  <c r="AK265" i="20"/>
  <c r="AC266" i="20"/>
  <c r="AD266" i="20"/>
  <c r="AE266" i="20"/>
  <c r="AF266" i="20"/>
  <c r="AG266" i="20"/>
  <c r="AH266" i="20"/>
  <c r="AI266" i="20"/>
  <c r="AJ266" i="20"/>
  <c r="AK266" i="20"/>
  <c r="AC267" i="20"/>
  <c r="AD267" i="20"/>
  <c r="AE267" i="20"/>
  <c r="AF267" i="20"/>
  <c r="AG267" i="20"/>
  <c r="AH267" i="20"/>
  <c r="AI267" i="20"/>
  <c r="AJ267" i="20"/>
  <c r="AK267" i="20"/>
  <c r="AC268" i="20"/>
  <c r="AD268" i="20"/>
  <c r="AE268" i="20"/>
  <c r="AF268" i="20"/>
  <c r="AG268" i="20"/>
  <c r="AH268" i="20"/>
  <c r="AI268" i="20"/>
  <c r="AJ268" i="20"/>
  <c r="AK268" i="20"/>
  <c r="AC269" i="20"/>
  <c r="AD269" i="20"/>
  <c r="AE269" i="20"/>
  <c r="AF269" i="20"/>
  <c r="AG269" i="20"/>
  <c r="AH269" i="20"/>
  <c r="AI269" i="20"/>
  <c r="AJ269" i="20"/>
  <c r="AK269" i="20"/>
  <c r="AC270" i="20"/>
  <c r="AD270" i="20"/>
  <c r="AE270" i="20"/>
  <c r="AF270" i="20"/>
  <c r="AG270" i="20"/>
  <c r="AH270" i="20"/>
  <c r="AI270" i="20"/>
  <c r="AJ270" i="20"/>
  <c r="AK270" i="20"/>
  <c r="AC271" i="20"/>
  <c r="AD271" i="20"/>
  <c r="AE271" i="20"/>
  <c r="AF271" i="20"/>
  <c r="AG271" i="20"/>
  <c r="AH271" i="20"/>
  <c r="AI271" i="20"/>
  <c r="AJ271" i="20"/>
  <c r="AK271" i="20"/>
  <c r="AC272" i="20"/>
  <c r="AD272" i="20"/>
  <c r="AE272" i="20"/>
  <c r="AF272" i="20"/>
  <c r="AG272" i="20"/>
  <c r="AH272" i="20"/>
  <c r="AI272" i="20"/>
  <c r="AJ272" i="20"/>
  <c r="AK272" i="20"/>
  <c r="AC273" i="20"/>
  <c r="AD273" i="20"/>
  <c r="AE273" i="20"/>
  <c r="AF273" i="20"/>
  <c r="AG273" i="20"/>
  <c r="AH273" i="20"/>
  <c r="AI273" i="20"/>
  <c r="AJ273" i="20"/>
  <c r="AK273" i="20"/>
  <c r="AC274" i="20"/>
  <c r="AD274" i="20"/>
  <c r="AE274" i="20"/>
  <c r="AF274" i="20"/>
  <c r="AG274" i="20"/>
  <c r="AH274" i="20"/>
  <c r="AI274" i="20"/>
  <c r="AJ274" i="20"/>
  <c r="AK274" i="20"/>
  <c r="AC275" i="20"/>
  <c r="AD275" i="20"/>
  <c r="AE275" i="20"/>
  <c r="AF275" i="20"/>
  <c r="AG275" i="20"/>
  <c r="AH275" i="20"/>
  <c r="AI275" i="20"/>
  <c r="AJ275" i="20"/>
  <c r="AK275" i="20"/>
  <c r="AC276" i="20"/>
  <c r="AD276" i="20"/>
  <c r="AE276" i="20"/>
  <c r="AF276" i="20"/>
  <c r="AG276" i="20"/>
  <c r="AH276" i="20"/>
  <c r="AI276" i="20"/>
  <c r="AJ276" i="20"/>
  <c r="AK276" i="20"/>
  <c r="AC277" i="20"/>
  <c r="AD277" i="20"/>
  <c r="AE277" i="20"/>
  <c r="AF277" i="20"/>
  <c r="AG277" i="20"/>
  <c r="AH277" i="20"/>
  <c r="AI277" i="20"/>
  <c r="AJ277" i="20"/>
  <c r="AK277" i="20"/>
  <c r="AC278" i="20"/>
  <c r="AD278" i="20"/>
  <c r="AE278" i="20"/>
  <c r="AF278" i="20"/>
  <c r="AG278" i="20"/>
  <c r="AH278" i="20"/>
  <c r="AI278" i="20"/>
  <c r="AJ278" i="20"/>
  <c r="AK278" i="20"/>
  <c r="AC279" i="20"/>
  <c r="AD279" i="20"/>
  <c r="AE279" i="20"/>
  <c r="AF279" i="20"/>
  <c r="AG279" i="20"/>
  <c r="AH279" i="20"/>
  <c r="AI279" i="20"/>
  <c r="AJ279" i="20"/>
  <c r="AK279" i="20"/>
  <c r="AC280" i="20"/>
  <c r="AD280" i="20"/>
  <c r="AE280" i="20"/>
  <c r="AF280" i="20"/>
  <c r="AG280" i="20"/>
  <c r="AH280" i="20"/>
  <c r="AI280" i="20"/>
  <c r="AJ280" i="20"/>
  <c r="AK280" i="20"/>
  <c r="AC281" i="20"/>
  <c r="AD281" i="20"/>
  <c r="AE281" i="20"/>
  <c r="AF281" i="20"/>
  <c r="AG281" i="20"/>
  <c r="AH281" i="20"/>
  <c r="AI281" i="20"/>
  <c r="AJ281" i="20"/>
  <c r="AK281" i="20"/>
  <c r="AC282" i="20"/>
  <c r="AD282" i="20"/>
  <c r="AE282" i="20"/>
  <c r="AF282" i="20"/>
  <c r="AG282" i="20"/>
  <c r="AH282" i="20"/>
  <c r="AI282" i="20"/>
  <c r="AJ282" i="20"/>
  <c r="AK282" i="20"/>
  <c r="AC283" i="20"/>
  <c r="AD283" i="20"/>
  <c r="AE283" i="20"/>
  <c r="AF283" i="20"/>
  <c r="AG283" i="20"/>
  <c r="AH283" i="20"/>
  <c r="AI283" i="20"/>
  <c r="AJ283" i="20"/>
  <c r="AK283" i="20"/>
  <c r="AC284" i="20"/>
  <c r="AD284" i="20"/>
  <c r="AE284" i="20"/>
  <c r="AF284" i="20"/>
  <c r="AG284" i="20"/>
  <c r="AH284" i="20"/>
  <c r="AI284" i="20"/>
  <c r="AJ284" i="20"/>
  <c r="AK284" i="20"/>
  <c r="AC285" i="20"/>
  <c r="AD285" i="20"/>
  <c r="AE285" i="20"/>
  <c r="AF285" i="20"/>
  <c r="AG285" i="20"/>
  <c r="AH285" i="20"/>
  <c r="AI285" i="20"/>
  <c r="AJ285" i="20"/>
  <c r="AK285" i="20"/>
  <c r="AC286" i="20"/>
  <c r="AD286" i="20"/>
  <c r="AE286" i="20"/>
  <c r="AF286" i="20"/>
  <c r="AG286" i="20"/>
  <c r="AH286" i="20"/>
  <c r="AI286" i="20"/>
  <c r="AJ286" i="20"/>
  <c r="AK286" i="20"/>
  <c r="AC287" i="20"/>
  <c r="AD287" i="20"/>
  <c r="AE287" i="20"/>
  <c r="AF287" i="20"/>
  <c r="AG287" i="20"/>
  <c r="AH287" i="20"/>
  <c r="AI287" i="20"/>
  <c r="AJ287" i="20"/>
  <c r="AK287" i="20"/>
  <c r="AC288" i="20"/>
  <c r="AD288" i="20"/>
  <c r="AE288" i="20"/>
  <c r="AF288" i="20"/>
  <c r="AG288" i="20"/>
  <c r="AH288" i="20"/>
  <c r="AI288" i="20"/>
  <c r="AJ288" i="20"/>
  <c r="AK288" i="20"/>
  <c r="AC289" i="20"/>
  <c r="AD289" i="20"/>
  <c r="AE289" i="20"/>
  <c r="AF289" i="20"/>
  <c r="AG289" i="20"/>
  <c r="AH289" i="20"/>
  <c r="AI289" i="20"/>
  <c r="AJ289" i="20"/>
  <c r="AK289" i="20"/>
  <c r="AC290" i="20"/>
  <c r="AD290" i="20"/>
  <c r="AE290" i="20"/>
  <c r="AF290" i="20"/>
  <c r="AG290" i="20"/>
  <c r="AH290" i="20"/>
  <c r="AI290" i="20"/>
  <c r="AJ290" i="20"/>
  <c r="AK290" i="20"/>
  <c r="AC291" i="20"/>
  <c r="AD291" i="20"/>
  <c r="AE291" i="20"/>
  <c r="AF291" i="20"/>
  <c r="AG291" i="20"/>
  <c r="AH291" i="20"/>
  <c r="AI291" i="20"/>
  <c r="AJ291" i="20"/>
  <c r="AK291" i="20"/>
  <c r="AC292" i="20"/>
  <c r="AD292" i="20"/>
  <c r="AE292" i="20"/>
  <c r="AF292" i="20"/>
  <c r="AG292" i="20"/>
  <c r="AH292" i="20"/>
  <c r="AI292" i="20"/>
  <c r="AJ292" i="20"/>
  <c r="AK292" i="20"/>
  <c r="AC293" i="20"/>
  <c r="AD293" i="20"/>
  <c r="AE293" i="20"/>
  <c r="AF293" i="20"/>
  <c r="AG293" i="20"/>
  <c r="AH293" i="20"/>
  <c r="AI293" i="20"/>
  <c r="AJ293" i="20"/>
  <c r="AK293" i="20"/>
  <c r="AC294" i="20"/>
  <c r="AD294" i="20"/>
  <c r="AE294" i="20"/>
  <c r="AF294" i="20"/>
  <c r="AG294" i="20"/>
  <c r="AH294" i="20"/>
  <c r="AI294" i="20"/>
  <c r="AJ294" i="20"/>
  <c r="AK294" i="20"/>
  <c r="AC295" i="20"/>
  <c r="AD295" i="20"/>
  <c r="AE295" i="20"/>
  <c r="AF295" i="20"/>
  <c r="AG295" i="20"/>
  <c r="AH295" i="20"/>
  <c r="AI295" i="20"/>
  <c r="AJ295" i="20"/>
  <c r="AK295" i="20"/>
  <c r="AC296" i="20"/>
  <c r="AD296" i="20"/>
  <c r="AE296" i="20"/>
  <c r="AF296" i="20"/>
  <c r="AG296" i="20"/>
  <c r="AH296" i="20"/>
  <c r="AI296" i="20"/>
  <c r="AJ296" i="20"/>
  <c r="AK296" i="20"/>
  <c r="AC297" i="20"/>
  <c r="AD297" i="20"/>
  <c r="AE297" i="20"/>
  <c r="AF297" i="20"/>
  <c r="AG297" i="20"/>
  <c r="AH297" i="20"/>
  <c r="AI297" i="20"/>
  <c r="AJ297" i="20"/>
  <c r="AK297" i="20"/>
  <c r="AC298" i="20"/>
  <c r="AD298" i="20"/>
  <c r="AE298" i="20"/>
  <c r="AF298" i="20"/>
  <c r="AG298" i="20"/>
  <c r="AH298" i="20"/>
  <c r="AI298" i="20"/>
  <c r="AJ298" i="20"/>
  <c r="AK298" i="20"/>
  <c r="AC299" i="20"/>
  <c r="AD299" i="20"/>
  <c r="AE299" i="20"/>
  <c r="AF299" i="20"/>
  <c r="AG299" i="20"/>
  <c r="AH299" i="20"/>
  <c r="AI299" i="20"/>
  <c r="AJ299" i="20"/>
  <c r="AK299" i="20"/>
  <c r="AC30" i="20"/>
  <c r="AD30" i="20"/>
  <c r="AE30" i="20"/>
  <c r="AF30" i="20"/>
  <c r="AG30" i="20"/>
  <c r="AH30" i="20"/>
  <c r="AI30" i="20"/>
  <c r="AJ30" i="20"/>
  <c r="AK30" i="20"/>
  <c r="AC51" i="20"/>
  <c r="AD51" i="20"/>
  <c r="AE51" i="20"/>
  <c r="AF51" i="20"/>
  <c r="AG51" i="20"/>
  <c r="AH51" i="20"/>
  <c r="AI51" i="20"/>
  <c r="AJ51" i="20"/>
  <c r="AK51" i="20"/>
  <c r="AC77" i="20"/>
  <c r="AD77" i="20"/>
  <c r="AE77" i="20"/>
  <c r="AF77" i="20"/>
  <c r="AG77" i="20"/>
  <c r="AH77" i="20"/>
  <c r="AI77" i="20"/>
  <c r="AJ77" i="20"/>
  <c r="AK77" i="20"/>
  <c r="AC11" i="20"/>
  <c r="AD11" i="20"/>
  <c r="AE11" i="20"/>
  <c r="AF11" i="20"/>
  <c r="AG11" i="20"/>
  <c r="AH11" i="20"/>
  <c r="AI11" i="20"/>
  <c r="AJ11" i="20"/>
  <c r="AK11" i="20"/>
  <c r="AC41" i="20"/>
  <c r="AD41" i="20"/>
  <c r="AE41" i="20"/>
  <c r="AF41" i="20"/>
  <c r="AG41" i="20"/>
  <c r="AH41" i="20"/>
  <c r="AI41" i="20"/>
  <c r="AJ41" i="20"/>
  <c r="AK41" i="20"/>
  <c r="AC13" i="20"/>
  <c r="AD13" i="20"/>
  <c r="AE13" i="20"/>
  <c r="AF13" i="20"/>
  <c r="AG13" i="20"/>
  <c r="AH13" i="20"/>
  <c r="AI13" i="20"/>
  <c r="AJ13" i="20"/>
  <c r="AK13" i="20"/>
  <c r="AC306" i="20"/>
  <c r="AD306" i="20"/>
  <c r="AE306" i="20"/>
  <c r="AF306" i="20"/>
  <c r="AG306" i="20"/>
  <c r="AH306" i="20"/>
  <c r="AI306" i="20"/>
  <c r="AJ306" i="20"/>
  <c r="AK306" i="20"/>
  <c r="AC307" i="20"/>
  <c r="AD307" i="20"/>
  <c r="AE307" i="20"/>
  <c r="AF307" i="20"/>
  <c r="AG307" i="20"/>
  <c r="AH307" i="20"/>
  <c r="AI307" i="20"/>
  <c r="AJ307" i="20"/>
  <c r="AK307" i="20"/>
  <c r="AC308" i="20"/>
  <c r="AD308" i="20"/>
  <c r="AE308" i="20"/>
  <c r="AF308" i="20"/>
  <c r="AG308" i="20"/>
  <c r="AH308" i="20"/>
  <c r="AI308" i="20"/>
  <c r="AJ308" i="20"/>
  <c r="AK308" i="20"/>
  <c r="AC309" i="20"/>
  <c r="AD309" i="20"/>
  <c r="AE309" i="20"/>
  <c r="AF309" i="20"/>
  <c r="AG309" i="20"/>
  <c r="AH309" i="20"/>
  <c r="AI309" i="20"/>
  <c r="AJ309" i="20"/>
  <c r="AK309" i="20"/>
  <c r="AC310" i="20"/>
  <c r="AD310" i="20"/>
  <c r="AE310" i="20"/>
  <c r="AF310" i="20"/>
  <c r="AG310" i="20"/>
  <c r="AH310" i="20"/>
  <c r="AI310" i="20"/>
  <c r="AJ310" i="20"/>
  <c r="AK310" i="20"/>
  <c r="AC311" i="20"/>
  <c r="AD311" i="20"/>
  <c r="AE311" i="20"/>
  <c r="AF311" i="20"/>
  <c r="AG311" i="20"/>
  <c r="AH311" i="20"/>
  <c r="AI311" i="20"/>
  <c r="AJ311" i="20"/>
  <c r="AK311" i="20"/>
  <c r="AD17" i="20"/>
  <c r="AE17" i="20"/>
  <c r="AF17" i="20"/>
  <c r="AG17" i="20"/>
  <c r="AH17" i="20"/>
  <c r="AI17" i="20"/>
  <c r="AJ17" i="20"/>
  <c r="AK17" i="20"/>
  <c r="AC17" i="20"/>
  <c r="G18" i="16"/>
  <c r="H18" i="16"/>
  <c r="I18" i="16"/>
  <c r="J18" i="16"/>
  <c r="K18" i="16"/>
  <c r="L18" i="16"/>
  <c r="M18" i="16"/>
  <c r="N18" i="16"/>
  <c r="O18" i="16"/>
  <c r="P18" i="16"/>
  <c r="Q18" i="16"/>
  <c r="F18" i="16"/>
  <c r="F38" i="16"/>
  <c r="K6" i="16"/>
  <c r="B20" i="16" s="1"/>
  <c r="K5" i="16"/>
  <c r="K4" i="16"/>
  <c r="K3" i="16"/>
  <c r="K2" i="16"/>
  <c r="N33" i="17"/>
  <c r="M32" i="17"/>
  <c r="K30" i="17"/>
  <c r="J29" i="17"/>
  <c r="C28" i="17"/>
  <c r="H27" i="17"/>
  <c r="I16" i="17"/>
  <c r="H12" i="17"/>
  <c r="P11" i="17"/>
  <c r="O10" i="17"/>
  <c r="U5" i="17"/>
  <c r="V5" i="17" s="1"/>
  <c r="U4" i="17"/>
  <c r="V4" i="17" s="1"/>
  <c r="U3" i="17"/>
  <c r="V3" i="17" s="1"/>
  <c r="Q43" i="16"/>
  <c r="P43" i="16"/>
  <c r="O10" i="16" l="1"/>
  <c r="H36" i="16"/>
  <c r="K35" i="16"/>
  <c r="L35" i="16"/>
  <c r="H35" i="16"/>
  <c r="M35" i="16"/>
  <c r="Q35" i="16"/>
  <c r="N35" i="16"/>
  <c r="J35" i="16"/>
  <c r="O35" i="16"/>
  <c r="I35" i="16"/>
  <c r="P35" i="16"/>
  <c r="G16" i="17"/>
  <c r="Q3" i="17"/>
  <c r="M33" i="17"/>
  <c r="L33" i="17"/>
  <c r="O25" i="17"/>
  <c r="G17" i="17"/>
  <c r="K33" i="17"/>
  <c r="H16" i="17"/>
  <c r="Q15" i="17"/>
  <c r="F30" i="17"/>
  <c r="L32" i="17"/>
  <c r="G15" i="17"/>
  <c r="F29" i="17"/>
  <c r="K32" i="17"/>
  <c r="Q14" i="17"/>
  <c r="P12" i="17"/>
  <c r="J32" i="17"/>
  <c r="J30" i="17"/>
  <c r="O12" i="17"/>
  <c r="I30" i="17"/>
  <c r="N12" i="17"/>
  <c r="I29" i="17"/>
  <c r="O11" i="17"/>
  <c r="Q27" i="17"/>
  <c r="N11" i="17"/>
  <c r="Q5" i="17"/>
  <c r="F17" i="17"/>
  <c r="G27" i="17"/>
  <c r="Q25" i="17"/>
  <c r="I17" i="17"/>
  <c r="M11" i="17"/>
  <c r="Q4" i="17"/>
  <c r="F16" i="17"/>
  <c r="P25" i="17"/>
  <c r="H17" i="17"/>
  <c r="N10" i="17"/>
  <c r="L10" i="17"/>
  <c r="F27" i="17"/>
  <c r="F15" i="17"/>
  <c r="J33" i="17"/>
  <c r="I32" i="17"/>
  <c r="G30" i="17"/>
  <c r="Q28" i="17"/>
  <c r="P27" i="17"/>
  <c r="N25" i="17"/>
  <c r="Q16" i="17"/>
  <c r="P15" i="17"/>
  <c r="O14" i="17"/>
  <c r="M12" i="17"/>
  <c r="L11" i="17"/>
  <c r="K10" i="17"/>
  <c r="H28" i="17"/>
  <c r="G28" i="17"/>
  <c r="F14" i="17"/>
  <c r="I33" i="17"/>
  <c r="H32" i="17"/>
  <c r="Q29" i="17"/>
  <c r="P28" i="17"/>
  <c r="O27" i="17"/>
  <c r="M25" i="17"/>
  <c r="Q17" i="17"/>
  <c r="P16" i="17"/>
  <c r="O15" i="17"/>
  <c r="N14" i="17"/>
  <c r="L12" i="17"/>
  <c r="K11" i="17"/>
  <c r="J10" i="17"/>
  <c r="M10" i="17"/>
  <c r="H30" i="17"/>
  <c r="G29" i="17"/>
  <c r="H33" i="17"/>
  <c r="G32" i="17"/>
  <c r="Q30" i="17"/>
  <c r="P29" i="17"/>
  <c r="O28" i="17"/>
  <c r="N27" i="17"/>
  <c r="L25" i="17"/>
  <c r="P17" i="17"/>
  <c r="O16" i="17"/>
  <c r="N15" i="17"/>
  <c r="M14" i="17"/>
  <c r="K12" i="17"/>
  <c r="J11" i="17"/>
  <c r="I10" i="17"/>
  <c r="H29" i="17"/>
  <c r="F28" i="17"/>
  <c r="F12" i="17"/>
  <c r="G33" i="17"/>
  <c r="P30" i="17"/>
  <c r="O29" i="17"/>
  <c r="N28" i="17"/>
  <c r="M27" i="17"/>
  <c r="K25" i="17"/>
  <c r="O17" i="17"/>
  <c r="N16" i="17"/>
  <c r="M15" i="17"/>
  <c r="L14" i="17"/>
  <c r="J12" i="17"/>
  <c r="I11" i="17"/>
  <c r="H10" i="17"/>
  <c r="F11" i="17"/>
  <c r="Q32" i="17"/>
  <c r="O30" i="17"/>
  <c r="N29" i="17"/>
  <c r="M28" i="17"/>
  <c r="L27" i="17"/>
  <c r="J25" i="17"/>
  <c r="N17" i="17"/>
  <c r="M16" i="17"/>
  <c r="L15" i="17"/>
  <c r="K14" i="17"/>
  <c r="I12" i="17"/>
  <c r="H11" i="17"/>
  <c r="G10" i="17"/>
  <c r="F10" i="17"/>
  <c r="Q33" i="17"/>
  <c r="P32" i="17"/>
  <c r="N30" i="17"/>
  <c r="M29" i="17"/>
  <c r="L28" i="17"/>
  <c r="K27" i="17"/>
  <c r="I25" i="17"/>
  <c r="M17" i="17"/>
  <c r="L16" i="17"/>
  <c r="K15" i="17"/>
  <c r="J14" i="17"/>
  <c r="G11" i="17"/>
  <c r="C27" i="17"/>
  <c r="P14" i="17"/>
  <c r="F33" i="17"/>
  <c r="P33" i="17"/>
  <c r="O32" i="17"/>
  <c r="M30" i="17"/>
  <c r="L29" i="17"/>
  <c r="K28" i="17"/>
  <c r="J27" i="17"/>
  <c r="H25" i="17"/>
  <c r="L17" i="17"/>
  <c r="K16" i="17"/>
  <c r="J15" i="17"/>
  <c r="I14" i="17"/>
  <c r="G12" i="17"/>
  <c r="Q10" i="17"/>
  <c r="C30" i="17"/>
  <c r="F32" i="17"/>
  <c r="O33" i="17"/>
  <c r="N32" i="17"/>
  <c r="L30" i="17"/>
  <c r="K29" i="17"/>
  <c r="J28" i="17"/>
  <c r="I27" i="17"/>
  <c r="K17" i="17"/>
  <c r="J16" i="17"/>
  <c r="I15" i="17"/>
  <c r="H14" i="17"/>
  <c r="Q11" i="17"/>
  <c r="P10" i="17"/>
  <c r="C29" i="17"/>
  <c r="I28" i="17"/>
  <c r="Q12" i="17"/>
  <c r="Q11" i="16"/>
  <c r="Q44" i="16" s="1"/>
  <c r="O11" i="16"/>
  <c r="N11" i="16"/>
  <c r="M11" i="16"/>
  <c r="P12" i="16"/>
  <c r="P45" i="16" s="1"/>
  <c r="O12" i="16"/>
  <c r="M12" i="16"/>
  <c r="L11" i="16"/>
  <c r="K10" i="16"/>
  <c r="F12" i="16"/>
  <c r="L12" i="16"/>
  <c r="K11" i="16"/>
  <c r="J10" i="16"/>
  <c r="N12" i="16"/>
  <c r="F11" i="16"/>
  <c r="K12" i="16"/>
  <c r="J11" i="16"/>
  <c r="I10" i="16"/>
  <c r="N10" i="16"/>
  <c r="M10" i="16"/>
  <c r="L10" i="16"/>
  <c r="J12" i="16"/>
  <c r="I11" i="16"/>
  <c r="H10" i="16"/>
  <c r="I12" i="16"/>
  <c r="H11" i="16"/>
  <c r="G10" i="16"/>
  <c r="H12" i="16"/>
  <c r="G12" i="16"/>
  <c r="Q10" i="16"/>
  <c r="P10" i="16"/>
  <c r="P11" i="16"/>
  <c r="P44" i="16" s="1"/>
  <c r="B16" i="16"/>
  <c r="Q45" i="16"/>
  <c r="B20" i="17"/>
  <c r="P24" i="16"/>
  <c r="F25" i="17"/>
  <c r="F33" i="16"/>
  <c r="O25" i="16"/>
  <c r="N25" i="16"/>
  <c r="Q24" i="16"/>
  <c r="N24" i="16"/>
  <c r="K24" i="16"/>
  <c r="G24" i="16"/>
  <c r="F24" i="16"/>
  <c r="Q22" i="16"/>
  <c r="P22" i="16"/>
  <c r="O22" i="16"/>
  <c r="N22" i="16"/>
  <c r="M22" i="16"/>
  <c r="L22" i="16"/>
  <c r="K22" i="16"/>
  <c r="J22" i="16"/>
  <c r="I22" i="16"/>
  <c r="H22" i="16"/>
  <c r="G22" i="16"/>
  <c r="F22" i="16"/>
  <c r="F34" i="16" l="1"/>
  <c r="G20" i="17"/>
  <c r="P20" i="17"/>
  <c r="L20" i="17"/>
  <c r="H23" i="17"/>
  <c r="F19" i="17"/>
  <c r="P19" i="17"/>
  <c r="L19" i="17"/>
  <c r="K19" i="17"/>
  <c r="H20" i="17"/>
  <c r="M25" i="16"/>
  <c r="K25" i="16"/>
  <c r="N20" i="17"/>
  <c r="M20" i="17"/>
  <c r="O20" i="17"/>
  <c r="F20" i="17"/>
  <c r="Q20" i="17"/>
  <c r="Q25" i="16"/>
  <c r="F25" i="16"/>
  <c r="G25" i="16"/>
  <c r="P25" i="16"/>
  <c r="H25" i="16"/>
  <c r="I25" i="16"/>
  <c r="J25" i="16"/>
  <c r="L25" i="16"/>
  <c r="H24" i="16"/>
  <c r="I24" i="16"/>
  <c r="J24" i="16"/>
  <c r="L24" i="16"/>
  <c r="M24" i="16"/>
  <c r="O24" i="16"/>
  <c r="K22" i="17" l="1"/>
  <c r="G22" i="17"/>
  <c r="J23" i="17"/>
  <c r="O22" i="17"/>
  <c r="F22" i="17"/>
  <c r="Q22" i="17"/>
  <c r="K20" i="17"/>
  <c r="L22" i="17"/>
  <c r="J22" i="17"/>
  <c r="P22" i="17"/>
  <c r="I19" i="17"/>
  <c r="J19" i="17"/>
  <c r="G19" i="17"/>
  <c r="Q19" i="17"/>
  <c r="N19" i="17"/>
  <c r="M19" i="17"/>
  <c r="H19" i="17"/>
  <c r="O19" i="17"/>
  <c r="J20" i="17"/>
  <c r="I20" i="17"/>
  <c r="H22" i="17"/>
  <c r="I22" i="17"/>
  <c r="M22" i="17"/>
  <c r="N22" i="17"/>
  <c r="O23" i="17"/>
  <c r="N23" i="17"/>
  <c r="M23" i="17"/>
  <c r="L23" i="17"/>
  <c r="K23" i="17"/>
  <c r="I23" i="17"/>
  <c r="G23" i="17"/>
  <c r="F23" i="17"/>
  <c r="Q23" i="17"/>
  <c r="P23" i="17"/>
  <c r="Q26" i="16"/>
  <c r="Q13" i="16"/>
  <c r="Q21" i="16" l="1"/>
  <c r="Q23" i="16"/>
  <c r="L21" i="16"/>
  <c r="Q16" i="16"/>
  <c r="J23" i="16"/>
  <c r="J13" i="16"/>
  <c r="J21" i="16"/>
  <c r="J26" i="16"/>
  <c r="I13" i="16"/>
  <c r="I21" i="16"/>
  <c r="I26" i="16"/>
  <c r="I23" i="16"/>
  <c r="K26" i="16"/>
  <c r="K23" i="16"/>
  <c r="K13" i="16"/>
  <c r="K21" i="16"/>
  <c r="L26" i="16"/>
  <c r="L23" i="16"/>
  <c r="L13" i="16"/>
  <c r="M26" i="16"/>
  <c r="M23" i="16"/>
  <c r="M13" i="16"/>
  <c r="M21" i="16"/>
  <c r="N26" i="16"/>
  <c r="N23" i="16"/>
  <c r="N13" i="16"/>
  <c r="N21" i="16"/>
  <c r="P23" i="16"/>
  <c r="P26" i="16"/>
  <c r="P13" i="16"/>
  <c r="P21" i="16"/>
  <c r="F32" i="16"/>
  <c r="F13" i="16"/>
  <c r="F23" i="16"/>
  <c r="F26" i="16"/>
  <c r="F21" i="16"/>
  <c r="H13" i="16"/>
  <c r="H21" i="16"/>
  <c r="H26" i="16"/>
  <c r="H23" i="16"/>
  <c r="O23" i="16"/>
  <c r="O26" i="16"/>
  <c r="O13" i="16"/>
  <c r="O21" i="16"/>
  <c r="G13" i="16"/>
  <c r="G26" i="16"/>
  <c r="G23" i="16"/>
  <c r="G21" i="16"/>
  <c r="N16" i="16"/>
  <c r="H17" i="16"/>
  <c r="G17" i="16"/>
  <c r="F17" i="16"/>
  <c r="Q17" i="16"/>
  <c r="P17" i="16"/>
  <c r="O17" i="16"/>
  <c r="M17" i="16"/>
  <c r="N17" i="16"/>
  <c r="L17" i="16"/>
  <c r="K17" i="16"/>
  <c r="J17" i="16"/>
  <c r="I17" i="16"/>
  <c r="H16" i="16"/>
  <c r="J16" i="16"/>
  <c r="I16" i="16"/>
  <c r="M16" i="16"/>
  <c r="P16" i="16"/>
  <c r="O16" i="16"/>
  <c r="K16" i="16"/>
  <c r="G16" i="16"/>
  <c r="L16" i="16" l="1"/>
  <c r="L20" i="16"/>
  <c r="L19" i="16"/>
  <c r="Q20" i="16"/>
  <c r="Q19" i="16"/>
  <c r="H20" i="16"/>
  <c r="H19" i="16"/>
  <c r="M20" i="16"/>
  <c r="M19" i="16"/>
  <c r="I20" i="16"/>
  <c r="I19" i="16"/>
  <c r="F14" i="16"/>
  <c r="F16" i="16"/>
  <c r="J20" i="16"/>
  <c r="J19" i="16"/>
  <c r="P20" i="16"/>
  <c r="P19" i="16"/>
  <c r="Q15" i="16"/>
  <c r="Q14" i="16"/>
  <c r="F20" i="16"/>
  <c r="F19" i="16"/>
  <c r="O20" i="16"/>
  <c r="O19" i="16"/>
  <c r="K20" i="16"/>
  <c r="K19" i="16"/>
  <c r="N20" i="16"/>
  <c r="N19" i="16"/>
  <c r="F15" i="16"/>
  <c r="H15" i="16" l="1"/>
  <c r="H14" i="16"/>
  <c r="K15" i="16"/>
  <c r="K14" i="16"/>
  <c r="I15" i="16"/>
  <c r="I14" i="16"/>
  <c r="M15" i="16"/>
  <c r="M14" i="16"/>
  <c r="J15" i="16"/>
  <c r="J14" i="16"/>
  <c r="N15" i="16"/>
  <c r="N14" i="16"/>
  <c r="G15" i="16"/>
  <c r="G14" i="16"/>
  <c r="P15" i="16"/>
  <c r="P14" i="16"/>
  <c r="G20" i="16"/>
  <c r="G19" i="16"/>
  <c r="O15" i="16"/>
  <c r="O14" i="16"/>
  <c r="L15" i="16"/>
  <c r="L14" i="16"/>
  <c r="P46" i="16" l="1"/>
  <c r="Q46" i="16"/>
  <c r="K27" i="16" l="1"/>
  <c r="F27" i="16"/>
  <c r="O27" i="16"/>
  <c r="G27" i="16"/>
  <c r="L27" i="16"/>
  <c r="N27" i="16"/>
  <c r="Q27" i="16"/>
  <c r="P27" i="16"/>
  <c r="I27" i="16"/>
  <c r="J27" i="16"/>
  <c r="M27" i="16"/>
  <c r="C27" i="16"/>
  <c r="H27" i="16"/>
  <c r="F29" i="16"/>
  <c r="M29" i="16"/>
  <c r="I29" i="16"/>
  <c r="G29" i="16"/>
  <c r="Q29" i="16"/>
  <c r="N29" i="16"/>
  <c r="K29" i="16"/>
  <c r="P29" i="16"/>
  <c r="L29" i="16"/>
  <c r="H29" i="16"/>
  <c r="O29" i="16"/>
  <c r="C29" i="16"/>
  <c r="J29" i="16"/>
  <c r="N30" i="16"/>
  <c r="I30" i="16"/>
  <c r="O30" i="16"/>
  <c r="L30" i="16"/>
  <c r="F30" i="16"/>
  <c r="H30" i="16"/>
  <c r="Q30" i="16"/>
  <c r="G30" i="16"/>
  <c r="J30" i="16"/>
  <c r="M30" i="16"/>
  <c r="P30" i="16"/>
  <c r="C30" i="16"/>
  <c r="K30" i="16"/>
  <c r="L28" i="16"/>
  <c r="J28" i="16"/>
  <c r="F28" i="16"/>
  <c r="P28" i="16"/>
  <c r="M28" i="16"/>
  <c r="G28" i="16"/>
  <c r="O28" i="16"/>
  <c r="Q28" i="16"/>
  <c r="K28" i="16"/>
  <c r="H28" i="16"/>
  <c r="N28" i="16"/>
  <c r="C28" i="16"/>
  <c r="I28" i="16"/>
  <c r="N31" i="16"/>
  <c r="Q31" i="16"/>
  <c r="F31" i="16"/>
  <c r="I31" i="16"/>
  <c r="O31" i="16"/>
  <c r="G31" i="16"/>
  <c r="P31" i="16"/>
  <c r="M31" i="16"/>
  <c r="H31" i="16"/>
  <c r="J31" i="16"/>
  <c r="K31" i="16"/>
  <c r="C31" i="16"/>
  <c r="L31" i="16"/>
</calcChain>
</file>

<file path=xl/sharedStrings.xml><?xml version="1.0" encoding="utf-8"?>
<sst xmlns="http://schemas.openxmlformats.org/spreadsheetml/2006/main" count="14420" uniqueCount="1930">
  <si>
    <t>Lindisfarne</t>
  </si>
  <si>
    <t>Summer</t>
  </si>
  <si>
    <t>Central</t>
  </si>
  <si>
    <t>Mornington</t>
  </si>
  <si>
    <t>Chapel Street</t>
  </si>
  <si>
    <t>Creek Road</t>
  </si>
  <si>
    <t>North Hobart</t>
  </si>
  <si>
    <t>Risdon 33kV</t>
  </si>
  <si>
    <t>Kingston 11kV</t>
  </si>
  <si>
    <t>Kingston 33kV</t>
  </si>
  <si>
    <t>Rokeby</t>
  </si>
  <si>
    <t>Zs-Summerleas</t>
  </si>
  <si>
    <t>Zs-Bellerive</t>
  </si>
  <si>
    <t>Zs-Howrah</t>
  </si>
  <si>
    <t>Zs-Geilston Bay</t>
  </si>
  <si>
    <t>Zs-Claremont</t>
  </si>
  <si>
    <t>Zs-Derwent Park</t>
  </si>
  <si>
    <t>Zs-East Hobart</t>
  </si>
  <si>
    <t>Zs-New Town</t>
  </si>
  <si>
    <t>Zs-Sandy Bay</t>
  </si>
  <si>
    <t>Zs-West Hobart</t>
  </si>
  <si>
    <t>Zs-Rosny Park</t>
  </si>
  <si>
    <t>18131A</t>
  </si>
  <si>
    <t>18131B</t>
  </si>
  <si>
    <t>18132A</t>
  </si>
  <si>
    <t>18132B</t>
  </si>
  <si>
    <t>18133A</t>
  </si>
  <si>
    <t>18133B</t>
  </si>
  <si>
    <t>18134A</t>
  </si>
  <si>
    <t>18134B</t>
  </si>
  <si>
    <t>18135A</t>
  </si>
  <si>
    <t>18135B</t>
  </si>
  <si>
    <t>18136A</t>
  </si>
  <si>
    <t>18136B</t>
  </si>
  <si>
    <t>18141A</t>
  </si>
  <si>
    <t>18141B</t>
  </si>
  <si>
    <t>18142A</t>
  </si>
  <si>
    <t>18142B</t>
  </si>
  <si>
    <t>18143A</t>
  </si>
  <si>
    <t>18143B</t>
  </si>
  <si>
    <t>18144A</t>
  </si>
  <si>
    <t>18144B</t>
  </si>
  <si>
    <t>18145A</t>
  </si>
  <si>
    <t>18145B</t>
  </si>
  <si>
    <t>18146A</t>
  </si>
  <si>
    <t>18146B</t>
  </si>
  <si>
    <t>Waddamana</t>
  </si>
  <si>
    <t>Derwent Bridge</t>
  </si>
  <si>
    <t>Bridgewater</t>
  </si>
  <si>
    <t>Meadowbank</t>
  </si>
  <si>
    <t>New Norfolk</t>
  </si>
  <si>
    <t>Zs-Gretna</t>
  </si>
  <si>
    <t>Avoca</t>
  </si>
  <si>
    <t>Palmerston</t>
  </si>
  <si>
    <t>Triabunna (RT)</t>
  </si>
  <si>
    <t>Devonport</t>
  </si>
  <si>
    <t>Railton</t>
  </si>
  <si>
    <t>Ulverstone</t>
  </si>
  <si>
    <t>Wesley Vale</t>
  </si>
  <si>
    <t>Derby</t>
  </si>
  <si>
    <t>Scottsdale</t>
  </si>
  <si>
    <t>Port Latta (RT)</t>
  </si>
  <si>
    <t>Smithton</t>
  </si>
  <si>
    <t>Kermandie</t>
  </si>
  <si>
    <t>Knights Road</t>
  </si>
  <si>
    <t>Electrona</t>
  </si>
  <si>
    <t>Huon River</t>
  </si>
  <si>
    <t>George Town</t>
  </si>
  <si>
    <t>Hadspen</t>
  </si>
  <si>
    <t>Mowbray</t>
  </si>
  <si>
    <t>Norwood</t>
  </si>
  <si>
    <t>Trevallyn</t>
  </si>
  <si>
    <t>St Leonards</t>
  </si>
  <si>
    <t>Newton (Henty Goldmine)</t>
  </si>
  <si>
    <t>Queenstown</t>
  </si>
  <si>
    <t>Rosebery 44kV</t>
  </si>
  <si>
    <t>Rosebery 22kV</t>
  </si>
  <si>
    <t>Zs-Trial Harbour</t>
  </si>
  <si>
    <t>Savage River DL</t>
  </si>
  <si>
    <t>Tungatinah</t>
  </si>
  <si>
    <t>Gordon</t>
  </si>
  <si>
    <t>Wayatinah</t>
  </si>
  <si>
    <t>Sorell</t>
  </si>
  <si>
    <t>Zs-CambridgeMT</t>
  </si>
  <si>
    <t>Zs-CambridgeLF</t>
  </si>
  <si>
    <t>Zs-Richmond</t>
  </si>
  <si>
    <t>Arthurs Lake (DL)</t>
  </si>
  <si>
    <t>St Marys</t>
  </si>
  <si>
    <t>Burnie</t>
  </si>
  <si>
    <t>Emu Bay (RT)</t>
  </si>
  <si>
    <t>Winter</t>
  </si>
  <si>
    <t>Sheffield</t>
  </si>
  <si>
    <t>summer</t>
  </si>
  <si>
    <t>Cambridge-Total</t>
  </si>
  <si>
    <t>Load transfer point</t>
  </si>
  <si>
    <t>Non-peaking season</t>
  </si>
  <si>
    <t>Substation</t>
  </si>
  <si>
    <t>Planning area</t>
  </si>
  <si>
    <t>Supplying</t>
  </si>
  <si>
    <t>Voltage</t>
  </si>
  <si>
    <t>Number of transformers</t>
  </si>
  <si>
    <t>Peaking season</t>
  </si>
  <si>
    <t>Comment</t>
  </si>
  <si>
    <t>Sub</t>
  </si>
  <si>
    <t>Arthurs Lake[1]</t>
  </si>
  <si>
    <t>AL</t>
  </si>
  <si>
    <t>Substation capacity (winter and summer) (MVA)</t>
  </si>
  <si>
    <t xml:space="preserve">Total </t>
  </si>
  <si>
    <t>Distribution lines</t>
  </si>
  <si>
    <t>110/6.6 kV</t>
  </si>
  <si>
    <t>[1] Arthurs Lake Substation supplies both distribution and generation-pump load customers. The distribution component only is shown for load forecast and hours exceeding 95% of peak load. Total substation load is used for hours exceeding firm capacity.</t>
  </si>
  <si>
    <t>AV</t>
  </si>
  <si>
    <t>Firm delivery</t>
  </si>
  <si>
    <t>Eastern</t>
  </si>
  <si>
    <t>110/22 kV</t>
  </si>
  <si>
    <t>[1] We propose to replace the supply transformers due to asset condition in 2025 with new units of standard size, as detailed in Section 4.9 of this APR.</t>
  </si>
  <si>
    <t>BW</t>
  </si>
  <si>
    <t>Short-term firm delivery</t>
  </si>
  <si>
    <t>Greater Hobart</t>
  </si>
  <si>
    <t>110/11 kV</t>
  </si>
  <si>
    <t>[1] We propose to replace the supply transformers due to asset condition in 2030 with new units of standard size, as detailed in Section 4.9 of this APR.</t>
  </si>
  <si>
    <t>BU</t>
  </si>
  <si>
    <t>Maximum demand forecast(peak season)</t>
  </si>
  <si>
    <t>Maximum demand (MW)</t>
  </si>
  <si>
    <t>North West</t>
  </si>
  <si>
    <t>CS</t>
  </si>
  <si>
    <t>Reactive power (coincident) (MVAr)</t>
  </si>
  <si>
    <t>Port Latta[1]</t>
  </si>
  <si>
    <t>[1] Port Latta Substation supplies both distribution and transmission-connected customers. For reasons of confidentiality, the distribution component only is shown for load forecast and hours exceeding 95% of peak load. Total substation load is used for hours exceeding firm capacity.
[2] We propose to replace the supply transformers due to condition in 2027, with new standard units, as detailed in Section 4.9 of this APR.</t>
  </si>
  <si>
    <t>CR</t>
  </si>
  <si>
    <t>Maximum demand (MVA)</t>
  </si>
  <si>
    <t>Sub-transmission lines</t>
  </si>
  <si>
    <t>110/33 kV</t>
  </si>
  <si>
    <t>[1] From summer 2022, load is forecast to exceed the firm rating of the substation, however will be addressed by the connection point at Sheffield Substation. Note: AEMO did not prepare a forecast for the proposed connection point.</t>
  </si>
  <si>
    <t>DE</t>
  </si>
  <si>
    <t>Power factor (coincident)</t>
  </si>
  <si>
    <t>Northern</t>
  </si>
  <si>
    <t>Rosebery (44 kV)[1]</t>
  </si>
  <si>
    <t>[1] Rosebery Substation supplies both distribution and transmission-connected customers. For reasons of confidentiality, the distribution component only is shown for load forecast and hours exceeding 95% of peak load. Total substation load is used for hours exceeding firm capacity.</t>
  </si>
  <si>
    <t>DB</t>
  </si>
  <si>
    <t>Maximum demand forecast(non-peak season)</t>
  </si>
  <si>
    <t>Savage River[1]</t>
  </si>
  <si>
    <t>[1] Savage River Substation supplies both distribution and transmission-connected customers. For reasons of confidentiality, the distribution component only is shown for load forecast and hours exceeding 95% of peak load. Total substation load is used for hours exceeding firm capacity.
[2] We propose to replace the supply transformers due to condition in 2029, with new standard units, as detailed in Section 4.9 of this APR.</t>
  </si>
  <si>
    <t>DP</t>
  </si>
  <si>
    <t>[1] Load exceeds substation firm rating, as detailed in Section 4.6.2 of this APR. However, we propose to replace the supply transformers due to condition in 2027, with new standard units providing sufficient capacity for the substation forecast load, detailed in Section 4.9 of this APR.</t>
  </si>
  <si>
    <t>EL</t>
  </si>
  <si>
    <t>Kingston-South</t>
  </si>
  <si>
    <t>[1] Supply transformer is rated to 25 MVA, but substation is limited to 13 MVA by bay conductor.</t>
  </si>
  <si>
    <t>EB</t>
  </si>
  <si>
    <t>Emu Bay</t>
  </si>
  <si>
    <t>Hours exceeding</t>
  </si>
  <si>
    <t>95% of maximum demand</t>
  </si>
  <si>
    <t>[1] Waddamana transformer rated to 5 MVA, but substation is limited to 3.8 MVA by 22 kV combined voltage-current transformer.
[2] We propose to replace the supply transformer due to asset condition in 2029 with new units of standard size, as detailed in Section 4.9 of this APR.</t>
  </si>
  <si>
    <t>GT</t>
  </si>
  <si>
    <t>Firm capacity (continuous rating)</t>
  </si>
  <si>
    <t>[1] We propose to replace the supply transformers due to asset condition in 2029 with new units of standard size, as detailed in Section 4.9 of this APR.</t>
  </si>
  <si>
    <t>HA</t>
  </si>
  <si>
    <t>Firm capacity (short-term rating)</t>
  </si>
  <si>
    <t>HR</t>
  </si>
  <si>
    <t>Regional diversity factor</t>
  </si>
  <si>
    <t>110/11 kV</t>
  </si>
  <si>
    <t>KE</t>
  </si>
  <si>
    <t>Kingston (11 kV)</t>
  </si>
  <si>
    <t>KI11</t>
  </si>
  <si>
    <t>Load transfer capacity (MVA)</t>
  </si>
  <si>
    <t>Kingston (33 kV)</t>
  </si>
  <si>
    <t>KI33</t>
  </si>
  <si>
    <t>KR</t>
  </si>
  <si>
    <t>LF</t>
  </si>
  <si>
    <t>MB</t>
  </si>
  <si>
    <t>MT</t>
  </si>
  <si>
    <t>Embedded generation capacity (MVA)</t>
  </si>
  <si>
    <t>Units less than 100 kVA</t>
  </si>
  <si>
    <t>MY</t>
  </si>
  <si>
    <t>Units greater than 100 kVA</t>
  </si>
  <si>
    <t>NN</t>
  </si>
  <si>
    <t>NH</t>
  </si>
  <si>
    <t>Newton</t>
  </si>
  <si>
    <t>NT</t>
  </si>
  <si>
    <t>West Cost</t>
  </si>
  <si>
    <t>NW</t>
  </si>
  <si>
    <t>PM</t>
  </si>
  <si>
    <t>PL</t>
  </si>
  <si>
    <t>Distribution lines and transmission-connected customer</t>
  </si>
  <si>
    <t>QT</t>
  </si>
  <si>
    <t>West Coast</t>
  </si>
  <si>
    <t>RA</t>
  </si>
  <si>
    <t>Risdon</t>
  </si>
  <si>
    <t>RI</t>
  </si>
  <si>
    <t>RB22</t>
  </si>
  <si>
    <t>RK</t>
  </si>
  <si>
    <t>RB44</t>
  </si>
  <si>
    <t>Rosebery (22 kV)</t>
  </si>
  <si>
    <t>44/22 kV</t>
  </si>
  <si>
    <t>110/44 kV</t>
  </si>
  <si>
    <t>SR</t>
  </si>
  <si>
    <t>110/22 kV</t>
  </si>
  <si>
    <t>SD</t>
  </si>
  <si>
    <t>SL</t>
  </si>
  <si>
    <t>ST</t>
  </si>
  <si>
    <t>SM</t>
  </si>
  <si>
    <t>SO</t>
  </si>
  <si>
    <t>TR</t>
  </si>
  <si>
    <t>TB</t>
  </si>
  <si>
    <t>Triabunna</t>
  </si>
  <si>
    <t>TU</t>
  </si>
  <si>
    <t>UL</t>
  </si>
  <si>
    <t>WA</t>
  </si>
  <si>
    <t>WV</t>
  </si>
  <si>
    <t>110/22 kV [1]</t>
  </si>
  <si>
    <t>Port Latta</t>
  </si>
  <si>
    <t>Claremont</t>
  </si>
  <si>
    <t>Derwent Park</t>
  </si>
  <si>
    <t>New Town</t>
  </si>
  <si>
    <t>Kingston</t>
  </si>
  <si>
    <t>Sandy Bay</t>
  </si>
  <si>
    <t>East Hobart</t>
  </si>
  <si>
    <t>West Hobart</t>
  </si>
  <si>
    <t>25[2]</t>
  </si>
  <si>
    <t>Cambridge</t>
  </si>
  <si>
    <t>Howrah</t>
  </si>
  <si>
    <t>25[1]</t>
  </si>
  <si>
    <t>3.8[1]</t>
  </si>
  <si>
    <t>Arthurs Lake</t>
  </si>
  <si>
    <t>Sub-transmission feeders</t>
  </si>
  <si>
    <t>Source substation</t>
  </si>
  <si>
    <t>Zone</t>
  </si>
  <si>
    <t>hours above 95% of MD</t>
  </si>
  <si>
    <t>Bellerive</t>
  </si>
  <si>
    <t>BEZ</t>
  </si>
  <si>
    <t>33/11 kV</t>
  </si>
  <si>
    <t>[1] We propose to replace the supply transformers due to asset condition in 2028 with new units of standard size, as detailed in Section 4.9 of this APR. Upon replacement of the transformers, the firm rating of the substation will be limited by the rating of the 11 kV switchboard.
[2] Load reduction following transfer of load to new Rosny Park Zone Substation, as detailed in chapter 6 of this APR.</t>
  </si>
  <si>
    <t>CAZ</t>
  </si>
  <si>
    <t>[1] We propose to replace the supply transformers due to asset condition in 2020 with new units of standard size, as detailed in Section 6.9.3 of this APR.</t>
  </si>
  <si>
    <t>CLZ</t>
  </si>
  <si>
    <t>[1] We propose to replace the supply transformers due to asset condition in 2025 with new units of standard size, as detailed in Section 4.9 of this APR. Upon replacement of the transformers, the firm rating of the substation will be limited by the rating of the 11 kV switchboard.
[2] Currently in summer, and from 2024 in winter, load exceeds the firm rating of the sub-transmission lines, as detailed in Section 6.9.2 of this APR.</t>
  </si>
  <si>
    <t>DPZ</t>
  </si>
  <si>
    <t>Sub-transmission lines capacity</t>
  </si>
  <si>
    <t>Total (winter)</t>
  </si>
  <si>
    <t>[1] From summer 2018, load is forecast to exceed the firm rating of the sub-transmission lines, as detailed in Section 6.9.2 of this APR.</t>
  </si>
  <si>
    <t>EHZ</t>
  </si>
  <si>
    <t>Firm delivery (winter)</t>
  </si>
  <si>
    <t>Geilston Bay</t>
  </si>
  <si>
    <t>[1] We propose to replace the supply transformers due to asset condition in 2027 with new units of standard size, as detailed in Section 4.9 of this APR. Upon replacement of the transformers, the firm rating of the substation will be limited by the rating of the 11 kV switchboard.</t>
  </si>
  <si>
    <t>GBZ</t>
  </si>
  <si>
    <t>Total (summer)</t>
  </si>
  <si>
    <t>[1] From this data, the load at Howrah Zone has currently exceeds the firm rating of the sub-transmission lines. However we believe the assigned rating of these lines are overly conservative and are currently investigating this. Therefore this has not been identified as a constraint in this APR.</t>
  </si>
  <si>
    <t>HOZ</t>
  </si>
  <si>
    <t>Firm delivery (summer)</t>
  </si>
  <si>
    <t>[1] Currently in summer, and in winter from 2024, load exceeds the firm rating of the sub-transmission lines, as detailed in Section 6.9.2 of this APR.
[1] We propose to replace the supply transformers due to asset condition in 2022 with new units of standard size, as detailed in Section 6.9.3 of this APR. Upon replacement of the transformers, the firm rating of the substation will be limited by the rating of the 11 kV switchboard.</t>
  </si>
  <si>
    <t>NTZ</t>
  </si>
  <si>
    <t>Trial Harbour</t>
  </si>
  <si>
    <t>[1] Load forecast step increase in 2018 from point load increase.</t>
  </si>
  <si>
    <t>Rosny Park</t>
  </si>
  <si>
    <t>RPZ</t>
  </si>
  <si>
    <t>Gretna rural</t>
  </si>
  <si>
    <t>[1] Rural zone substations are supplied from within the distribution network, not by sub-transmission lines.</t>
  </si>
  <si>
    <t>SBZ</t>
  </si>
  <si>
    <t>New Norfolk rural</t>
  </si>
  <si>
    <t>[1] Rural zone substations are supplied from within the distribution network, not by sub-transmission lines.
[2] We propose to replace and rationalise the supply transformers due to asset condition in by 2019 with new 3 x 5 MVA units of standard size.</t>
  </si>
  <si>
    <t>Summerleas</t>
  </si>
  <si>
    <t>SUZ</t>
  </si>
  <si>
    <t>Richmond rural</t>
  </si>
  <si>
    <t>[1] Rural zone substations are supplied from within the distribution network, not by sub-transmission lines.
[2] The supply transformers replacement is a committed project to commission in 2023 with new 2 x 5 MVA units of standard size.
[3] Load currently exceeds the firm rating of the substation, however fast, remote load transfers exist to manage this. This has not been identified as a constraint in this APR.</t>
  </si>
  <si>
    <t>THZ</t>
  </si>
  <si>
    <t>Wayatinah rural</t>
  </si>
  <si>
    <t>WHZ</t>
  </si>
  <si>
    <t>GRZ</t>
  </si>
  <si>
    <t>RIZ</t>
  </si>
  <si>
    <t>NNZ</t>
  </si>
  <si>
    <t>WYZ</t>
  </si>
  <si>
    <t>Ref. Embedded Generation NMIs 230621.xlsx in 2021 APR Chapter 4 folder, http://collaborationzone.tnad.tasnetworks.com.au/business-functions/network-planning/APR15/Annual%20Planning%20Report%20Creation/Chapter%204%20-%20Area%20planning</t>
  </si>
  <si>
    <t>Summer (MVA)</t>
  </si>
  <si>
    <t>Winter (MVA)</t>
  </si>
  <si>
    <t>Embedded generation</t>
  </si>
  <si>
    <t>2021 (Actual)</t>
  </si>
  <si>
    <t>2022 (Actuals)</t>
  </si>
  <si>
    <t>PF</t>
  </si>
  <si>
    <t>Regional DF</t>
  </si>
  <si>
    <t>2021 (Actuals)</t>
  </si>
  <si>
    <t>less than 100 kVA</t>
  </si>
  <si>
    <t>Over 100 kVA</t>
  </si>
  <si>
    <t>GO</t>
  </si>
  <si>
    <t>WY</t>
  </si>
  <si>
    <t>Code</t>
  </si>
  <si>
    <t>Name</t>
  </si>
  <si>
    <t xml:space="preserve">ALSubstation capacity (winter and summer) (MVA)Total </t>
  </si>
  <si>
    <t>ALSubstation capacity (winter and summer) (MVA)Firm delivery</t>
  </si>
  <si>
    <t>ALSubstation capacity (winter and summer) (MVA)Short-term firm delivery</t>
  </si>
  <si>
    <t>ALMaximum demand forecast(peak season)Maximum demand (MW)</t>
  </si>
  <si>
    <t>ALMaximum demand forecast(peak season)Reactive power (coincident) (MVAr)</t>
  </si>
  <si>
    <t>ALMaximum demand forecast(peak season)Maximum demand (MVA)</t>
  </si>
  <si>
    <t>ALMaximum demand forecast(peak season)Power factor (coincident)</t>
  </si>
  <si>
    <t>ALMaximum demand forecast(non-peak season)Maximum demand (MW)</t>
  </si>
  <si>
    <t>ALMaximum demand forecast(non-peak season)Reactive power (coincident) (MVAr)</t>
  </si>
  <si>
    <t>ALMaximum demand forecast(non-peak season)Maximum demand (MVA)</t>
  </si>
  <si>
    <t>ALHours exceeding95% of maximum demand</t>
  </si>
  <si>
    <t>ALHours exceedingFirm capacity (continuous rating)</t>
  </si>
  <si>
    <t>ALHours exceedingFirm capacity (short-term rating)</t>
  </si>
  <si>
    <t>ALRegional diversity factorSummer</t>
  </si>
  <si>
    <t>ALRegional diversity factorWinter</t>
  </si>
  <si>
    <t>ALLoad transfer capacity (MVA)1</t>
  </si>
  <si>
    <t>ALLoad transfer capacity (MVA)2</t>
  </si>
  <si>
    <t>ALLoad transfer capacity (MVA)3</t>
  </si>
  <si>
    <t>ALLoad transfer capacity (MVA)4</t>
  </si>
  <si>
    <t>ALLoad transfer capacity (MVA)5</t>
  </si>
  <si>
    <t>ALEmbedded generation capacity (MVA)Units less than 100 kVA</t>
  </si>
  <si>
    <t>ALEmbedded generation capacity (MVA)Units greater than 100 kVA</t>
  </si>
  <si>
    <t xml:space="preserve">AVSubstation capacity (winter and summer) (MVA)Total </t>
  </si>
  <si>
    <t>AVSubstation capacity (winter and summer) (MVA)Firm delivery</t>
  </si>
  <si>
    <t>AVSubstation capacity (winter and summer) (MVA)Short-term firm delivery</t>
  </si>
  <si>
    <t>AVMaximum demand forecast(peak season)Maximum demand (MW)</t>
  </si>
  <si>
    <t>AVMaximum demand forecast(peak season)Reactive power (coincident) (MVAr)</t>
  </si>
  <si>
    <t>AVMaximum demand forecast(peak season)Maximum demand (MVA)</t>
  </si>
  <si>
    <t>AVMaximum demand forecast(peak season)Power factor (coincident)</t>
  </si>
  <si>
    <t>AVMaximum demand forecast(non-peak season)Maximum demand (MW)</t>
  </si>
  <si>
    <t>AVMaximum demand forecast(non-peak season)Reactive power (coincident) (MVAr)</t>
  </si>
  <si>
    <t>AVMaximum demand forecast(non-peak season)Maximum demand (MVA)</t>
  </si>
  <si>
    <t>AVHours exceeding95% of maximum demand</t>
  </si>
  <si>
    <t>AVHours exceedingFirm capacity (continuous rating)</t>
  </si>
  <si>
    <t>AVHours exceedingFirm capacity (short-term rating)</t>
  </si>
  <si>
    <t>AVRegional diversity factorSummer</t>
  </si>
  <si>
    <t>AVRegional diversity factorWinter</t>
  </si>
  <si>
    <t>AVLoad transfer capacity (MVA)1</t>
  </si>
  <si>
    <t>AVLoad transfer capacity (MVA)2</t>
  </si>
  <si>
    <t>AVLoad transfer capacity (MVA)3</t>
  </si>
  <si>
    <t>AVLoad transfer capacity (MVA)4</t>
  </si>
  <si>
    <t>AVLoad transfer capacity (MVA)5</t>
  </si>
  <si>
    <t>AVEmbedded generation capacity (MVA)Units less than 100 kVA</t>
  </si>
  <si>
    <t>AVEmbedded generation capacity (MVA)Units greater than 100 kVA</t>
  </si>
  <si>
    <t xml:space="preserve">BUSubstation capacity (winter and summer) (MVA)Total </t>
  </si>
  <si>
    <t>BUSubstation capacity (winter and summer) (MVA)Firm delivery</t>
  </si>
  <si>
    <t>BUSubstation capacity (winter and summer) (MVA)Short-term firm delivery</t>
  </si>
  <si>
    <t>BUMaximum demand forecast(peak season)Maximum demand (MW)</t>
  </si>
  <si>
    <t>BUMaximum demand forecast(peak season)Reactive power (coincident) (MVAr)</t>
  </si>
  <si>
    <t>BUMaximum demand forecast(peak season)Maximum demand (MVA)</t>
  </si>
  <si>
    <t>BUMaximum demand forecast(peak season)Power factor (coincident)</t>
  </si>
  <si>
    <t>BUMaximum demand forecast(non-peak season)Maximum demand (MW)</t>
  </si>
  <si>
    <t>BUMaximum demand forecast(non-peak season)Reactive power (coincident) (MVAr)</t>
  </si>
  <si>
    <t>BUMaximum demand forecast(non-peak season)Maximum demand (MVA)</t>
  </si>
  <si>
    <t>BUHours exceeding95% of maximum demand</t>
  </si>
  <si>
    <t>BUHours exceedingFirm capacity (continuous rating)</t>
  </si>
  <si>
    <t>BUHours exceedingFirm capacity (short-term rating)</t>
  </si>
  <si>
    <t>BURegional diversity factorSummer</t>
  </si>
  <si>
    <t>BURegional diversity factorWinter</t>
  </si>
  <si>
    <t>BULoad transfer capacity (MVA)1</t>
  </si>
  <si>
    <t>BULoad transfer capacity (MVA)2</t>
  </si>
  <si>
    <t>BULoad transfer capacity (MVA)3</t>
  </si>
  <si>
    <t>BULoad transfer capacity (MVA)4</t>
  </si>
  <si>
    <t>BULoad transfer capacity (MVA)5</t>
  </si>
  <si>
    <t>BUEmbedded generation capacity (MVA)Units less than 100 kVA</t>
  </si>
  <si>
    <t>BUEmbedded generation capacity (MVA)Units greater than 100 kVA</t>
  </si>
  <si>
    <t xml:space="preserve">BWSubstation capacity (winter and summer) (MVA)Total </t>
  </si>
  <si>
    <t>BWSubstation capacity (winter and summer) (MVA)Firm delivery</t>
  </si>
  <si>
    <t>BWSubstation capacity (winter and summer) (MVA)Short-term firm delivery</t>
  </si>
  <si>
    <t>BWMaximum demand forecast(peak season)Maximum demand (MW)</t>
  </si>
  <si>
    <t>BWMaximum demand forecast(peak season)Reactive power (coincident) (MVAr)</t>
  </si>
  <si>
    <t>BWMaximum demand forecast(peak season)Maximum demand (MVA)</t>
  </si>
  <si>
    <t>BWMaximum demand forecast(peak season)Power factor (coincident)</t>
  </si>
  <si>
    <t>BWMaximum demand forecast(non-peak season)Maximum demand (MW)</t>
  </si>
  <si>
    <t>BWMaximum demand forecast(non-peak season)Reactive power (coincident) (MVAr)</t>
  </si>
  <si>
    <t>BWMaximum demand forecast(non-peak season)Maximum demand (MVA)</t>
  </si>
  <si>
    <t>BWHours exceeding95% of maximum demand</t>
  </si>
  <si>
    <t>BWHours exceedingFirm capacity (continuous rating)</t>
  </si>
  <si>
    <t>BWHours exceedingFirm capacity (short-term rating)</t>
  </si>
  <si>
    <t>BWRegional diversity factorSummer</t>
  </si>
  <si>
    <t>BWRegional diversity factorWinter</t>
  </si>
  <si>
    <t>BWLoad transfer capacity (MVA)1</t>
  </si>
  <si>
    <t>BWLoad transfer capacity (MVA)2</t>
  </si>
  <si>
    <t>BWLoad transfer capacity (MVA)3</t>
  </si>
  <si>
    <t>BWLoad transfer capacity (MVA)4</t>
  </si>
  <si>
    <t>BWLoad transfer capacity (MVA)5</t>
  </si>
  <si>
    <t>BWEmbedded generation capacity (MVA)Units less than 100 kVA</t>
  </si>
  <si>
    <t>BWEmbedded generation capacity (MVA)Units greater than 100 kVA</t>
  </si>
  <si>
    <t xml:space="preserve">CRSubstation capacity (winter and summer) (MVA)Total </t>
  </si>
  <si>
    <t>CRSubstation capacity (winter and summer) (MVA)Firm delivery</t>
  </si>
  <si>
    <t>CRSubstation capacity (winter and summer) (MVA)Short-term firm delivery</t>
  </si>
  <si>
    <t>CRMaximum demand forecast(peak season)Maximum demand (MW)</t>
  </si>
  <si>
    <t>CRMaximum demand forecast(peak season)Reactive power (coincident) (MVAr)</t>
  </si>
  <si>
    <t>CRMaximum demand forecast(peak season)Maximum demand (MVA)</t>
  </si>
  <si>
    <t>CRMaximum demand forecast(peak season)Power factor (coincident)</t>
  </si>
  <si>
    <t>CRMaximum demand forecast(non-peak season)Maximum demand (MW)</t>
  </si>
  <si>
    <t>CRMaximum demand forecast(non-peak season)Reactive power (coincident) (MVAr)</t>
  </si>
  <si>
    <t>CRMaximum demand forecast(non-peak season)Maximum demand (MVA)</t>
  </si>
  <si>
    <t>CRHours exceeding95% of maximum demand</t>
  </si>
  <si>
    <t>CRHours exceedingFirm capacity (continuous rating)</t>
  </si>
  <si>
    <t>CRHours exceedingFirm capacity (short-term rating)</t>
  </si>
  <si>
    <t>CRRegional diversity factorSummer</t>
  </si>
  <si>
    <t>CRRegional diversity factorWinter</t>
  </si>
  <si>
    <t>CRLoad transfer capacity (MVA)1</t>
  </si>
  <si>
    <t>CRLoad transfer capacity (MVA)2</t>
  </si>
  <si>
    <t>CRLoad transfer capacity (MVA)3</t>
  </si>
  <si>
    <t>CRLoad transfer capacity (MVA)4</t>
  </si>
  <si>
    <t>CRLoad transfer capacity (MVA)5</t>
  </si>
  <si>
    <t>CREmbedded generation capacity (MVA)Units less than 100 kVA</t>
  </si>
  <si>
    <t>CREmbedded generation capacity (MVA)Units greater than 100 kVA</t>
  </si>
  <si>
    <t xml:space="preserve">CSSubstation capacity (winter and summer) (MVA)Total </t>
  </si>
  <si>
    <t>CSSubstation capacity (winter and summer) (MVA)Firm delivery</t>
  </si>
  <si>
    <t>CSSubstation capacity (winter and summer) (MVA)Short-term firm delivery</t>
  </si>
  <si>
    <t>CSMaximum demand forecast(peak season)Maximum demand (MW)</t>
  </si>
  <si>
    <t>CSMaximum demand forecast(peak season)Reactive power (coincident) (MVAr)</t>
  </si>
  <si>
    <t>CSMaximum demand forecast(peak season)Maximum demand (MVA)</t>
  </si>
  <si>
    <t>CSMaximum demand forecast(peak season)Power factor (coincident)</t>
  </si>
  <si>
    <t>CSMaximum demand forecast(non-peak season)Maximum demand (MW)</t>
  </si>
  <si>
    <t>CSMaximum demand forecast(non-peak season)Reactive power (coincident) (MVAr)</t>
  </si>
  <si>
    <t>CSMaximum demand forecast(non-peak season)Maximum demand (MVA)</t>
  </si>
  <si>
    <t>CSHours exceeding95% of maximum demand</t>
  </si>
  <si>
    <t>CSHours exceedingFirm capacity (continuous rating)</t>
  </si>
  <si>
    <t>CSHours exceedingFirm capacity (short-term rating)</t>
  </si>
  <si>
    <t>CSRegional diversity factorSummer</t>
  </si>
  <si>
    <t>CSRegional diversity factorWinter</t>
  </si>
  <si>
    <t>CSLoad transfer capacity (MVA)1</t>
  </si>
  <si>
    <t>CSLoad transfer capacity (MVA)2</t>
  </si>
  <si>
    <t>CSLoad transfer capacity (MVA)3</t>
  </si>
  <si>
    <t>CSLoad transfer capacity (MVA)4</t>
  </si>
  <si>
    <t>CSLoad transfer capacity (MVA)5</t>
  </si>
  <si>
    <t>CSEmbedded generation capacity (MVA)Units less than 100 kVA</t>
  </si>
  <si>
    <t>CSEmbedded generation capacity (MVA)Units greater than 100 kVA</t>
  </si>
  <si>
    <t xml:space="preserve">DBSubstation capacity (winter and summer) (MVA)Total </t>
  </si>
  <si>
    <t>DBSubstation capacity (winter and summer) (MVA)Firm delivery</t>
  </si>
  <si>
    <t>DBSubstation capacity (winter and summer) (MVA)Short-term firm delivery</t>
  </si>
  <si>
    <t>DBMaximum demand forecast(peak season)Maximum demand (MW)</t>
  </si>
  <si>
    <t>DBMaximum demand forecast(peak season)Reactive power (coincident) (MVAr)</t>
  </si>
  <si>
    <t>DBMaximum demand forecast(peak season)Maximum demand (MVA)</t>
  </si>
  <si>
    <t>DBMaximum demand forecast(peak season)Power factor (coincident)</t>
  </si>
  <si>
    <t>DBMaximum demand forecast(non-peak season)Maximum demand (MW)</t>
  </si>
  <si>
    <t>DBMaximum demand forecast(non-peak season)Reactive power (coincident) (MVAr)</t>
  </si>
  <si>
    <t>DBMaximum demand forecast(non-peak season)Maximum demand (MVA)</t>
  </si>
  <si>
    <t>DBHours exceeding95% of maximum demand</t>
  </si>
  <si>
    <t>DBHours exceedingFirm capacity (continuous rating)</t>
  </si>
  <si>
    <t>DBHours exceedingFirm capacity (short-term rating)</t>
  </si>
  <si>
    <t>DBRegional diversity factorSummer</t>
  </si>
  <si>
    <t>DBRegional diversity factorWinter</t>
  </si>
  <si>
    <t>DBLoad transfer capacity (MVA)1</t>
  </si>
  <si>
    <t>DBLoad transfer capacity (MVA)2</t>
  </si>
  <si>
    <t>DBLoad transfer capacity (MVA)3</t>
  </si>
  <si>
    <t>DBLoad transfer capacity (MVA)4</t>
  </si>
  <si>
    <t>DBLoad transfer capacity (MVA)5</t>
  </si>
  <si>
    <t>DBEmbedded generation capacity (MVA)Units less than 100 kVA</t>
  </si>
  <si>
    <t>DBEmbedded generation capacity (MVA)Units greater than 100 kVA</t>
  </si>
  <si>
    <t xml:space="preserve">DESubstation capacity (winter and summer) (MVA)Total </t>
  </si>
  <si>
    <t>DESubstation capacity (winter and summer) (MVA)Firm delivery</t>
  </si>
  <si>
    <t>DESubstation capacity (winter and summer) (MVA)Short-term firm delivery</t>
  </si>
  <si>
    <t>DEMaximum demand forecast(peak season)Maximum demand (MW)</t>
  </si>
  <si>
    <t>DEMaximum demand forecast(peak season)Reactive power (coincident) (MVAr)</t>
  </si>
  <si>
    <t>DEMaximum demand forecast(peak season)Maximum demand (MVA)</t>
  </si>
  <si>
    <t>DEMaximum demand forecast(peak season)Power factor (coincident)</t>
  </si>
  <si>
    <t>DEMaximum demand forecast(non-peak season)Maximum demand (MW)</t>
  </si>
  <si>
    <t>DEMaximum demand forecast(non-peak season)Reactive power (coincident) (MVAr)</t>
  </si>
  <si>
    <t>DEMaximum demand forecast(non-peak season)Maximum demand (MVA)</t>
  </si>
  <si>
    <t>DEHours exceeding95% of maximum demand</t>
  </si>
  <si>
    <t>DEHours exceedingFirm capacity (continuous rating)</t>
  </si>
  <si>
    <t>DEHours exceedingFirm capacity (short-term rating)</t>
  </si>
  <si>
    <t>DERegional diversity factorSummer</t>
  </si>
  <si>
    <t>DERegional diversity factorWinter</t>
  </si>
  <si>
    <t>DELoad transfer capacity (MVA)1</t>
  </si>
  <si>
    <t>DELoad transfer capacity (MVA)2</t>
  </si>
  <si>
    <t>DELoad transfer capacity (MVA)3</t>
  </si>
  <si>
    <t>DELoad transfer capacity (MVA)4</t>
  </si>
  <si>
    <t>DELoad transfer capacity (MVA)5</t>
  </si>
  <si>
    <t>DEEmbedded generation capacity (MVA)Units less than 100 kVA</t>
  </si>
  <si>
    <t>DEEmbedded generation capacity (MVA)Units greater than 100 kVA</t>
  </si>
  <si>
    <t xml:space="preserve">DPSubstation capacity (winter and summer) (MVA)Total </t>
  </si>
  <si>
    <t>DPSubstation capacity (winter and summer) (MVA)Firm delivery</t>
  </si>
  <si>
    <t>DPSubstation capacity (winter and summer) (MVA)Short-term firm delivery</t>
  </si>
  <si>
    <t>DPMaximum demand forecast(peak season)Maximum demand (MW)</t>
  </si>
  <si>
    <t>DPMaximum demand forecast(peak season)Reactive power (coincident) (MVAr)</t>
  </si>
  <si>
    <t>DPMaximum demand forecast(peak season)Maximum demand (MVA)</t>
  </si>
  <si>
    <t>DPMaximum demand forecast(peak season)Power factor (coincident)</t>
  </si>
  <si>
    <t>DPMaximum demand forecast(non-peak season)Maximum demand (MW)</t>
  </si>
  <si>
    <t>DPMaximum demand forecast(non-peak season)Reactive power (coincident) (MVAr)</t>
  </si>
  <si>
    <t>DPMaximum demand forecast(non-peak season)Maximum demand (MVA)</t>
  </si>
  <si>
    <t>DPHours exceeding95% of maximum demand</t>
  </si>
  <si>
    <t>DPHours exceedingFirm capacity (continuous rating)</t>
  </si>
  <si>
    <t>DPHours exceedingFirm capacity (short-term rating)</t>
  </si>
  <si>
    <t>DPRegional diversity factorSummer</t>
  </si>
  <si>
    <t>DPRegional diversity factorWinter</t>
  </si>
  <si>
    <t>DPLoad transfer capacity (MVA)1</t>
  </si>
  <si>
    <t>DPLoad transfer capacity (MVA)2</t>
  </si>
  <si>
    <t>DPLoad transfer capacity (MVA)3</t>
  </si>
  <si>
    <t>DPLoad transfer capacity (MVA)4</t>
  </si>
  <si>
    <t>DPLoad transfer capacity (MVA)5</t>
  </si>
  <si>
    <t>DPEmbedded generation capacity (MVA)Units less than 100 kVA</t>
  </si>
  <si>
    <t>DPEmbedded generation capacity (MVA)Units greater than 100 kVA</t>
  </si>
  <si>
    <t xml:space="preserve">EBSubstation capacity (winter and summer) (MVA)Total </t>
  </si>
  <si>
    <t>EBSubstation capacity (winter and summer) (MVA)Firm delivery</t>
  </si>
  <si>
    <t>EBSubstation capacity (winter and summer) (MVA)Short-term firm delivery</t>
  </si>
  <si>
    <t>EBMaximum demand forecast(peak season)Maximum demand (MW)</t>
  </si>
  <si>
    <t>EBMaximum demand forecast(peak season)Reactive power (coincident) (MVAr)</t>
  </si>
  <si>
    <t>EBMaximum demand forecast(peak season)Maximum demand (MVA)</t>
  </si>
  <si>
    <t>EBMaximum demand forecast(peak season)Power factor (coincident)</t>
  </si>
  <si>
    <t>EBMaximum demand forecast(non-peak season)Maximum demand (MW)</t>
  </si>
  <si>
    <t>EBMaximum demand forecast(non-peak season)Reactive power (coincident) (MVAr)</t>
  </si>
  <si>
    <t>EBMaximum demand forecast(non-peak season)Maximum demand (MVA)</t>
  </si>
  <si>
    <t>EBHours exceeding95% of maximum demand</t>
  </si>
  <si>
    <t>EBHours exceedingFirm capacity (continuous rating)</t>
  </si>
  <si>
    <t>EBHours exceedingFirm capacity (short-term rating)</t>
  </si>
  <si>
    <t>EBRegional diversity factorSummer</t>
  </si>
  <si>
    <t>EBRegional diversity factorWinter</t>
  </si>
  <si>
    <t>EBLoad transfer capacity (MVA)1</t>
  </si>
  <si>
    <t>EBLoad transfer capacity (MVA)2</t>
  </si>
  <si>
    <t>EBLoad transfer capacity (MVA)3</t>
  </si>
  <si>
    <t>EBLoad transfer capacity (MVA)4</t>
  </si>
  <si>
    <t>EBLoad transfer capacity (MVA)5</t>
  </si>
  <si>
    <t>EBEmbedded generation capacity (MVA)Units less than 100 kVA</t>
  </si>
  <si>
    <t>EBEmbedded generation capacity (MVA)Units greater than 100 kVA</t>
  </si>
  <si>
    <t xml:space="preserve">ELSubstation capacity (winter and summer) (MVA)Total </t>
  </si>
  <si>
    <t>ELSubstation capacity (winter and summer) (MVA)Firm delivery</t>
  </si>
  <si>
    <t>ELSubstation capacity (winter and summer) (MVA)Short-term firm delivery</t>
  </si>
  <si>
    <t>ELMaximum demand forecast(peak season)Maximum demand (MW)</t>
  </si>
  <si>
    <t>ELMaximum demand forecast(peak season)Reactive power (coincident) (MVAr)</t>
  </si>
  <si>
    <t>ELMaximum demand forecast(peak season)Maximum demand (MVA)</t>
  </si>
  <si>
    <t>ELMaximum demand forecast(peak season)Power factor (coincident)</t>
  </si>
  <si>
    <t>ELMaximum demand forecast(non-peak season)Maximum demand (MW)</t>
  </si>
  <si>
    <t>ELMaximum demand forecast(non-peak season)Reactive power (coincident) (MVAr)</t>
  </si>
  <si>
    <t>ELMaximum demand forecast(non-peak season)Maximum demand (MVA)</t>
  </si>
  <si>
    <t>ELHours exceeding95% of maximum demand</t>
  </si>
  <si>
    <t>ELHours exceedingFirm capacity (continuous rating)</t>
  </si>
  <si>
    <t>ELHours exceedingFirm capacity (short-term rating)</t>
  </si>
  <si>
    <t>ELRegional diversity factorSummer</t>
  </si>
  <si>
    <t>ELRegional diversity factorWinter</t>
  </si>
  <si>
    <t>ELLoad transfer capacity (MVA)1</t>
  </si>
  <si>
    <t>ELLoad transfer capacity (MVA)2</t>
  </si>
  <si>
    <t>ELLoad transfer capacity (MVA)3</t>
  </si>
  <si>
    <t>ELLoad transfer capacity (MVA)4</t>
  </si>
  <si>
    <t>ELLoad transfer capacity (MVA)5</t>
  </si>
  <si>
    <t>ELEmbedded generation capacity (MVA)Units less than 100 kVA</t>
  </si>
  <si>
    <t>ELEmbedded generation capacity (MVA)Units greater than 100 kVA</t>
  </si>
  <si>
    <t xml:space="preserve">GTSubstation capacity (winter and summer) (MVA)Total </t>
  </si>
  <si>
    <t>GTSubstation capacity (winter and summer) (MVA)Firm delivery</t>
  </si>
  <si>
    <t>GTSubstation capacity (winter and summer) (MVA)Short-term firm delivery</t>
  </si>
  <si>
    <t>GTMaximum demand forecast(peak season)Maximum demand (MW)</t>
  </si>
  <si>
    <t>GTMaximum demand forecast(peak season)Reactive power (coincident) (MVAr)</t>
  </si>
  <si>
    <t>GTMaximum demand forecast(peak season)Maximum demand (MVA)</t>
  </si>
  <si>
    <t>GTMaximum demand forecast(peak season)Power factor (coincident)</t>
  </si>
  <si>
    <t>GTMaximum demand forecast(non-peak season)Maximum demand (MW)</t>
  </si>
  <si>
    <t>GTMaximum demand forecast(non-peak season)Reactive power (coincident) (MVAr)</t>
  </si>
  <si>
    <t>GTMaximum demand forecast(non-peak season)Maximum demand (MVA)</t>
  </si>
  <si>
    <t>GTHours exceeding95% of maximum demand</t>
  </si>
  <si>
    <t>GTHours exceedingFirm capacity (continuous rating)</t>
  </si>
  <si>
    <t>GTHours exceedingFirm capacity (short-term rating)</t>
  </si>
  <si>
    <t>GTRegional diversity factorSummer</t>
  </si>
  <si>
    <t>GTRegional diversity factorWinter</t>
  </si>
  <si>
    <t>GTLoad transfer capacity (MVA)1</t>
  </si>
  <si>
    <t>GTLoad transfer capacity (MVA)2</t>
  </si>
  <si>
    <t>GTLoad transfer capacity (MVA)3</t>
  </si>
  <si>
    <t>GTLoad transfer capacity (MVA)4</t>
  </si>
  <si>
    <t>GTLoad transfer capacity (MVA)5</t>
  </si>
  <si>
    <t>GTEmbedded generation capacity (MVA)Units less than 100 kVA</t>
  </si>
  <si>
    <t>GTEmbedded generation capacity (MVA)Units greater than 100 kVA</t>
  </si>
  <si>
    <t xml:space="preserve">HASubstation capacity (winter and summer) (MVA)Total </t>
  </si>
  <si>
    <t>HASubstation capacity (winter and summer) (MVA)Firm delivery</t>
  </si>
  <si>
    <t>HASubstation capacity (winter and summer) (MVA)Short-term firm delivery</t>
  </si>
  <si>
    <t>HAMaximum demand forecast(peak season)Maximum demand (MW)</t>
  </si>
  <si>
    <t>HAMaximum demand forecast(peak season)Reactive power (coincident) (MVAr)</t>
  </si>
  <si>
    <t>HAMaximum demand forecast(peak season)Maximum demand (MVA)</t>
  </si>
  <si>
    <t>HAMaximum demand forecast(peak season)Power factor (coincident)</t>
  </si>
  <si>
    <t>HAMaximum demand forecast(non-peak season)Maximum demand (MW)</t>
  </si>
  <si>
    <t>HAMaximum demand forecast(non-peak season)Reactive power (coincident) (MVAr)</t>
  </si>
  <si>
    <t>HAMaximum demand forecast(non-peak season)Maximum demand (MVA)</t>
  </si>
  <si>
    <t>HAHours exceeding95% of maximum demand</t>
  </si>
  <si>
    <t>HAHours exceedingFirm capacity (continuous rating)</t>
  </si>
  <si>
    <t>HAHours exceedingFirm capacity (short-term rating)</t>
  </si>
  <si>
    <t>HARegional diversity factorSummer</t>
  </si>
  <si>
    <t>HARegional diversity factorWinter</t>
  </si>
  <si>
    <t>HALoad transfer capacity (MVA)1</t>
  </si>
  <si>
    <t>HALoad transfer capacity (MVA)2</t>
  </si>
  <si>
    <t>HALoad transfer capacity (MVA)3</t>
  </si>
  <si>
    <t>HALoad transfer capacity (MVA)4</t>
  </si>
  <si>
    <t>HALoad transfer capacity (MVA)5</t>
  </si>
  <si>
    <t>HAEmbedded generation capacity (MVA)Units less than 100 kVA</t>
  </si>
  <si>
    <t>HAEmbedded generation capacity (MVA)Units greater than 100 kVA</t>
  </si>
  <si>
    <t xml:space="preserve">HRSubstation capacity (winter and summer) (MVA)Total </t>
  </si>
  <si>
    <t>HRSubstation capacity (winter and summer) (MVA)Firm delivery</t>
  </si>
  <si>
    <t>HRSubstation capacity (winter and summer) (MVA)Short-term firm delivery</t>
  </si>
  <si>
    <t>HRMaximum demand forecast(peak season)Maximum demand (MW)</t>
  </si>
  <si>
    <t>HRMaximum demand forecast(peak season)Reactive power (coincident) (MVAr)</t>
  </si>
  <si>
    <t>HRMaximum demand forecast(peak season)Maximum demand (MVA)</t>
  </si>
  <si>
    <t>HRMaximum demand forecast(peak season)Power factor (coincident)</t>
  </si>
  <si>
    <t>HRMaximum demand forecast(non-peak season)Maximum demand (MW)</t>
  </si>
  <si>
    <t>HRMaximum demand forecast(non-peak season)Reactive power (coincident) (MVAr)</t>
  </si>
  <si>
    <t>HRMaximum demand forecast(non-peak season)Maximum demand (MVA)</t>
  </si>
  <si>
    <t>HRHours exceeding95% of maximum demand</t>
  </si>
  <si>
    <t>HRHours exceedingFirm capacity (continuous rating)</t>
  </si>
  <si>
    <t>HRHours exceedingFirm capacity (short-term rating)</t>
  </si>
  <si>
    <t>HRRegional diversity factorSummer</t>
  </si>
  <si>
    <t>HRRegional diversity factorWinter</t>
  </si>
  <si>
    <t>HRLoad transfer capacity (MVA)1</t>
  </si>
  <si>
    <t>HRLoad transfer capacity (MVA)2</t>
  </si>
  <si>
    <t>HRLoad transfer capacity (MVA)3</t>
  </si>
  <si>
    <t>HRLoad transfer capacity (MVA)4</t>
  </si>
  <si>
    <t>HRLoad transfer capacity (MVA)5</t>
  </si>
  <si>
    <t>HREmbedded generation capacity (MVA)Units less than 100 kVA</t>
  </si>
  <si>
    <t>HREmbedded generation capacity (MVA)Units greater than 100 kVA</t>
  </si>
  <si>
    <t xml:space="preserve">KESubstation capacity (winter and summer) (MVA)Total </t>
  </si>
  <si>
    <t>KESubstation capacity (winter and summer) (MVA)Firm delivery</t>
  </si>
  <si>
    <t>KESubstation capacity (winter and summer) (MVA)Short-term firm delivery</t>
  </si>
  <si>
    <t>KEMaximum demand forecast(peak season)Maximum demand (MW)</t>
  </si>
  <si>
    <t>KEMaximum demand forecast(peak season)Reactive power (coincident) (MVAr)</t>
  </si>
  <si>
    <t>KEMaximum demand forecast(peak season)Maximum demand (MVA)</t>
  </si>
  <si>
    <t>KEMaximum demand forecast(peak season)Power factor (coincident)</t>
  </si>
  <si>
    <t>KEMaximum demand forecast(non-peak season)Maximum demand (MW)</t>
  </si>
  <si>
    <t>KEMaximum demand forecast(non-peak season)Reactive power (coincident) (MVAr)</t>
  </si>
  <si>
    <t>KEMaximum demand forecast(non-peak season)Maximum demand (MVA)</t>
  </si>
  <si>
    <t>KEHours exceeding95% of maximum demand</t>
  </si>
  <si>
    <t>KEHours exceedingFirm capacity (continuous rating)</t>
  </si>
  <si>
    <t>KEHours exceedingFirm capacity (short-term rating)</t>
  </si>
  <si>
    <t>KERegional diversity factorSummer</t>
  </si>
  <si>
    <t>KERegional diversity factorWinter</t>
  </si>
  <si>
    <t>KELoad transfer capacity (MVA)1</t>
  </si>
  <si>
    <t>KELoad transfer capacity (MVA)2</t>
  </si>
  <si>
    <t>KELoad transfer capacity (MVA)3</t>
  </si>
  <si>
    <t>KELoad transfer capacity (MVA)4</t>
  </si>
  <si>
    <t>KELoad transfer capacity (MVA)5</t>
  </si>
  <si>
    <t>KEEmbedded generation capacity (MVA)Units less than 100 kVA</t>
  </si>
  <si>
    <t>KEEmbedded generation capacity (MVA)Units greater than 100 kVA</t>
  </si>
  <si>
    <t xml:space="preserve">KI11Substation capacity (winter and summer) (MVA)Total </t>
  </si>
  <si>
    <t>KI11Substation capacity (winter and summer) (MVA)Firm delivery</t>
  </si>
  <si>
    <t>KI11Substation capacity (winter and summer) (MVA)Short-term firm delivery</t>
  </si>
  <si>
    <t>KI11Maximum demand forecast(peak season)Maximum demand (MW)</t>
  </si>
  <si>
    <t>KI11Maximum demand forecast(peak season)Reactive power (coincident) (MVAr)</t>
  </si>
  <si>
    <t>KI11Maximum demand forecast(peak season)Maximum demand (MVA)</t>
  </si>
  <si>
    <t>KI11Maximum demand forecast(peak season)Power factor (coincident)</t>
  </si>
  <si>
    <t>KI11Maximum demand forecast(non-peak season)Maximum demand (MW)</t>
  </si>
  <si>
    <t>KI11Maximum demand forecast(non-peak season)Reactive power (coincident) (MVAr)</t>
  </si>
  <si>
    <t>KI11Maximum demand forecast(non-peak season)Maximum demand (MVA)</t>
  </si>
  <si>
    <t>KI11Hours exceeding95% of maximum demand</t>
  </si>
  <si>
    <t>KI11Hours exceedingFirm capacity (continuous rating)</t>
  </si>
  <si>
    <t>KI11Hours exceedingFirm capacity (short-term rating)</t>
  </si>
  <si>
    <t>KI11Regional diversity factorSummer</t>
  </si>
  <si>
    <t>KI11Regional diversity factorWinter</t>
  </si>
  <si>
    <t>KI11Load transfer capacity (MVA)1</t>
  </si>
  <si>
    <t>KI11Load transfer capacity (MVA)2</t>
  </si>
  <si>
    <t>KI11Load transfer capacity (MVA)3</t>
  </si>
  <si>
    <t>KI11Load transfer capacity (MVA)4</t>
  </si>
  <si>
    <t>KI11Load transfer capacity (MVA)5</t>
  </si>
  <si>
    <t>KI11Embedded generation capacity (MVA)Units less than 100 kVA</t>
  </si>
  <si>
    <t>KI11Embedded generation capacity (MVA)Units greater than 100 kVA</t>
  </si>
  <si>
    <t xml:space="preserve">KI33Substation capacity (winter and summer) (MVA)Total </t>
  </si>
  <si>
    <t>KI33Substation capacity (winter and summer) (MVA)Firm delivery</t>
  </si>
  <si>
    <t>KI33Substation capacity (winter and summer) (MVA)Short-term firm delivery</t>
  </si>
  <si>
    <t>KI33Maximum demand forecast(peak season)Maximum demand (MW)</t>
  </si>
  <si>
    <t>KI33Maximum demand forecast(peak season)Reactive power (coincident) (MVAr)</t>
  </si>
  <si>
    <t>KI33Maximum demand forecast(peak season)Maximum demand (MVA)</t>
  </si>
  <si>
    <t>KI33Maximum demand forecast(peak season)Power factor (coincident)</t>
  </si>
  <si>
    <t>KI33Maximum demand forecast(non-peak season)Maximum demand (MW)</t>
  </si>
  <si>
    <t>KI33Maximum demand forecast(non-peak season)Reactive power (coincident) (MVAr)</t>
  </si>
  <si>
    <t>KI33Hours exceeding95% of maximum demand</t>
  </si>
  <si>
    <t>KI33Hours exceedingFirm capacity (continuous rating)</t>
  </si>
  <si>
    <t>KI33Hours exceedingFirm capacity (short-term rating)</t>
  </si>
  <si>
    <t>KI33Regional diversity factorSummer</t>
  </si>
  <si>
    <t>KI33Regional diversity factorWinter</t>
  </si>
  <si>
    <t>KI33Load transfer capacity (MVA)1</t>
  </si>
  <si>
    <t>KI33Load transfer capacity (MVA)2</t>
  </si>
  <si>
    <t>KI33Load transfer capacity (MVA)3</t>
  </si>
  <si>
    <t>KI33Load transfer capacity (MVA)4</t>
  </si>
  <si>
    <t>KI33Load transfer capacity (MVA)5</t>
  </si>
  <si>
    <t>KI33Embedded generation capacity (MVA)Units less than 100 kVA</t>
  </si>
  <si>
    <t>KI33Embedded generation capacity (MVA)Units greater than 100 kVA</t>
  </si>
  <si>
    <t xml:space="preserve">KRSubstation capacity (winter and summer) (MVA)Total </t>
  </si>
  <si>
    <t>KRSubstation capacity (winter and summer) (MVA)Firm delivery</t>
  </si>
  <si>
    <t>KRSubstation capacity (winter and summer) (MVA)Short-term firm delivery</t>
  </si>
  <si>
    <t>KRMaximum demand forecast(peak season)Maximum demand (MW)</t>
  </si>
  <si>
    <t>KRMaximum demand forecast(peak season)Reactive power (coincident) (MVAr)</t>
  </si>
  <si>
    <t>KRMaximum demand forecast(peak season)Maximum demand (MVA)</t>
  </si>
  <si>
    <t>KRMaximum demand forecast(peak season)Power factor (coincident)</t>
  </si>
  <si>
    <t>KRMaximum demand forecast(non-peak season)Maximum demand (MW)</t>
  </si>
  <si>
    <t>KRMaximum demand forecast(non-peak season)Reactive power (coincident) (MVAr)</t>
  </si>
  <si>
    <t>KRHours exceeding95% of maximum demand</t>
  </si>
  <si>
    <t>KRHours exceedingFirm capacity (continuous rating)</t>
  </si>
  <si>
    <t>KRHours exceedingFirm capacity (short-term rating)</t>
  </si>
  <si>
    <t>KRRegional diversity factorSummer</t>
  </si>
  <si>
    <t>KRRegional diversity factorWinter</t>
  </si>
  <si>
    <t>KRLoad transfer capacity (MVA)1</t>
  </si>
  <si>
    <t>KRLoad transfer capacity (MVA)2</t>
  </si>
  <si>
    <t>KRLoad transfer capacity (MVA)3</t>
  </si>
  <si>
    <t>KRLoad transfer capacity (MVA)4</t>
  </si>
  <si>
    <t>KRLoad transfer capacity (MVA)5</t>
  </si>
  <si>
    <t>KREmbedded generation capacity (MVA)Units less than 100 kVA</t>
  </si>
  <si>
    <t>KREmbedded generation capacity (MVA)Units greater than 100 kVA</t>
  </si>
  <si>
    <t xml:space="preserve">LFSubstation capacity (winter and summer) (MVA)Total </t>
  </si>
  <si>
    <t>LFSubstation capacity (winter and summer) (MVA)Firm delivery</t>
  </si>
  <si>
    <t>LFSubstation capacity (winter and summer) (MVA)Short-term firm delivery</t>
  </si>
  <si>
    <t>LFMaximum demand forecast(peak season)Maximum demand (MW)</t>
  </si>
  <si>
    <t>LFMaximum demand forecast(peak season)Reactive power (coincident) (MVAr)</t>
  </si>
  <si>
    <t>LFMaximum demand forecast(peak season)Maximum demand (MVA)</t>
  </si>
  <si>
    <t>LFMaximum demand forecast(peak season)Power factor (coincident)</t>
  </si>
  <si>
    <t>LFMaximum demand forecast(non-peak season)Maximum demand (MW)</t>
  </si>
  <si>
    <t>LFMaximum demand forecast(non-peak season)Reactive power (coincident) (MVAr)</t>
  </si>
  <si>
    <t>LFHours exceeding95% of maximum demand</t>
  </si>
  <si>
    <t>LFHours exceedingFirm capacity (continuous rating)</t>
  </si>
  <si>
    <t>LFHours exceedingFirm capacity (short-term rating)</t>
  </si>
  <si>
    <t>LFRegional diversity factorSummer</t>
  </si>
  <si>
    <t>LFRegional diversity factorWinter</t>
  </si>
  <si>
    <t>LFLoad transfer capacity (MVA)1</t>
  </si>
  <si>
    <t>LFLoad transfer capacity (MVA)2</t>
  </si>
  <si>
    <t>LFLoad transfer capacity (MVA)3</t>
  </si>
  <si>
    <t>LFLoad transfer capacity (MVA)4</t>
  </si>
  <si>
    <t>LFLoad transfer capacity (MVA)5</t>
  </si>
  <si>
    <t>LFEmbedded generation capacity (MVA)Units less than 100 kVA</t>
  </si>
  <si>
    <t>LFEmbedded generation capacity (MVA)Units greater than 100 kVA</t>
  </si>
  <si>
    <t xml:space="preserve">MBSubstation capacity (winter and summer) (MVA)Total </t>
  </si>
  <si>
    <t>MBSubstation capacity (winter and summer) (MVA)Firm delivery</t>
  </si>
  <si>
    <t>MBSubstation capacity (winter and summer) (MVA)Short-term firm delivery</t>
  </si>
  <si>
    <t>MBMaximum demand forecast(peak season)Maximum demand (MW)</t>
  </si>
  <si>
    <t>MBMaximum demand forecast(peak season)Reactive power (coincident) (MVAr)</t>
  </si>
  <si>
    <t>MBMaximum demand forecast(peak season)Maximum demand (MVA)</t>
  </si>
  <si>
    <t>MBMaximum demand forecast(peak season)Power factor (coincident)</t>
  </si>
  <si>
    <t>MBMaximum demand forecast(non-peak season)Maximum demand (MW)</t>
  </si>
  <si>
    <t>MBMaximum demand forecast(non-peak season)Reactive power (coincident) (MVAr)</t>
  </si>
  <si>
    <t>MBHours exceeding95% of maximum demand</t>
  </si>
  <si>
    <t>MBHours exceedingFirm capacity (continuous rating)</t>
  </si>
  <si>
    <t>MBHours exceedingFirm capacity (short-term rating)</t>
  </si>
  <si>
    <t>MBRegional diversity factorSummer</t>
  </si>
  <si>
    <t>MBRegional diversity factorWinter</t>
  </si>
  <si>
    <t>MBLoad transfer capacity (MVA)1</t>
  </si>
  <si>
    <t>MBLoad transfer capacity (MVA)2</t>
  </si>
  <si>
    <t>MBLoad transfer capacity (MVA)3</t>
  </si>
  <si>
    <t>MBLoad transfer capacity (MVA)4</t>
  </si>
  <si>
    <t>MBLoad transfer capacity (MVA)5</t>
  </si>
  <si>
    <t>MBEmbedded generation capacity (MVA)Units less than 100 kVA</t>
  </si>
  <si>
    <t>MBEmbedded generation capacity (MVA)Units greater than 100 kVA</t>
  </si>
  <si>
    <t xml:space="preserve">MTSubstation capacity (winter and summer) (MVA)Total </t>
  </si>
  <si>
    <t>MTSubstation capacity (winter and summer) (MVA)Firm delivery</t>
  </si>
  <si>
    <t>MTSubstation capacity (winter and summer) (MVA)Short-term firm delivery</t>
  </si>
  <si>
    <t>MTMaximum demand forecast(peak season)Maximum demand (MW)</t>
  </si>
  <si>
    <t>MTMaximum demand forecast(peak season)Reactive power (coincident) (MVAr)</t>
  </si>
  <si>
    <t>MTMaximum demand forecast(peak season)Maximum demand (MVA)</t>
  </si>
  <si>
    <t>MTMaximum demand forecast(peak season)Power factor (coincident)</t>
  </si>
  <si>
    <t>MTMaximum demand forecast(non-peak season)Maximum demand (MW)</t>
  </si>
  <si>
    <t>MTMaximum demand forecast(non-peak season)Reactive power (coincident) (MVAr)</t>
  </si>
  <si>
    <t>MTHours exceeding95% of maximum demand</t>
  </si>
  <si>
    <t>MTHours exceedingFirm capacity (continuous rating)</t>
  </si>
  <si>
    <t>MTHours exceedingFirm capacity (short-term rating)</t>
  </si>
  <si>
    <t>MTRegional diversity factorSummer</t>
  </si>
  <si>
    <t>MTRegional diversity factorWinter</t>
  </si>
  <si>
    <t>MTLoad transfer capacity (MVA)1</t>
  </si>
  <si>
    <t>MTLoad transfer capacity (MVA)2</t>
  </si>
  <si>
    <t>MTLoad transfer capacity (MVA)3</t>
  </si>
  <si>
    <t>MTLoad transfer capacity (MVA)4</t>
  </si>
  <si>
    <t>MTLoad transfer capacity (MVA)5</t>
  </si>
  <si>
    <t>MTEmbedded generation capacity (MVA)Units less than 100 kVA</t>
  </si>
  <si>
    <t>MTEmbedded generation capacity (MVA)Units greater than 100 kVA</t>
  </si>
  <si>
    <t xml:space="preserve">MYSubstation capacity (winter and summer) (MVA)Total </t>
  </si>
  <si>
    <t>MYSubstation capacity (winter and summer) (MVA)Firm delivery</t>
  </si>
  <si>
    <t>MYSubstation capacity (winter and summer) (MVA)Short-term firm delivery</t>
  </si>
  <si>
    <t>MYMaximum demand forecast(peak season)Maximum demand (MW)</t>
  </si>
  <si>
    <t>MYMaximum demand forecast(peak season)Reactive power (coincident) (MVAr)</t>
  </si>
  <si>
    <t>MYMaximum demand forecast(peak season)Maximum demand (MVA)</t>
  </si>
  <si>
    <t>MYMaximum demand forecast(peak season)Power factor (coincident)</t>
  </si>
  <si>
    <t>MYMaximum demand forecast(non-peak season)Maximum demand (MW)</t>
  </si>
  <si>
    <t>MYMaximum demand forecast(non-peak season)Reactive power (coincident) (MVAr)</t>
  </si>
  <si>
    <t>MYHours exceeding95% of maximum demand</t>
  </si>
  <si>
    <t>MYHours exceedingFirm capacity (continuous rating)</t>
  </si>
  <si>
    <t>MYHours exceedingFirm capacity (short-term rating)</t>
  </si>
  <si>
    <t>MYRegional diversity factorSummer</t>
  </si>
  <si>
    <t>MYRegional diversity factorWinter</t>
  </si>
  <si>
    <t>MYLoad transfer capacity (MVA)1</t>
  </si>
  <si>
    <t>MYLoad transfer capacity (MVA)2</t>
  </si>
  <si>
    <t>MYLoad transfer capacity (MVA)3</t>
  </si>
  <si>
    <t>MYLoad transfer capacity (MVA)4</t>
  </si>
  <si>
    <t>MYLoad transfer capacity (MVA)5</t>
  </si>
  <si>
    <t>MYEmbedded generation capacity (MVA)Units less than 100 kVA</t>
  </si>
  <si>
    <t>MYEmbedded generation capacity (MVA)Units greater than 100 kVA</t>
  </si>
  <si>
    <t xml:space="preserve">NHSubstation capacity (winter and summer) (MVA)Total </t>
  </si>
  <si>
    <t>NHSubstation capacity (winter and summer) (MVA)Firm delivery</t>
  </si>
  <si>
    <t>NHSubstation capacity (winter and summer) (MVA)Short-term firm delivery</t>
  </si>
  <si>
    <t>NHMaximum demand forecast(peak season)Maximum demand (MW)</t>
  </si>
  <si>
    <t>NHMaximum demand forecast(peak season)Reactive power (coincident) (MVAr)</t>
  </si>
  <si>
    <t>NHMaximum demand forecast(peak season)Maximum demand (MVA)</t>
  </si>
  <si>
    <t>NHMaximum demand forecast(peak season)Power factor (coincident)</t>
  </si>
  <si>
    <t>NHMaximum demand forecast(non-peak season)Maximum demand (MW)</t>
  </si>
  <si>
    <t>NHMaximum demand forecast(non-peak season)Reactive power (coincident) (MVAr)</t>
  </si>
  <si>
    <t>NHHours exceeding95% of maximum demand</t>
  </si>
  <si>
    <t>NHHours exceedingFirm capacity (continuous rating)</t>
  </si>
  <si>
    <t>NHHours exceedingFirm capacity (short-term rating)</t>
  </si>
  <si>
    <t>NHRegional diversity factorSummer</t>
  </si>
  <si>
    <t>NHRegional diversity factorWinter</t>
  </si>
  <si>
    <t>NHLoad transfer capacity (MVA)1</t>
  </si>
  <si>
    <t>NHLoad transfer capacity (MVA)2</t>
  </si>
  <si>
    <t>NHLoad transfer capacity (MVA)3</t>
  </si>
  <si>
    <t>NHLoad transfer capacity (MVA)4</t>
  </si>
  <si>
    <t>NHLoad transfer capacity (MVA)5</t>
  </si>
  <si>
    <t>NHEmbedded generation capacity (MVA)Units less than 100 kVA</t>
  </si>
  <si>
    <t>NHEmbedded generation capacity (MVA)Units greater than 100 kVA</t>
  </si>
  <si>
    <t xml:space="preserve">NNSubstation capacity (winter and summer) (MVA)Total </t>
  </si>
  <si>
    <t>NNSubstation capacity (winter and summer) (MVA)Firm delivery</t>
  </si>
  <si>
    <t>NNSubstation capacity (winter and summer) (MVA)Short-term firm delivery</t>
  </si>
  <si>
    <t>NNMaximum demand forecast(peak season)Maximum demand (MW)</t>
  </si>
  <si>
    <t>NNMaximum demand forecast(peak season)Reactive power (coincident) (MVAr)</t>
  </si>
  <si>
    <t>NNMaximum demand forecast(peak season)Maximum demand (MVA)</t>
  </si>
  <si>
    <t>NNMaximum demand forecast(peak season)Power factor (coincident)</t>
  </si>
  <si>
    <t>NNMaximum demand forecast(non-peak season)Maximum demand (MW)</t>
  </si>
  <si>
    <t>NNMaximum demand forecast(non-peak season)Reactive power (coincident) (MVAr)</t>
  </si>
  <si>
    <t>NNHours exceeding95% of maximum demand</t>
  </si>
  <si>
    <t>NNHours exceedingFirm capacity (continuous rating)</t>
  </si>
  <si>
    <t>NNHours exceedingFirm capacity (short-term rating)</t>
  </si>
  <si>
    <t>NNRegional diversity factorSummer</t>
  </si>
  <si>
    <t>NNRegional diversity factorWinter</t>
  </si>
  <si>
    <t>NNLoad transfer capacity (MVA)1</t>
  </si>
  <si>
    <t>NNLoad transfer capacity (MVA)2</t>
  </si>
  <si>
    <t>NNLoad transfer capacity (MVA)3</t>
  </si>
  <si>
    <t>NNLoad transfer capacity (MVA)4</t>
  </si>
  <si>
    <t>NNLoad transfer capacity (MVA)5</t>
  </si>
  <si>
    <t>NNEmbedded generation capacity (MVA)Units less than 100 kVA</t>
  </si>
  <si>
    <t>NNEmbedded generation capacity (MVA)Units greater than 100 kVA</t>
  </si>
  <si>
    <t xml:space="preserve">NTSubstation capacity (winter and summer) (MVA)Total </t>
  </si>
  <si>
    <t>NTSubstation capacity (winter and summer) (MVA)Firm delivery</t>
  </si>
  <si>
    <t>NTSubstation capacity (winter and summer) (MVA)Short-term firm delivery</t>
  </si>
  <si>
    <t>NTMaximum demand forecast(peak season)Maximum demand (MW)</t>
  </si>
  <si>
    <t>NTMaximum demand forecast(peak season)Reactive power (coincident) (MVAr)</t>
  </si>
  <si>
    <t>NTMaximum demand forecast(peak season)Maximum demand (MVA)</t>
  </si>
  <si>
    <t>NTMaximum demand forecast(peak season)Power factor (coincident)</t>
  </si>
  <si>
    <t>NTMaximum demand forecast(non-peak season)Maximum demand (MW)</t>
  </si>
  <si>
    <t>NTMaximum demand forecast(non-peak season)Reactive power (coincident) (MVAr)</t>
  </si>
  <si>
    <t>NTHours exceeding95% of maximum demand</t>
  </si>
  <si>
    <t>NTHours exceedingFirm capacity (continuous rating)</t>
  </si>
  <si>
    <t>NTHours exceedingFirm capacity (short-term rating)</t>
  </si>
  <si>
    <t>NTRegional diversity factorSummer</t>
  </si>
  <si>
    <t>NTRegional diversity factorWinter</t>
  </si>
  <si>
    <t>NTLoad transfer capacity (MVA)1</t>
  </si>
  <si>
    <t>NTLoad transfer capacity (MVA)2</t>
  </si>
  <si>
    <t>NTLoad transfer capacity (MVA)3</t>
  </si>
  <si>
    <t>NTLoad transfer capacity (MVA)4</t>
  </si>
  <si>
    <t>NTLoad transfer capacity (MVA)5</t>
  </si>
  <si>
    <t>NTEmbedded generation capacity (MVA)Units less than 100 kVA</t>
  </si>
  <si>
    <t>NTEmbedded generation capacity (MVA)Units greater than 100 kVA</t>
  </si>
  <si>
    <t xml:space="preserve">NWSubstation capacity (winter and summer) (MVA)Total </t>
  </si>
  <si>
    <t>NWSubstation capacity (winter and summer) (MVA)Firm delivery</t>
  </si>
  <si>
    <t>NWSubstation capacity (winter and summer) (MVA)Short-term firm delivery</t>
  </si>
  <si>
    <t>NWMaximum demand forecast(peak season)Maximum demand (MW)</t>
  </si>
  <si>
    <t>NWMaximum demand forecast(peak season)Reactive power (coincident) (MVAr)</t>
  </si>
  <si>
    <t>NWMaximum demand forecast(peak season)Maximum demand (MVA)</t>
  </si>
  <si>
    <t>NWMaximum demand forecast(peak season)Power factor (coincident)</t>
  </si>
  <si>
    <t>NWMaximum demand forecast(non-peak season)Maximum demand (MW)</t>
  </si>
  <si>
    <t>NWMaximum demand forecast(non-peak season)Reactive power (coincident) (MVAr)</t>
  </si>
  <si>
    <t>NWHours exceeding95% of maximum demand</t>
  </si>
  <si>
    <t>NWHours exceedingFirm capacity (continuous rating)</t>
  </si>
  <si>
    <t>NWHours exceedingFirm capacity (short-term rating)</t>
  </si>
  <si>
    <t>NWRegional diversity factorSummer</t>
  </si>
  <si>
    <t>NWRegional diversity factorWinter</t>
  </si>
  <si>
    <t>NWLoad transfer capacity (MVA)1</t>
  </si>
  <si>
    <t>NWLoad transfer capacity (MVA)2</t>
  </si>
  <si>
    <t>NWLoad transfer capacity (MVA)3</t>
  </si>
  <si>
    <t>NWLoad transfer capacity (MVA)4</t>
  </si>
  <si>
    <t>NWLoad transfer capacity (MVA)5</t>
  </si>
  <si>
    <t>NWEmbedded generation capacity (MVA)Units less than 100 kVA</t>
  </si>
  <si>
    <t>NWEmbedded generation capacity (MVA)Units greater than 100 kVA</t>
  </si>
  <si>
    <t xml:space="preserve">PLSubstation capacity (winter and summer) (MVA)Total </t>
  </si>
  <si>
    <t>PLSubstation capacity (winter and summer) (MVA)Firm delivery</t>
  </si>
  <si>
    <t>PLSubstation capacity (winter and summer) (MVA)Short-term firm delivery</t>
  </si>
  <si>
    <t>PLMaximum demand forecast(peak season)Maximum demand (MW)</t>
  </si>
  <si>
    <t>PLMaximum demand forecast(peak season)Reactive power (coincident) (MVAr)</t>
  </si>
  <si>
    <t>PLMaximum demand forecast(peak season)Maximum demand (MVA)</t>
  </si>
  <si>
    <t>PLMaximum demand forecast(peak season)Power factor (coincident)</t>
  </si>
  <si>
    <t>PLMaximum demand forecast(non-peak season)Maximum demand (MW)</t>
  </si>
  <si>
    <t>PLMaximum demand forecast(non-peak season)Reactive power (coincident) (MVAr)</t>
  </si>
  <si>
    <t>PLHours exceeding95% of maximum demand</t>
  </si>
  <si>
    <t>PLHours exceedingFirm capacity (continuous rating)</t>
  </si>
  <si>
    <t>PLHours exceedingFirm capacity (short-term rating)</t>
  </si>
  <si>
    <t>PLRegional diversity factorSummer</t>
  </si>
  <si>
    <t>PLRegional diversity factorWinter</t>
  </si>
  <si>
    <t>PLLoad transfer capacity (MVA)1</t>
  </si>
  <si>
    <t>PLLoad transfer capacity (MVA)2</t>
  </si>
  <si>
    <t>PLLoad transfer capacity (MVA)3</t>
  </si>
  <si>
    <t>PLLoad transfer capacity (MVA)4</t>
  </si>
  <si>
    <t>PLLoad transfer capacity (MVA)5</t>
  </si>
  <si>
    <t>PLEmbedded generation capacity (MVA)Units less than 100 kVA</t>
  </si>
  <si>
    <t>PLEmbedded generation capacity (MVA)Units greater than 100 kVA</t>
  </si>
  <si>
    <t xml:space="preserve">PMSubstation capacity (winter and summer) (MVA)Total </t>
  </si>
  <si>
    <t>PMSubstation capacity (winter and summer) (MVA)Firm delivery</t>
  </si>
  <si>
    <t>PMSubstation capacity (winter and summer) (MVA)Short-term firm delivery</t>
  </si>
  <si>
    <t>PMMaximum demand forecast(peak season)Maximum demand (MW)</t>
  </si>
  <si>
    <t>PMMaximum demand forecast(peak season)Reactive power (coincident) (MVAr)</t>
  </si>
  <si>
    <t>PMMaximum demand forecast(peak season)Maximum demand (MVA)</t>
  </si>
  <si>
    <t>PMMaximum demand forecast(peak season)Power factor (coincident)</t>
  </si>
  <si>
    <t>PMMaximum demand forecast(non-peak season)Maximum demand (MW)</t>
  </si>
  <si>
    <t>PMMaximum demand forecast(non-peak season)Reactive power (coincident) (MVAr)</t>
  </si>
  <si>
    <t>PMHours exceeding95% of maximum demand</t>
  </si>
  <si>
    <t>PMHours exceedingFirm capacity (continuous rating)</t>
  </si>
  <si>
    <t>PMHours exceedingFirm capacity (short-term rating)</t>
  </si>
  <si>
    <t>PMRegional diversity factorSummer</t>
  </si>
  <si>
    <t>PMRegional diversity factorWinter</t>
  </si>
  <si>
    <t>PMLoad transfer capacity (MVA)1</t>
  </si>
  <si>
    <t>PMLoad transfer capacity (MVA)2</t>
  </si>
  <si>
    <t>PMLoad transfer capacity (MVA)3</t>
  </si>
  <si>
    <t>PMLoad transfer capacity (MVA)4</t>
  </si>
  <si>
    <t>PMLoad transfer capacity (MVA)5</t>
  </si>
  <si>
    <t>PMEmbedded generation capacity (MVA)Units less than 100 kVA</t>
  </si>
  <si>
    <t>PMEmbedded generation capacity (MVA)Units greater than 100 kVA</t>
  </si>
  <si>
    <t xml:space="preserve">QTSubstation capacity (winter and summer) (MVA)Total </t>
  </si>
  <si>
    <t>QTSubstation capacity (winter and summer) (MVA)Firm delivery</t>
  </si>
  <si>
    <t>QTSubstation capacity (winter and summer) (MVA)Short-term firm delivery</t>
  </si>
  <si>
    <t>QTMaximum demand forecast(peak season)Maximum demand (MW)</t>
  </si>
  <si>
    <t>QTMaximum demand forecast(peak season)Reactive power (coincident) (MVAr)</t>
  </si>
  <si>
    <t>QTMaximum demand forecast(peak season)Maximum demand (MVA)</t>
  </si>
  <si>
    <t>QTMaximum demand forecast(peak season)Power factor (coincident)</t>
  </si>
  <si>
    <t>QTMaximum demand forecast(non-peak season)Maximum demand (MW)</t>
  </si>
  <si>
    <t>QTMaximum demand forecast(non-peak season)Reactive power (coincident) (MVAr)</t>
  </si>
  <si>
    <t>QTHours exceeding95% of maximum demand</t>
  </si>
  <si>
    <t>QTHours exceedingFirm capacity (continuous rating)</t>
  </si>
  <si>
    <t>QTHours exceedingFirm capacity (short-term rating)</t>
  </si>
  <si>
    <t>QTRegional diversity factorSummer</t>
  </si>
  <si>
    <t>QTRegional diversity factorWinter</t>
  </si>
  <si>
    <t>QTLoad transfer capacity (MVA)1</t>
  </si>
  <si>
    <t>QTLoad transfer capacity (MVA)2</t>
  </si>
  <si>
    <t>QTLoad transfer capacity (MVA)3</t>
  </si>
  <si>
    <t>QTLoad transfer capacity (MVA)4</t>
  </si>
  <si>
    <t>QTLoad transfer capacity (MVA)5</t>
  </si>
  <si>
    <t>QTEmbedded generation capacity (MVA)Units less than 100 kVA</t>
  </si>
  <si>
    <t>QTEmbedded generation capacity (MVA)Units greater than 100 kVA</t>
  </si>
  <si>
    <t xml:space="preserve">RASubstation capacity (winter and summer) (MVA)Total </t>
  </si>
  <si>
    <t>RASubstation capacity (winter and summer) (MVA)Firm delivery</t>
  </si>
  <si>
    <t>RASubstation capacity (winter and summer) (MVA)Short-term firm delivery</t>
  </si>
  <si>
    <t>RAMaximum demand forecast(peak season)Maximum demand (MW)</t>
  </si>
  <si>
    <t>RAMaximum demand forecast(peak season)Reactive power (coincident) (MVAr)</t>
  </si>
  <si>
    <t>RAMaximum demand forecast(peak season)Maximum demand (MVA)</t>
  </si>
  <si>
    <t>RAMaximum demand forecast(peak season)Power factor (coincident)</t>
  </si>
  <si>
    <t>RAMaximum demand forecast(non-peak season)Maximum demand (MW)</t>
  </si>
  <si>
    <t>RAMaximum demand forecast(non-peak season)Reactive power (coincident) (MVAr)</t>
  </si>
  <si>
    <t>RAHours exceeding95% of maximum demand</t>
  </si>
  <si>
    <t>RAHours exceedingFirm capacity (continuous rating)</t>
  </si>
  <si>
    <t>RAHours exceedingFirm capacity (short-term rating)</t>
  </si>
  <si>
    <t>RARegional diversity factorSummer</t>
  </si>
  <si>
    <t>RARegional diversity factorWinter</t>
  </si>
  <si>
    <t>RALoad transfer capacity (MVA)1</t>
  </si>
  <si>
    <t>RALoad transfer capacity (MVA)2</t>
  </si>
  <si>
    <t>RALoad transfer capacity (MVA)3</t>
  </si>
  <si>
    <t>RALoad transfer capacity (MVA)4</t>
  </si>
  <si>
    <t>RALoad transfer capacity (MVA)5</t>
  </si>
  <si>
    <t>RAEmbedded generation capacity (MVA)Units less than 100 kVA</t>
  </si>
  <si>
    <t>RAEmbedded generation capacity (MVA)Units greater than 100 kVA</t>
  </si>
  <si>
    <t xml:space="preserve">RB22Substation capacity (winter and summer) (MVA)Total </t>
  </si>
  <si>
    <t>RB22Substation capacity (winter and summer) (MVA)Firm delivery</t>
  </si>
  <si>
    <t>RB22Substation capacity (winter and summer) (MVA)Short-term firm delivery</t>
  </si>
  <si>
    <t>RB22Maximum demand forecast(peak season)Maximum demand (MW)</t>
  </si>
  <si>
    <t>RB22Maximum demand forecast(peak season)Reactive power (coincident) (MVAr)</t>
  </si>
  <si>
    <t>RB22Maximum demand forecast(peak season)Maximum demand (MVA)</t>
  </si>
  <si>
    <t>RB22Maximum demand forecast(peak season)Power factor (coincident)</t>
  </si>
  <si>
    <t>RB22Maximum demand forecast(non-peak season)Maximum demand (MW)</t>
  </si>
  <si>
    <t>RB22Maximum demand forecast(non-peak season)Reactive power (coincident) (MVAr)</t>
  </si>
  <si>
    <t>RB22Hours exceeding95% of maximum demand</t>
  </si>
  <si>
    <t>RB22Hours exceedingFirm capacity (continuous rating)</t>
  </si>
  <si>
    <t>RB22Hours exceedingFirm capacity (short-term rating)</t>
  </si>
  <si>
    <t>RB22Regional diversity factorSummer</t>
  </si>
  <si>
    <t>RB22Regional diversity factorWinter</t>
  </si>
  <si>
    <t>RB22Load transfer capacity (MVA)1</t>
  </si>
  <si>
    <t>RB22Load transfer capacity (MVA)2</t>
  </si>
  <si>
    <t>RB22Load transfer capacity (MVA)3</t>
  </si>
  <si>
    <t>RB22Load transfer capacity (MVA)4</t>
  </si>
  <si>
    <t>RB22Load transfer capacity (MVA)5</t>
  </si>
  <si>
    <t>RB22Embedded generation capacity (MVA)Units less than 100 kVA</t>
  </si>
  <si>
    <t>RB22Embedded generation capacity (MVA)Units greater than 100 kVA</t>
  </si>
  <si>
    <t xml:space="preserve">RB44Substation capacity (winter and summer) (MVA)Total </t>
  </si>
  <si>
    <t>RB44Substation capacity (winter and summer) (MVA)Firm delivery</t>
  </si>
  <si>
    <t>RB44Substation capacity (winter and summer) (MVA)Short-term firm delivery</t>
  </si>
  <si>
    <t>RB44Maximum demand forecast(peak season)Maximum demand (MW)</t>
  </si>
  <si>
    <t>RB44Maximum demand forecast(peak season)Reactive power (coincident) (MVAr)</t>
  </si>
  <si>
    <t>RB44Maximum demand forecast(peak season)Maximum demand (MVA)</t>
  </si>
  <si>
    <t>RB44Maximum demand forecast(peak season)Power factor (coincident)</t>
  </si>
  <si>
    <t>RB44Maximum demand forecast(non-peak season)Maximum demand (MW)</t>
  </si>
  <si>
    <t>RB44Maximum demand forecast(non-peak season)Reactive power (coincident) (MVAr)</t>
  </si>
  <si>
    <t>RB44Hours exceeding95% of maximum demand</t>
  </si>
  <si>
    <t>RB44Hours exceedingFirm capacity (continuous rating)</t>
  </si>
  <si>
    <t>RB44Hours exceedingFirm capacity (short-term rating)</t>
  </si>
  <si>
    <t>RB44Regional diversity factorSummer</t>
  </si>
  <si>
    <t>RB44Regional diversity factorWinter</t>
  </si>
  <si>
    <t>RB44Load transfer capacity (MVA)1</t>
  </si>
  <si>
    <t>RB44Load transfer capacity (MVA)2</t>
  </si>
  <si>
    <t>RB44Load transfer capacity (MVA)3</t>
  </si>
  <si>
    <t>RB44Load transfer capacity (MVA)4</t>
  </si>
  <si>
    <t>RB44Load transfer capacity (MVA)5</t>
  </si>
  <si>
    <t>RB44Embedded generation capacity (MVA)Units less than 100 kVA</t>
  </si>
  <si>
    <t>RB44Embedded generation capacity (MVA)Units greater than 100 kVA</t>
  </si>
  <si>
    <t xml:space="preserve">RISubstation capacity (winter and summer) (MVA)Total </t>
  </si>
  <si>
    <t>RISubstation capacity (winter and summer) (MVA)Firm delivery</t>
  </si>
  <si>
    <t>RISubstation capacity (winter and summer) (MVA)Short-term firm delivery</t>
  </si>
  <si>
    <t>RIMaximum demand forecast(peak season)Maximum demand (MW)</t>
  </si>
  <si>
    <t>RIMaximum demand forecast(peak season)Reactive power (coincident) (MVAr)</t>
  </si>
  <si>
    <t>RIMaximum demand forecast(peak season)Maximum demand (MVA)</t>
  </si>
  <si>
    <t>RIMaximum demand forecast(peak season)Power factor (coincident)</t>
  </si>
  <si>
    <t>RIMaximum demand forecast(non-peak season)Maximum demand (MW)</t>
  </si>
  <si>
    <t>RIMaximum demand forecast(non-peak season)Reactive power (coincident) (MVAr)</t>
  </si>
  <si>
    <t>RIHours exceeding95% of maximum demand</t>
  </si>
  <si>
    <t>RIHours exceedingFirm capacity (continuous rating)</t>
  </si>
  <si>
    <t>RIHours exceedingFirm capacity (short-term rating)</t>
  </si>
  <si>
    <t>RIRegional diversity factorSummer</t>
  </si>
  <si>
    <t>RIRegional diversity factorWinter</t>
  </si>
  <si>
    <t>RILoad transfer capacity (MVA)1</t>
  </si>
  <si>
    <t>RILoad transfer capacity (MVA)2</t>
  </si>
  <si>
    <t>RILoad transfer capacity (MVA)3</t>
  </si>
  <si>
    <t>RILoad transfer capacity (MVA)4</t>
  </si>
  <si>
    <t>RILoad transfer capacity (MVA)5</t>
  </si>
  <si>
    <t>RIEmbedded generation capacity (MVA)Units less than 100 kVA</t>
  </si>
  <si>
    <t>RIEmbedded generation capacity (MVA)Units greater than 100 kVA</t>
  </si>
  <si>
    <t xml:space="preserve">RKSubstation capacity (winter and summer) (MVA)Total </t>
  </si>
  <si>
    <t>RKSubstation capacity (winter and summer) (MVA)Firm delivery</t>
  </si>
  <si>
    <t>RKSubstation capacity (winter and summer) (MVA)Short-term firm delivery</t>
  </si>
  <si>
    <t>RKMaximum demand forecast(peak season)Maximum demand (MW)</t>
  </si>
  <si>
    <t>RKMaximum demand forecast(peak season)Reactive power (coincident) (MVAr)</t>
  </si>
  <si>
    <t>RKMaximum demand forecast(peak season)Maximum demand (MVA)</t>
  </si>
  <si>
    <t>RKMaximum demand forecast(peak season)Power factor (coincident)</t>
  </si>
  <si>
    <t>RKMaximum demand forecast(non-peak season)Maximum demand (MW)</t>
  </si>
  <si>
    <t>RKMaximum demand forecast(non-peak season)Reactive power (coincident) (MVAr)</t>
  </si>
  <si>
    <t>RKHours exceeding95% of maximum demand</t>
  </si>
  <si>
    <t>RKHours exceedingFirm capacity (continuous rating)</t>
  </si>
  <si>
    <t>RKHours exceedingFirm capacity (short-term rating)</t>
  </si>
  <si>
    <t>RKRegional diversity factorSummer</t>
  </si>
  <si>
    <t>RKRegional diversity factorWinter</t>
  </si>
  <si>
    <t>RKLoad transfer capacity (MVA)1</t>
  </si>
  <si>
    <t>RKLoad transfer capacity (MVA)2</t>
  </si>
  <si>
    <t>RKLoad transfer capacity (MVA)3</t>
  </si>
  <si>
    <t>RKLoad transfer capacity (MVA)4</t>
  </si>
  <si>
    <t>RKLoad transfer capacity (MVA)5</t>
  </si>
  <si>
    <t>RKEmbedded generation capacity (MVA)Units less than 100 kVA</t>
  </si>
  <si>
    <t>RKEmbedded generation capacity (MVA)Units greater than 100 kVA</t>
  </si>
  <si>
    <t xml:space="preserve">SDSubstation capacity (winter and summer) (MVA)Total </t>
  </si>
  <si>
    <t>SDSubstation capacity (winter and summer) (MVA)Firm delivery</t>
  </si>
  <si>
    <t>SDSubstation capacity (winter and summer) (MVA)Short-term firm delivery</t>
  </si>
  <si>
    <t>SDMaximum demand forecast(peak season)Maximum demand (MW)</t>
  </si>
  <si>
    <t>SDMaximum demand forecast(peak season)Reactive power (coincident) (MVAr)</t>
  </si>
  <si>
    <t>SDMaximum demand forecast(peak season)Maximum demand (MVA)</t>
  </si>
  <si>
    <t>SDMaximum demand forecast(peak season)Power factor (coincident)</t>
  </si>
  <si>
    <t>SDMaximum demand forecast(non-peak season)Maximum demand (MW)</t>
  </si>
  <si>
    <t>SDMaximum demand forecast(non-peak season)Reactive power (coincident) (MVAr)</t>
  </si>
  <si>
    <t>SDHours exceeding95% of maximum demand</t>
  </si>
  <si>
    <t>SDHours exceedingFirm capacity (continuous rating)</t>
  </si>
  <si>
    <t>SDHours exceedingFirm capacity (short-term rating)</t>
  </si>
  <si>
    <t>SDRegional diversity factorSummer</t>
  </si>
  <si>
    <t>SDRegional diversity factorWinter</t>
  </si>
  <si>
    <t>SDLoad transfer capacity (MVA)1</t>
  </si>
  <si>
    <t>SDLoad transfer capacity (MVA)2</t>
  </si>
  <si>
    <t>SDLoad transfer capacity (MVA)3</t>
  </si>
  <si>
    <t>SDLoad transfer capacity (MVA)4</t>
  </si>
  <si>
    <t>SDLoad transfer capacity (MVA)5</t>
  </si>
  <si>
    <t>SDEmbedded generation capacity (MVA)Units less than 100 kVA</t>
  </si>
  <si>
    <t>SDEmbedded generation capacity (MVA)Units greater than 100 kVA</t>
  </si>
  <si>
    <t xml:space="preserve">SLSubstation capacity (winter and summer) (MVA)Total </t>
  </si>
  <si>
    <t>SLSubstation capacity (winter and summer) (MVA)Firm delivery</t>
  </si>
  <si>
    <t>SLSubstation capacity (winter and summer) (MVA)Short-term firm delivery</t>
  </si>
  <si>
    <t>SLMaximum demand forecast(peak season)Maximum demand (MW)</t>
  </si>
  <si>
    <t>SLMaximum demand forecast(peak season)Reactive power (coincident) (MVAr)</t>
  </si>
  <si>
    <t>SLMaximum demand forecast(peak season)Maximum demand (MVA)</t>
  </si>
  <si>
    <t>SLMaximum demand forecast(peak season)Power factor (coincident)</t>
  </si>
  <si>
    <t>SLMaximum demand forecast(non-peak season)Maximum demand (MW)</t>
  </si>
  <si>
    <t>SLMaximum demand forecast(non-peak season)Reactive power (coincident) (MVAr)</t>
  </si>
  <si>
    <t>SLHours exceeding95% of maximum demand</t>
  </si>
  <si>
    <t>SLHours exceedingFirm capacity (continuous rating)</t>
  </si>
  <si>
    <t>SLHours exceedingFirm capacity (short-term rating)</t>
  </si>
  <si>
    <t>SLRegional diversity factorSummer</t>
  </si>
  <si>
    <t>SLRegional diversity factorWinter</t>
  </si>
  <si>
    <t>SLLoad transfer capacity (MVA)1</t>
  </si>
  <si>
    <t>SLLoad transfer capacity (MVA)2</t>
  </si>
  <si>
    <t>SLLoad transfer capacity (MVA)3</t>
  </si>
  <si>
    <t>SLLoad transfer capacity (MVA)4</t>
  </si>
  <si>
    <t>SLLoad transfer capacity (MVA)5</t>
  </si>
  <si>
    <t>SLEmbedded generation capacity (MVA)Units less than 100 kVA</t>
  </si>
  <si>
    <t>SLEmbedded generation capacity (MVA)Units greater than 100 kVA</t>
  </si>
  <si>
    <t xml:space="preserve">SMSubstation capacity (winter and summer) (MVA)Total </t>
  </si>
  <si>
    <t>SMSubstation capacity (winter and summer) (MVA)Firm delivery</t>
  </si>
  <si>
    <t>SMSubstation capacity (winter and summer) (MVA)Short-term firm delivery</t>
  </si>
  <si>
    <t>SMMaximum demand forecast(peak season)Maximum demand (MW)</t>
  </si>
  <si>
    <t>SMMaximum demand forecast(peak season)Reactive power (coincident) (MVAr)</t>
  </si>
  <si>
    <t>SMMaximum demand forecast(peak season)Maximum demand (MVA)</t>
  </si>
  <si>
    <t>SMMaximum demand forecast(peak season)Power factor (coincident)</t>
  </si>
  <si>
    <t>SMMaximum demand forecast(non-peak season)Maximum demand (MW)</t>
  </si>
  <si>
    <t>SMMaximum demand forecast(non-peak season)Reactive power (coincident) (MVAr)</t>
  </si>
  <si>
    <t>SMHours exceeding95% of maximum demand</t>
  </si>
  <si>
    <t>SMHours exceedingFirm capacity (continuous rating)</t>
  </si>
  <si>
    <t>SMHours exceedingFirm capacity (short-term rating)</t>
  </si>
  <si>
    <t>SMRegional diversity factorSummer</t>
  </si>
  <si>
    <t>SMRegional diversity factorWinter</t>
  </si>
  <si>
    <t>SMLoad transfer capacity (MVA)1</t>
  </si>
  <si>
    <t>SMLoad transfer capacity (MVA)2</t>
  </si>
  <si>
    <t>SMLoad transfer capacity (MVA)3</t>
  </si>
  <si>
    <t>SMLoad transfer capacity (MVA)4</t>
  </si>
  <si>
    <t>SMLoad transfer capacity (MVA)5</t>
  </si>
  <si>
    <t>SMEmbedded generation capacity (MVA)Units less than 100 kVA</t>
  </si>
  <si>
    <t>SMEmbedded generation capacity (MVA)Units greater than 100 kVA</t>
  </si>
  <si>
    <t xml:space="preserve">SOSubstation capacity (winter and summer) (MVA)Total </t>
  </si>
  <si>
    <t>SOSubstation capacity (winter and summer) (MVA)Firm delivery</t>
  </si>
  <si>
    <t>SOSubstation capacity (winter and summer) (MVA)Short-term firm delivery</t>
  </si>
  <si>
    <t>SOMaximum demand forecast(peak season)Maximum demand (MW)</t>
  </si>
  <si>
    <t>SOMaximum demand forecast(peak season)Reactive power (coincident) (MVAr)</t>
  </si>
  <si>
    <t>SOMaximum demand forecast(peak season)Maximum demand (MVA)</t>
  </si>
  <si>
    <t>SOMaximum demand forecast(peak season)Power factor (coincident)</t>
  </si>
  <si>
    <t>SOMaximum demand forecast(non-peak season)Maximum demand (MW)</t>
  </si>
  <si>
    <t>SOMaximum demand forecast(non-peak season)Reactive power (coincident) (MVAr)</t>
  </si>
  <si>
    <t>SOHours exceeding95% of maximum demand</t>
  </si>
  <si>
    <t>SOHours exceedingFirm capacity (continuous rating)</t>
  </si>
  <si>
    <t>SOHours exceedingFirm capacity (short-term rating)</t>
  </si>
  <si>
    <t>SORegional diversity factorSummer</t>
  </si>
  <si>
    <t>SORegional diversity factorWinter</t>
  </si>
  <si>
    <t>SOLoad transfer capacity (MVA)1</t>
  </si>
  <si>
    <t>SOLoad transfer capacity (MVA)2</t>
  </si>
  <si>
    <t>SOLoad transfer capacity (MVA)3</t>
  </si>
  <si>
    <t>SOLoad transfer capacity (MVA)4</t>
  </si>
  <si>
    <t>SOLoad transfer capacity (MVA)5</t>
  </si>
  <si>
    <t>SOEmbedded generation capacity (MVA)Units less than 100 kVA</t>
  </si>
  <si>
    <t>SOEmbedded generation capacity (MVA)Units greater than 100 kVA</t>
  </si>
  <si>
    <t xml:space="preserve">SRSubstation capacity (winter and summer) (MVA)Total </t>
  </si>
  <si>
    <t>SRSubstation capacity (winter and summer) (MVA)Firm delivery</t>
  </si>
  <si>
    <t>SRSubstation capacity (winter and summer) (MVA)Short-term firm delivery</t>
  </si>
  <si>
    <t>SRMaximum demand forecast(peak season)Maximum demand (MW)</t>
  </si>
  <si>
    <t>SRMaximum demand forecast(peak season)Reactive power (coincident) (MVAr)</t>
  </si>
  <si>
    <t>SRMaximum demand forecast(peak season)Maximum demand (MVA)</t>
  </si>
  <si>
    <t>SRMaximum demand forecast(peak season)Power factor (coincident)</t>
  </si>
  <si>
    <t>SRMaximum demand forecast(non-peak season)Maximum demand (MW)</t>
  </si>
  <si>
    <t>SRMaximum demand forecast(non-peak season)Reactive power (coincident) (MVAr)</t>
  </si>
  <si>
    <t>SRHours exceeding95% of maximum demand</t>
  </si>
  <si>
    <t>SRHours exceedingFirm capacity (continuous rating)</t>
  </si>
  <si>
    <t>SRHours exceedingFirm capacity (short-term rating)</t>
  </si>
  <si>
    <t>SRRegional diversity factorSummer</t>
  </si>
  <si>
    <t>SRRegional diversity factorWinter</t>
  </si>
  <si>
    <t>SRLoad transfer capacity (MVA)1</t>
  </si>
  <si>
    <t>SRLoad transfer capacity (MVA)2</t>
  </si>
  <si>
    <t>SRLoad transfer capacity (MVA)3</t>
  </si>
  <si>
    <t>SRLoad transfer capacity (MVA)4</t>
  </si>
  <si>
    <t>SRLoad transfer capacity (MVA)5</t>
  </si>
  <si>
    <t>SREmbedded generation capacity (MVA)Units less than 100 kVA</t>
  </si>
  <si>
    <t>SREmbedded generation capacity (MVA)Units greater than 100 kVA</t>
  </si>
  <si>
    <t xml:space="preserve">STSubstation capacity (winter and summer) (MVA)Total </t>
  </si>
  <si>
    <t>STSubstation capacity (winter and summer) (MVA)Firm delivery</t>
  </si>
  <si>
    <t>STSubstation capacity (winter and summer) (MVA)Short-term firm delivery</t>
  </si>
  <si>
    <t>STMaximum demand forecast(peak season)Maximum demand (MW)</t>
  </si>
  <si>
    <t>STMaximum demand forecast(peak season)Reactive power (coincident) (MVAr)</t>
  </si>
  <si>
    <t>STMaximum demand forecast(peak season)Maximum demand (MVA)</t>
  </si>
  <si>
    <t>STMaximum demand forecast(peak season)Power factor (coincident)</t>
  </si>
  <si>
    <t>STMaximum demand forecast(non-peak season)Maximum demand (MW)</t>
  </si>
  <si>
    <t>STMaximum demand forecast(non-peak season)Reactive power (coincident) (MVAr)</t>
  </si>
  <si>
    <t>STHours exceeding95% of maximum demand</t>
  </si>
  <si>
    <t>STHours exceedingFirm capacity (continuous rating)</t>
  </si>
  <si>
    <t>STHours exceedingFirm capacity (short-term rating)</t>
  </si>
  <si>
    <t>STRegional diversity factorSummer</t>
  </si>
  <si>
    <t>STRegional diversity factorWinter</t>
  </si>
  <si>
    <t>STLoad transfer capacity (MVA)1</t>
  </si>
  <si>
    <t>STLoad transfer capacity (MVA)2</t>
  </si>
  <si>
    <t>STLoad transfer capacity (MVA)3</t>
  </si>
  <si>
    <t>STLoad transfer capacity (MVA)4</t>
  </si>
  <si>
    <t>STLoad transfer capacity (MVA)5</t>
  </si>
  <si>
    <t>STEmbedded generation capacity (MVA)Units less than 100 kVA</t>
  </si>
  <si>
    <t>STEmbedded generation capacity (MVA)Units greater than 100 kVA</t>
  </si>
  <si>
    <t xml:space="preserve">TBSubstation capacity (winter and summer) (MVA)Total </t>
  </si>
  <si>
    <t>TBSubstation capacity (winter and summer) (MVA)Firm delivery</t>
  </si>
  <si>
    <t>TBSubstation capacity (winter and summer) (MVA)Short-term firm delivery</t>
  </si>
  <si>
    <t>TBMaximum demand forecast(peak season)Maximum demand (MW)</t>
  </si>
  <si>
    <t>TBMaximum demand forecast(peak season)Reactive power (coincident) (MVAr)</t>
  </si>
  <si>
    <t>TBMaximum demand forecast(peak season)Maximum demand (MVA)</t>
  </si>
  <si>
    <t>TBMaximum demand forecast(peak season)Power factor (coincident)</t>
  </si>
  <si>
    <t>TBMaximum demand forecast(non-peak season)Maximum demand (MW)</t>
  </si>
  <si>
    <t>TBMaximum demand forecast(non-peak season)Reactive power (coincident) (MVAr)</t>
  </si>
  <si>
    <t>TBHours exceeding95% of maximum demand</t>
  </si>
  <si>
    <t>TBHours exceedingFirm capacity (continuous rating)</t>
  </si>
  <si>
    <t>TBHours exceedingFirm capacity (short-term rating)</t>
  </si>
  <si>
    <t>TBRegional diversity factorSummer</t>
  </si>
  <si>
    <t>TBRegional diversity factorWinter</t>
  </si>
  <si>
    <t>TBLoad transfer capacity (MVA)1</t>
  </si>
  <si>
    <t>TBLoad transfer capacity (MVA)2</t>
  </si>
  <si>
    <t>TBLoad transfer capacity (MVA)3</t>
  </si>
  <si>
    <t>TBLoad transfer capacity (MVA)4</t>
  </si>
  <si>
    <t>TBLoad transfer capacity (MVA)5</t>
  </si>
  <si>
    <t>TBEmbedded generation capacity (MVA)Units less than 100 kVA</t>
  </si>
  <si>
    <t>TBEmbedded generation capacity (MVA)Units greater than 100 kVA</t>
  </si>
  <si>
    <t xml:space="preserve">TRSubstation capacity (winter and summer) (MVA)Total </t>
  </si>
  <si>
    <t>TRSubstation capacity (winter and summer) (MVA)Firm delivery</t>
  </si>
  <si>
    <t>TRSubstation capacity (winter and summer) (MVA)Short-term firm delivery</t>
  </si>
  <si>
    <t>TRMaximum demand forecast(peak season)Maximum demand (MW)</t>
  </si>
  <si>
    <t>TRMaximum demand forecast(peak season)Reactive power (coincident) (MVAr)</t>
  </si>
  <si>
    <t>TRMaximum demand forecast(peak season)Maximum demand (MVA)</t>
  </si>
  <si>
    <t>TRMaximum demand forecast(peak season)Power factor (coincident)</t>
  </si>
  <si>
    <t>TRMaximum demand forecast(non-peak season)Maximum demand (MW)</t>
  </si>
  <si>
    <t>TRMaximum demand forecast(non-peak season)Reactive power (coincident) (MVAr)</t>
  </si>
  <si>
    <t>TRHours exceeding95% of maximum demand</t>
  </si>
  <si>
    <t>TRHours exceedingFirm capacity (continuous rating)</t>
  </si>
  <si>
    <t>TRHours exceedingFirm capacity (short-term rating)</t>
  </si>
  <si>
    <t>TRRegional diversity factorSummer</t>
  </si>
  <si>
    <t>TRRegional diversity factorWinter</t>
  </si>
  <si>
    <t>TRLoad transfer capacity (MVA)1</t>
  </si>
  <si>
    <t>TRLoad transfer capacity (MVA)2</t>
  </si>
  <si>
    <t>TRLoad transfer capacity (MVA)3</t>
  </si>
  <si>
    <t>TRLoad transfer capacity (MVA)4</t>
  </si>
  <si>
    <t>TRLoad transfer capacity (MVA)5</t>
  </si>
  <si>
    <t>TREmbedded generation capacity (MVA)Units less than 100 kVA</t>
  </si>
  <si>
    <t>TREmbedded generation capacity (MVA)Units greater than 100 kVA</t>
  </si>
  <si>
    <t xml:space="preserve">TUSubstation capacity (winter and summer) (MVA)Total </t>
  </si>
  <si>
    <t>TUSubstation capacity (winter and summer) (MVA)Firm delivery</t>
  </si>
  <si>
    <t>TUSubstation capacity (winter and summer) (MVA)Short-term firm delivery</t>
  </si>
  <si>
    <t>TUMaximum demand forecast(peak season)Maximum demand (MW)</t>
  </si>
  <si>
    <t>TUMaximum demand forecast(peak season)Reactive power (coincident) (MVAr)</t>
  </si>
  <si>
    <t>TUMaximum demand forecast(peak season)Maximum demand (MVA)</t>
  </si>
  <si>
    <t>TUMaximum demand forecast(peak season)Power factor (coincident)</t>
  </si>
  <si>
    <t>TUMaximum demand forecast(non-peak season)Maximum demand (MW)</t>
  </si>
  <si>
    <t>TUMaximum demand forecast(non-peak season)Reactive power (coincident) (MVAr)</t>
  </si>
  <si>
    <t>TUHours exceeding95% of maximum demand</t>
  </si>
  <si>
    <t>TUHours exceedingFirm capacity (continuous rating)</t>
  </si>
  <si>
    <t>TUHours exceedingFirm capacity (short-term rating)</t>
  </si>
  <si>
    <t>TURegional diversity factorSummer</t>
  </si>
  <si>
    <t>TURegional diversity factorWinter</t>
  </si>
  <si>
    <t>TULoad transfer capacity (MVA)1</t>
  </si>
  <si>
    <t>TULoad transfer capacity (MVA)2</t>
  </si>
  <si>
    <t>TULoad transfer capacity (MVA)3</t>
  </si>
  <si>
    <t>TULoad transfer capacity (MVA)4</t>
  </si>
  <si>
    <t>TULoad transfer capacity (MVA)5</t>
  </si>
  <si>
    <t>TUEmbedded generation capacity (MVA)Units less than 100 kVA</t>
  </si>
  <si>
    <t>TUEmbedded generation capacity (MVA)Units greater than 100 kVA</t>
  </si>
  <si>
    <t xml:space="preserve">ULSubstation capacity (winter and summer) (MVA)Total </t>
  </si>
  <si>
    <t>ULSubstation capacity (winter and summer) (MVA)Firm delivery</t>
  </si>
  <si>
    <t>ULSubstation capacity (winter and summer) (MVA)Short-term firm delivery</t>
  </si>
  <si>
    <t>ULMaximum demand forecast(peak season)Maximum demand (MW)</t>
  </si>
  <si>
    <t>ULMaximum demand forecast(peak season)Reactive power (coincident) (MVAr)</t>
  </si>
  <si>
    <t>ULMaximum demand forecast(peak season)Maximum demand (MVA)</t>
  </si>
  <si>
    <t>ULMaximum demand forecast(peak season)Power factor (coincident)</t>
  </si>
  <si>
    <t>ULMaximum demand forecast(non-peak season)Maximum demand (MW)</t>
  </si>
  <si>
    <t>ULMaximum demand forecast(non-peak season)Reactive power (coincident) (MVAr)</t>
  </si>
  <si>
    <t>ULHours exceeding95% of maximum demand</t>
  </si>
  <si>
    <t>ULHours exceedingFirm capacity (continuous rating)</t>
  </si>
  <si>
    <t>ULHours exceedingFirm capacity (short-term rating)</t>
  </si>
  <si>
    <t>ULRegional diversity factorSummer</t>
  </si>
  <si>
    <t>ULRegional diversity factorWinter</t>
  </si>
  <si>
    <t>ULLoad transfer capacity (MVA)1</t>
  </si>
  <si>
    <t>ULLoad transfer capacity (MVA)2</t>
  </si>
  <si>
    <t>ULLoad transfer capacity (MVA)3</t>
  </si>
  <si>
    <t>ULLoad transfer capacity (MVA)4</t>
  </si>
  <si>
    <t>ULLoad transfer capacity (MVA)5</t>
  </si>
  <si>
    <t>ULEmbedded generation capacity (MVA)Units less than 100 kVA</t>
  </si>
  <si>
    <t>ULEmbedded generation capacity (MVA)Units greater than 100 kVA</t>
  </si>
  <si>
    <t xml:space="preserve">WASubstation capacity (winter and summer) (MVA)Total </t>
  </si>
  <si>
    <t>WASubstation capacity (winter and summer) (MVA)Firm delivery</t>
  </si>
  <si>
    <t>WASubstation capacity (winter and summer) (MVA)Short-term firm delivery</t>
  </si>
  <si>
    <t>WAMaximum demand forecast(peak season)Maximum demand (MW)</t>
  </si>
  <si>
    <t>WAMaximum demand forecast(peak season)Reactive power (coincident) (MVAr)</t>
  </si>
  <si>
    <t>WAMaximum demand forecast(peak season)Maximum demand (MVA)</t>
  </si>
  <si>
    <t>WAMaximum demand forecast(peak season)Power factor (coincident)</t>
  </si>
  <si>
    <t>WAMaximum demand forecast(non-peak season)Maximum demand (MW)</t>
  </si>
  <si>
    <t>WAMaximum demand forecast(non-peak season)Reactive power (coincident) (MVAr)</t>
  </si>
  <si>
    <t>WAHours exceeding95% of maximum demand</t>
  </si>
  <si>
    <t>WAHours exceedingFirm capacity (continuous rating)</t>
  </si>
  <si>
    <t>WAHours exceedingFirm capacity (short-term rating)</t>
  </si>
  <si>
    <t>WARegional diversity factorSummer</t>
  </si>
  <si>
    <t>WARegional diversity factorWinter</t>
  </si>
  <si>
    <t>WALoad transfer capacity (MVA)1</t>
  </si>
  <si>
    <t>WALoad transfer capacity (MVA)2</t>
  </si>
  <si>
    <t>WALoad transfer capacity (MVA)3</t>
  </si>
  <si>
    <t>WALoad transfer capacity (MVA)4</t>
  </si>
  <si>
    <t>WALoad transfer capacity (MVA)5</t>
  </si>
  <si>
    <t>WAEmbedded generation capacity (MVA)Units less than 100 kVA</t>
  </si>
  <si>
    <t>WAEmbedded generation capacity (MVA)Units greater than 100 kVA</t>
  </si>
  <si>
    <t xml:space="preserve">WVSubstation capacity (winter and summer) (MVA)Total </t>
  </si>
  <si>
    <t>WVSubstation capacity (winter and summer) (MVA)Firm delivery</t>
  </si>
  <si>
    <t>WVSubstation capacity (winter and summer) (MVA)Short-term firm delivery</t>
  </si>
  <si>
    <t>WVMaximum demand forecast(peak season)Maximum demand (MW)</t>
  </si>
  <si>
    <t>WVMaximum demand forecast(peak season)Reactive power (coincident) (MVAr)</t>
  </si>
  <si>
    <t>WVMaximum demand forecast(peak season)Maximum demand (MVA)</t>
  </si>
  <si>
    <t>WVMaximum demand forecast(peak season)Power factor (coincident)</t>
  </si>
  <si>
    <t>WVMaximum demand forecast(non-peak season)Maximum demand (MW)</t>
  </si>
  <si>
    <t>WVMaximum demand forecast(non-peak season)Reactive power (coincident) (MVAr)</t>
  </si>
  <si>
    <t>WVHours exceeding95% of maximum demand</t>
  </si>
  <si>
    <t>WVHours exceedingFirm capacity (continuous rating)</t>
  </si>
  <si>
    <t>WVHours exceedingFirm capacity (short-term rating)</t>
  </si>
  <si>
    <t>WVRegional diversity factorSummer</t>
  </si>
  <si>
    <t>WVRegional diversity factorWinter</t>
  </si>
  <si>
    <t>WVLoad transfer capacity (MVA)1</t>
  </si>
  <si>
    <t>WVLoad transfer capacity (MVA)2</t>
  </si>
  <si>
    <t>WVLoad transfer capacity (MVA)3</t>
  </si>
  <si>
    <t>WVLoad transfer capacity (MVA)4</t>
  </si>
  <si>
    <t>WVLoad transfer capacity (MVA)5</t>
  </si>
  <si>
    <t>WVEmbedded generation capacity (MVA)Units less than 100 kVA</t>
  </si>
  <si>
    <t>WVEmbedded generation capacity (MVA)Units greater than 100 kVA</t>
  </si>
  <si>
    <t>Hours above 95% load</t>
  </si>
  <si>
    <t>Non-Peaking season</t>
  </si>
  <si>
    <t>&lt;100kVA</t>
  </si>
  <si>
    <t>&gt;100kVA</t>
  </si>
  <si>
    <t>Embedded Generation</t>
  </si>
  <si>
    <t>KEY</t>
  </si>
  <si>
    <t>Hardcoded data</t>
  </si>
  <si>
    <t>In sheet calculation</t>
  </si>
  <si>
    <t>Lookup data</t>
  </si>
  <si>
    <t>Peak</t>
  </si>
  <si>
    <t>Non-peak</t>
  </si>
  <si>
    <t>Peak and non-peak</t>
  </si>
  <si>
    <t>Hrs above 95% load</t>
  </si>
  <si>
    <t>General info</t>
  </si>
  <si>
    <t>General info cont.</t>
  </si>
  <si>
    <t>Used data&gt;&gt;&gt;</t>
  </si>
  <si>
    <t xml:space="preserve">BEZSubstation capacity (winter and summer) (MVA)Total </t>
  </si>
  <si>
    <t>BEZSubstation capacity (winter and summer) (MVA)Firm delivery</t>
  </si>
  <si>
    <t>BEZSubstation capacity (winter and summer) (MVA)Short-term firm delivery</t>
  </si>
  <si>
    <t>BEZSub-transmission lines capacityTotal (winter)</t>
  </si>
  <si>
    <t>BEZSub-transmission lines capacityFirm delivery (winter)</t>
  </si>
  <si>
    <t>BEZSub-transmission lines capacityTotal (summer)</t>
  </si>
  <si>
    <t>BEZSub-transmission lines capacityFirm delivery (summer)</t>
  </si>
  <si>
    <t>BEZMaximum demand forecast(peak season)Maximum demand (MVA)</t>
  </si>
  <si>
    <t>BEZMaximum demand forecast(peak season)Power factor (coincident)</t>
  </si>
  <si>
    <t>BEZMaximum demand forecast(non-peak season)Maximum demand (MVA)</t>
  </si>
  <si>
    <t>BEZMaximum demand forecast(non-peak season)Power factor (coincident)</t>
  </si>
  <si>
    <t>BEZHours exceeding95% of maximum demand</t>
  </si>
  <si>
    <t>BEZLoad transfer capacity (MVA)1</t>
  </si>
  <si>
    <t>BEZLoad transfer capacity (MVA)2</t>
  </si>
  <si>
    <t>BEZLoad transfer capacity (MVA)3</t>
  </si>
  <si>
    <t>BEZLoad transfer capacity (MVA)4</t>
  </si>
  <si>
    <t>BEZEmbedded generation capacity (MVA)Units less than 100 kVA</t>
  </si>
  <si>
    <t>BEZEmbedded generation capacity (MVA)Units greater than 100 kVA</t>
  </si>
  <si>
    <t xml:space="preserve">CAZSubstation capacity (winter and summer) (MVA)Total </t>
  </si>
  <si>
    <t>CAZSubstation capacity (winter and summer) (MVA)Firm delivery</t>
  </si>
  <si>
    <t>CAZSubstation capacity (winter and summer) (MVA)Short-term firm delivery</t>
  </si>
  <si>
    <t>CAZSub-transmission lines capacityTotal (winter)</t>
  </si>
  <si>
    <t>CAZSub-transmission lines capacityFirm delivery (winter)</t>
  </si>
  <si>
    <t>CAZSub-transmission lines capacityTotal (summer)</t>
  </si>
  <si>
    <t>CAZSub-transmission lines capacityFirm delivery (summer)</t>
  </si>
  <si>
    <t>CAZMaximum demand forecast(peak season)Maximum demand (MVA)</t>
  </si>
  <si>
    <t>CAZMaximum demand forecast(peak season)Power factor (coincident)</t>
  </si>
  <si>
    <t>CAZMaximum demand forecast(non-peak season)Maximum demand (MVA)</t>
  </si>
  <si>
    <t>CAZMaximum demand forecast(non-peak season)Power factor (coincident)</t>
  </si>
  <si>
    <t>CAZHours exceeding95% of maximum demand</t>
  </si>
  <si>
    <t>CAZLoad transfer capacity (MVA)1</t>
  </si>
  <si>
    <t>CAZLoad transfer capacity (MVA)2</t>
  </si>
  <si>
    <t>CAZLoad transfer capacity (MVA)3</t>
  </si>
  <si>
    <t>CAZLoad transfer capacity (MVA)4</t>
  </si>
  <si>
    <t>CAZEmbedded generation capacity (MVA)Units less than 100 kVA</t>
  </si>
  <si>
    <t>CAZEmbedded generation capacity (MVA)Units greater than 100 kVA</t>
  </si>
  <si>
    <t xml:space="preserve">CLZSubstation capacity (winter and summer) (MVA)Total </t>
  </si>
  <si>
    <t>CLZSubstation capacity (winter and summer) (MVA)Firm delivery</t>
  </si>
  <si>
    <t>CLZSubstation capacity (winter and summer) (MVA)Short-term firm delivery</t>
  </si>
  <si>
    <t>CLZSub-transmission lines capacityTotal (winter)</t>
  </si>
  <si>
    <t>CLZSub-transmission lines capacityFirm delivery (winter)</t>
  </si>
  <si>
    <t>CLZSub-transmission lines capacityTotal (summer)</t>
  </si>
  <si>
    <t>CLZSub-transmission lines capacityFirm delivery (summer)</t>
  </si>
  <si>
    <t>CLZMaximum demand forecast(peak season)Maximum demand (MVA)</t>
  </si>
  <si>
    <t>CLZMaximum demand forecast(peak season)Power factor (coincident)</t>
  </si>
  <si>
    <t>CLZMaximum demand forecast(non-peak season)Maximum demand (MVA)</t>
  </si>
  <si>
    <t>CLZMaximum demand forecast(non-peak season)Power factor (coincident)</t>
  </si>
  <si>
    <t>CLZHours exceeding95% of maximum demand</t>
  </si>
  <si>
    <t>CLZLoad transfer capacity (MVA)1</t>
  </si>
  <si>
    <t>CLZLoad transfer capacity (MVA)2</t>
  </si>
  <si>
    <t>CLZLoad transfer capacity (MVA)3</t>
  </si>
  <si>
    <t>CLZLoad transfer capacity (MVA)4</t>
  </si>
  <si>
    <t>CLZEmbedded generation capacity (MVA)Units less than 100 kVA</t>
  </si>
  <si>
    <t>CLZEmbedded generation capacity (MVA)Units greater than 100 kVA</t>
  </si>
  <si>
    <t xml:space="preserve">DPZSubstation capacity (winter and summer) (MVA)Total </t>
  </si>
  <si>
    <t>DPZSubstation capacity (winter and summer) (MVA)Firm delivery</t>
  </si>
  <si>
    <t>DPZSubstation capacity (winter and summer) (MVA)Short-term firm delivery</t>
  </si>
  <si>
    <t>DPZSub-transmission lines capacityTotal (winter)</t>
  </si>
  <si>
    <t>DPZSub-transmission lines capacityFirm delivery (winter)</t>
  </si>
  <si>
    <t>DPZSub-transmission lines capacityTotal (summer)</t>
  </si>
  <si>
    <t>DPZSub-transmission lines capacityFirm delivery (summer)</t>
  </si>
  <si>
    <t>DPZMaximum demand forecast(peak season)Maximum demand (MVA)</t>
  </si>
  <si>
    <t>DPZMaximum demand forecast(peak season)Power factor (coincident)</t>
  </si>
  <si>
    <t>DPZMaximum demand forecast(non-peak season)Maximum demand (MVA)</t>
  </si>
  <si>
    <t>DPZMaximum demand forecast(non-peak season)Power factor (coincident)</t>
  </si>
  <si>
    <t>DPZHours exceeding95% of maximum demand</t>
  </si>
  <si>
    <t>DPZLoad transfer capacity (MVA)1</t>
  </si>
  <si>
    <t>DPZLoad transfer capacity (MVA)2</t>
  </si>
  <si>
    <t>DPZLoad transfer capacity (MVA)3</t>
  </si>
  <si>
    <t>DPZLoad transfer capacity (MVA)4</t>
  </si>
  <si>
    <t>DPZEmbedded generation capacity (MVA)Units less than 100 kVA</t>
  </si>
  <si>
    <t>DPZEmbedded generation capacity (MVA)Units greater than 100 kVA</t>
  </si>
  <si>
    <t xml:space="preserve">EHZSubstation capacity (winter and summer) (MVA)Total </t>
  </si>
  <si>
    <t>EHZSubstation capacity (winter and summer) (MVA)Firm delivery</t>
  </si>
  <si>
    <t>EHZSubstation capacity (winter and summer) (MVA)Short-term firm delivery</t>
  </si>
  <si>
    <t>EHZSub-transmission lines capacityTotal (winter)</t>
  </si>
  <si>
    <t>EHZSub-transmission lines capacityFirm delivery (winter)</t>
  </si>
  <si>
    <t>EHZSub-transmission lines capacityTotal (summer)</t>
  </si>
  <si>
    <t>EHZSub-transmission lines capacityFirm delivery (summer)</t>
  </si>
  <si>
    <t>EHZMaximum demand forecast(peak season)Maximum demand (MVA)</t>
  </si>
  <si>
    <t>EHZMaximum demand forecast(peak season)Power factor (coincident)</t>
  </si>
  <si>
    <t>EHZMaximum demand forecast(non-peak season)Maximum demand (MVA)</t>
  </si>
  <si>
    <t>EHZMaximum demand forecast(non-peak season)Power factor (coincident)</t>
  </si>
  <si>
    <t>EHZHours exceeding95% of maximum demand</t>
  </si>
  <si>
    <t>EHZLoad transfer capacity (MVA)1</t>
  </si>
  <si>
    <t>EHZLoad transfer capacity (MVA)2</t>
  </si>
  <si>
    <t>EHZLoad transfer capacity (MVA)3</t>
  </si>
  <si>
    <t>EHZLoad transfer capacity (MVA)4</t>
  </si>
  <si>
    <t>EHZEmbedded generation capacity (MVA)Units less than 100 kVA</t>
  </si>
  <si>
    <t>EHZEmbedded generation capacity (MVA)Units greater than 100 kVA</t>
  </si>
  <si>
    <t xml:space="preserve">GBZSubstation capacity (winter and summer) (MVA)Total </t>
  </si>
  <si>
    <t>GBZSubstation capacity (winter and summer) (MVA)Firm delivery</t>
  </si>
  <si>
    <t>GBZSubstation capacity (winter and summer) (MVA)Short-term firm delivery</t>
  </si>
  <si>
    <t>GBZSub-transmission lines capacityTotal (winter)</t>
  </si>
  <si>
    <t>GBZSub-transmission lines capacityFirm delivery (winter)</t>
  </si>
  <si>
    <t>GBZSub-transmission lines capacityTotal (summer)</t>
  </si>
  <si>
    <t>GBZSub-transmission lines capacityFirm delivery (summer)</t>
  </si>
  <si>
    <t>GBZMaximum demand forecast(peak season)Maximum demand (MVA)</t>
  </si>
  <si>
    <t>GBZMaximum demand forecast(peak season)Power factor (coincident)</t>
  </si>
  <si>
    <t>GBZMaximum demand forecast(non-peak season)Maximum demand (MVA)</t>
  </si>
  <si>
    <t>GBZMaximum demand forecast(non-peak season)Power factor (coincident)</t>
  </si>
  <si>
    <t>GBZHours exceeding95% of maximum demand</t>
  </si>
  <si>
    <t>GBZLoad transfer capacity (MVA)1</t>
  </si>
  <si>
    <t>GBZLoad transfer capacity (MVA)2</t>
  </si>
  <si>
    <t>GBZLoad transfer capacity (MVA)3</t>
  </si>
  <si>
    <t>GBZLoad transfer capacity (MVA)4</t>
  </si>
  <si>
    <t>GBZEmbedded generation capacity (MVA)Units less than 100 kVA</t>
  </si>
  <si>
    <t>GBZEmbedded generation capacity (MVA)Units greater than 100 kVA</t>
  </si>
  <si>
    <t xml:space="preserve">HOZSubstation capacity (winter and summer) (MVA)Total </t>
  </si>
  <si>
    <t>HOZSubstation capacity (winter and summer) (MVA)Firm delivery</t>
  </si>
  <si>
    <t>HOZSubstation capacity (winter and summer) (MVA)Short-term firm delivery</t>
  </si>
  <si>
    <t>HOZSub-transmission lines capacityTotal (winter)</t>
  </si>
  <si>
    <t>HOZSub-transmission lines capacityFirm delivery (winter)</t>
  </si>
  <si>
    <t>HOZSub-transmission lines capacityTotal (summer)</t>
  </si>
  <si>
    <t>HOZSub-transmission lines capacityFirm delivery (summer)</t>
  </si>
  <si>
    <t>HOZMaximum demand forecast(peak season)Maximum demand (MVA)</t>
  </si>
  <si>
    <t>HOZMaximum demand forecast(peak season)Power factor (coincident)</t>
  </si>
  <si>
    <t>HOZMaximum demand forecast(non-peak season)Maximum demand (MVA)</t>
  </si>
  <si>
    <t>HOZMaximum demand forecast(non-peak season)Power factor (coincident)</t>
  </si>
  <si>
    <t>HOZHours exceeding95% of maximum demand</t>
  </si>
  <si>
    <t>HOZLoad transfer capacity (MVA)1</t>
  </si>
  <si>
    <t>HOZLoad transfer capacity (MVA)2</t>
  </si>
  <si>
    <t>HOZLoad transfer capacity (MVA)3</t>
  </si>
  <si>
    <t>HOZLoad transfer capacity (MVA)4</t>
  </si>
  <si>
    <t>HOZEmbedded generation capacity (MVA)Units less than 100 kVA</t>
  </si>
  <si>
    <t>HOZEmbedded generation capacity (MVA)Units greater than 100 kVA</t>
  </si>
  <si>
    <t xml:space="preserve">NTZSubstation capacity (winter and summer) (MVA)Total </t>
  </si>
  <si>
    <t>NTZSubstation capacity (winter and summer) (MVA)Firm delivery</t>
  </si>
  <si>
    <t>NTZSubstation capacity (winter and summer) (MVA)Short-term firm delivery</t>
  </si>
  <si>
    <t>NTZSub-transmission lines capacityTotal (winter)</t>
  </si>
  <si>
    <t>NTZSub-transmission lines capacityFirm delivery (winter)</t>
  </si>
  <si>
    <t>NTZSub-transmission lines capacityTotal (summer)</t>
  </si>
  <si>
    <t>NTZSub-transmission lines capacityFirm delivery (summer)</t>
  </si>
  <si>
    <t>NTZMaximum demand forecast(peak season)Maximum demand (MVA)</t>
  </si>
  <si>
    <t>NTZMaximum demand forecast(peak season)Power factor (coincident)</t>
  </si>
  <si>
    <t>NTZMaximum demand forecast(non-peak season)Maximum demand (MVA)</t>
  </si>
  <si>
    <t>NTZMaximum demand forecast(non-peak season)Power factor (coincident)</t>
  </si>
  <si>
    <t>NTZHours exceeding95% of maximum demand</t>
  </si>
  <si>
    <t>NTZLoad transfer capacity (MVA)1</t>
  </si>
  <si>
    <t>NTZLoad transfer capacity (MVA)2</t>
  </si>
  <si>
    <t>NTZLoad transfer capacity (MVA)3</t>
  </si>
  <si>
    <t>NTZLoad transfer capacity (MVA)4</t>
  </si>
  <si>
    <t>NTZEmbedded generation capacity (MVA)Units less than 100 kVA</t>
  </si>
  <si>
    <t>NTZEmbedded generation capacity (MVA)Units greater than 100 kVA</t>
  </si>
  <si>
    <t xml:space="preserve">RPZSubstation capacity (winter and summer) (MVA)Total </t>
  </si>
  <si>
    <t>RPZSubstation capacity (winter and summer) (MVA)Firm delivery</t>
  </si>
  <si>
    <t>RPZSubstation capacity (winter and summer) (MVA)Short-term firm delivery</t>
  </si>
  <si>
    <t>RPZSub-transmission lines capacityTotal (winter)</t>
  </si>
  <si>
    <t>RPZSub-transmission lines capacityFirm delivery (winter)</t>
  </si>
  <si>
    <t>RPZSub-transmission lines capacityTotal (summer)</t>
  </si>
  <si>
    <t>RPZSub-transmission lines capacityFirm delivery (summer)</t>
  </si>
  <si>
    <t>RPZMaximum demand forecast(peak season)Maximum demand (MVA)</t>
  </si>
  <si>
    <t>RPZMaximum demand forecast(peak season)Power factor (coincident)</t>
  </si>
  <si>
    <t>RPZMaximum demand forecast(non-peak season)Maximum demand (MVA)</t>
  </si>
  <si>
    <t>RPZMaximum demand forecast(non-peak season)Power factor (coincident)</t>
  </si>
  <si>
    <t>RPZHours exceeding95% of maximum demand</t>
  </si>
  <si>
    <t>RPZLoad transfer capacity (MVA)1</t>
  </si>
  <si>
    <t>RPZLoad transfer capacity (MVA)2</t>
  </si>
  <si>
    <t>RPZLoad transfer capacity (MVA)3</t>
  </si>
  <si>
    <t>RPZLoad transfer capacity (MVA)4</t>
  </si>
  <si>
    <t>RPZEmbedded generation capacity (MVA)Units less than 100 kVA</t>
  </si>
  <si>
    <t>RPZEmbedded generation capacity (MVA)Units greater than 100 kVA</t>
  </si>
  <si>
    <t xml:space="preserve">SBZSubstation capacity (winter and summer) (MVA)Total </t>
  </si>
  <si>
    <t>SBZSubstation capacity (winter and summer) (MVA)Firm delivery</t>
  </si>
  <si>
    <t>SBZSubstation capacity (winter and summer) (MVA)Short-term firm delivery</t>
  </si>
  <si>
    <t>SBZSub-transmission lines capacityTotal (winter)</t>
  </si>
  <si>
    <t>SBZSub-transmission lines capacityFirm delivery (winter)</t>
  </si>
  <si>
    <t>SBZSub-transmission lines capacityTotal (summer)</t>
  </si>
  <si>
    <t>SBZSub-transmission lines capacityFirm delivery (summer)</t>
  </si>
  <si>
    <t>SBZMaximum demand forecast(peak season)Maximum demand (MVA)</t>
  </si>
  <si>
    <t>SBZMaximum demand forecast(peak season)Power factor (coincident)</t>
  </si>
  <si>
    <t>SBZMaximum demand forecast(non-peak season)Maximum demand (MVA)</t>
  </si>
  <si>
    <t>SBZMaximum demand forecast(non-peak season)Power factor (coincident)</t>
  </si>
  <si>
    <t>SBZHours exceeding95% of maximum demand</t>
  </si>
  <si>
    <t>SBZLoad transfer capacity (MVA)1</t>
  </si>
  <si>
    <t>SBZLoad transfer capacity (MVA)2</t>
  </si>
  <si>
    <t>SBZLoad transfer capacity (MVA)3</t>
  </si>
  <si>
    <t>SBZLoad transfer capacity (MVA)4</t>
  </si>
  <si>
    <t>SBZEmbedded generation capacity (MVA)Units less than 100 kVA</t>
  </si>
  <si>
    <t>SBZEmbedded generation capacity (MVA)Units greater than 100 kVA</t>
  </si>
  <si>
    <t xml:space="preserve">SUZSubstation capacity (winter and summer) (MVA)Total </t>
  </si>
  <si>
    <t>SUZSubstation capacity (winter and summer) (MVA)Firm delivery</t>
  </si>
  <si>
    <t>SUZSubstation capacity (winter and summer) (MVA)Short-term firm delivery</t>
  </si>
  <si>
    <t>SUZSub-transmission lines capacityTotal (winter)</t>
  </si>
  <si>
    <t>SUZSub-transmission lines capacityFirm delivery (winter)</t>
  </si>
  <si>
    <t>SUZSub-transmission lines capacityTotal (summer)</t>
  </si>
  <si>
    <t>SUZSub-transmission lines capacityFirm delivery (summer)</t>
  </si>
  <si>
    <t>SUZMaximum demand forecast(peak season)Maximum demand (MVA)</t>
  </si>
  <si>
    <t>SUZMaximum demand forecast(peak season)Power factor (coincident)</t>
  </si>
  <si>
    <t>SUZMaximum demand forecast(non-peak season)Maximum demand (MVA)</t>
  </si>
  <si>
    <t>SUZMaximum demand forecast(non-peak season)Power factor (coincident)</t>
  </si>
  <si>
    <t>SUZHours exceeding95% of maximum demand</t>
  </si>
  <si>
    <t>SUZLoad transfer capacity (MVA)1</t>
  </si>
  <si>
    <t>SUZLoad transfer capacity (MVA)2</t>
  </si>
  <si>
    <t>SUZLoad transfer capacity (MVA)3</t>
  </si>
  <si>
    <t>SUZLoad transfer capacity (MVA)4</t>
  </si>
  <si>
    <t>SUZEmbedded generation capacity (MVA)Units less than 100 kVA</t>
  </si>
  <si>
    <t>SUZEmbedded generation capacity (MVA)Units greater than 100 kVA</t>
  </si>
  <si>
    <t xml:space="preserve">THZSubstation capacity (winter and summer) (MVA)Total </t>
  </si>
  <si>
    <t>THZSubstation capacity (winter and summer) (MVA)Firm delivery</t>
  </si>
  <si>
    <t>THZSubstation capacity (winter and summer) (MVA)Short-term firm delivery</t>
  </si>
  <si>
    <t>THZSub-transmission lines capacityTotal (winter)</t>
  </si>
  <si>
    <t>THZSub-transmission lines capacityFirm delivery (winter)</t>
  </si>
  <si>
    <t>THZSub-transmission lines capacityTotal (summer)</t>
  </si>
  <si>
    <t>THZSub-transmission lines capacityFirm delivery (summer)</t>
  </si>
  <si>
    <t>THZMaximum demand forecast(peak season)Maximum demand (MVA)</t>
  </si>
  <si>
    <t>THZMaximum demand forecast(peak season)Power factor (coincident)</t>
  </si>
  <si>
    <t>THZMaximum demand forecast(non-peak season)Maximum demand (MVA)</t>
  </si>
  <si>
    <t>THZMaximum demand forecast(non-peak season)Power factor (coincident)</t>
  </si>
  <si>
    <t>THZHours exceeding95% of maximum demand</t>
  </si>
  <si>
    <t>THZLoad transfer capacity (MVA)1</t>
  </si>
  <si>
    <t>THZLoad transfer capacity (MVA)2</t>
  </si>
  <si>
    <t>THZLoad transfer capacity (MVA)3</t>
  </si>
  <si>
    <t>THZLoad transfer capacity (MVA)4</t>
  </si>
  <si>
    <t>THZEmbedded generation capacity (MVA)Units less than 100 kVA</t>
  </si>
  <si>
    <t>THZEmbedded generation capacity (MVA)Units greater than 100 kVA</t>
  </si>
  <si>
    <t xml:space="preserve">WHZSubstation capacity (winter and summer) (MVA)Total </t>
  </si>
  <si>
    <t>WHZSubstation capacity (winter and summer) (MVA)Firm delivery</t>
  </si>
  <si>
    <t>WHZSubstation capacity (winter and summer) (MVA)Short-term firm delivery</t>
  </si>
  <si>
    <t>WHZSub-transmission lines capacityTotal (winter)</t>
  </si>
  <si>
    <t>WHZSub-transmission lines capacityFirm delivery (winter)</t>
  </si>
  <si>
    <t>WHZSub-transmission lines capacityTotal (summer)</t>
  </si>
  <si>
    <t>WHZSub-transmission lines capacityFirm delivery (summer)</t>
  </si>
  <si>
    <t>WHZMaximum demand forecast(peak season)Maximum demand (MVA)</t>
  </si>
  <si>
    <t>WHZMaximum demand forecast(peak season)Power factor (coincident)</t>
  </si>
  <si>
    <t>WHZMaximum demand forecast(non-peak season)Maximum demand (MVA)</t>
  </si>
  <si>
    <t>WHZMaximum demand forecast(non-peak season)Power factor (coincident)</t>
  </si>
  <si>
    <t>WHZHours exceeding95% of maximum demand</t>
  </si>
  <si>
    <t>WHZLoad transfer capacity (MVA)1</t>
  </si>
  <si>
    <t>WHZLoad transfer capacity (MVA)2</t>
  </si>
  <si>
    <t>WHZLoad transfer capacity (MVA)3</t>
  </si>
  <si>
    <t>WHZLoad transfer capacity (MVA)4</t>
  </si>
  <si>
    <t>WHZEmbedded generation capacity (MVA)Units less than 100 kVA</t>
  </si>
  <si>
    <t>WHZEmbedded generation capacity (MVA)Units greater than 100 kVA</t>
  </si>
  <si>
    <t xml:space="preserve">GRZSubstation capacity (winter and summer) (MVA)Total </t>
  </si>
  <si>
    <t>GRZSubstation capacity (winter and summer) (MVA)Firm delivery</t>
  </si>
  <si>
    <t>GRZSubstation capacity (winter and summer) (MVA)Short-term firm delivery</t>
  </si>
  <si>
    <t>GRZSub-transmission lines capacityTotal (winter)</t>
  </si>
  <si>
    <t>GRZSub-transmission lines capacityFirm delivery (winter)</t>
  </si>
  <si>
    <t>GRZSub-transmission lines capacityTotal (summer)</t>
  </si>
  <si>
    <t>GRZSub-transmission lines capacityFirm delivery (summer)</t>
  </si>
  <si>
    <t>GRZMaximum demand forecast(peak season)Maximum demand (MVA)</t>
  </si>
  <si>
    <t>GRZMaximum demand forecast(peak season)Power factor (coincident)</t>
  </si>
  <si>
    <t>GRZMaximum demand forecast(non-peak season)Maximum demand (MVA)</t>
  </si>
  <si>
    <t>GRZMaximum demand forecast(non-peak season)Power factor (coincident)</t>
  </si>
  <si>
    <t>GRZHours exceeding95% of maximum demand</t>
  </si>
  <si>
    <t>GRZLoad transfer capacity (MVA)1</t>
  </si>
  <si>
    <t>GRZLoad transfer capacity (MVA)2</t>
  </si>
  <si>
    <t>GRZLoad transfer capacity (MVA)3</t>
  </si>
  <si>
    <t>GRZLoad transfer capacity (MVA)4</t>
  </si>
  <si>
    <t>GRZEmbedded generation capacity (MVA)Units less than 100 kVA</t>
  </si>
  <si>
    <t>GRZEmbedded generation capacity (MVA)Units greater than 100 kVA</t>
  </si>
  <si>
    <t xml:space="preserve">RIZSubstation capacity (winter and summer) (MVA)Total </t>
  </si>
  <si>
    <t>RIZSubstation capacity (winter and summer) (MVA)Firm delivery</t>
  </si>
  <si>
    <t>RIZSubstation capacity (winter and summer) (MVA)Short-term firm delivery</t>
  </si>
  <si>
    <t>RIZSub-transmission lines capacityTotal (winter)</t>
  </si>
  <si>
    <t>RIZSub-transmission lines capacityFirm delivery (winter)</t>
  </si>
  <si>
    <t>RIZSub-transmission lines capacityTotal (summer)</t>
  </si>
  <si>
    <t>RIZSub-transmission lines capacityFirm delivery (summer)</t>
  </si>
  <si>
    <t>RIZMaximum demand forecast(peak season)Maximum demand (MVA)</t>
  </si>
  <si>
    <t>RIZMaximum demand forecast(peak season)Power factor (coincident)</t>
  </si>
  <si>
    <t>RIZMaximum demand forecast(non-peak season)Maximum demand (MVA)</t>
  </si>
  <si>
    <t>RIZMaximum demand forecast(non-peak season)Power factor (coincident)</t>
  </si>
  <si>
    <t>RIZHours exceeding95% of maximum demand</t>
  </si>
  <si>
    <t>RIZLoad transfer capacity (MVA)1</t>
  </si>
  <si>
    <t>RIZLoad transfer capacity (MVA)2</t>
  </si>
  <si>
    <t>RIZLoad transfer capacity (MVA)3</t>
  </si>
  <si>
    <t>RIZLoad transfer capacity (MVA)4</t>
  </si>
  <si>
    <t>RIZEmbedded generation capacity (MVA)Units less than 100 kVA</t>
  </si>
  <si>
    <t>RIZEmbedded generation capacity (MVA)Units greater than 100 kVA</t>
  </si>
  <si>
    <t xml:space="preserve">WYZSubstation capacity (winter and summer) (MVA)Total </t>
  </si>
  <si>
    <t>WYZSubstation capacity (winter and summer) (MVA)Firm delivery</t>
  </si>
  <si>
    <t>WYZSubstation capacity (winter and summer) (MVA)Short-term firm delivery</t>
  </si>
  <si>
    <t>WYZSub-transmission lines capacityTotal (winter)</t>
  </si>
  <si>
    <t>WYZSub-transmission lines capacityFirm delivery (winter)</t>
  </si>
  <si>
    <t>WYZSub-transmission lines capacityTotal (summer)</t>
  </si>
  <si>
    <t>WYZSub-transmission lines capacityFirm delivery (summer)</t>
  </si>
  <si>
    <t>WYZMaximum demand forecast(peak season)Maximum demand (MVA)</t>
  </si>
  <si>
    <t>WYZMaximum demand forecast(peak season)Power factor (coincident)</t>
  </si>
  <si>
    <t>WYZMaximum demand forecast(non-peak season)Maximum demand (MVA)</t>
  </si>
  <si>
    <t>WYZMaximum demand forecast(non-peak season)Power factor (coincident)</t>
  </si>
  <si>
    <t>WYZHours exceeding95% of maximum demand</t>
  </si>
  <si>
    <t>WYZLoad transfer capacity (MVA)1</t>
  </si>
  <si>
    <t>WYZLoad transfer capacity (MVA)2</t>
  </si>
  <si>
    <t>WYZLoad transfer capacity (MVA)3</t>
  </si>
  <si>
    <t>WYZLoad transfer capacity (MVA)4</t>
  </si>
  <si>
    <t>WYZEmbedded generation capacity (MVA)Units less than 100 kVA</t>
  </si>
  <si>
    <t>WYZEmbedded generation capacity (MVA)Units greater than 100 kVA</t>
  </si>
  <si>
    <t>CODE</t>
  </si>
  <si>
    <t>Macros</t>
  </si>
  <si>
    <t>44/22 kV</t>
  </si>
  <si>
    <t>22/11 kV</t>
  </si>
  <si>
    <t>11/22 kV</t>
  </si>
  <si>
    <t>50[1]</t>
  </si>
  <si>
    <t>[1]</t>
  </si>
  <si>
    <t>Bellerive1</t>
  </si>
  <si>
    <t>Bellerive2</t>
  </si>
  <si>
    <t>Bellerive3</t>
  </si>
  <si>
    <t>Cambridge1</t>
  </si>
  <si>
    <t>Cambridge2</t>
  </si>
  <si>
    <t>Cambridge3</t>
  </si>
  <si>
    <t>Claremont1</t>
  </si>
  <si>
    <t>Claremont2</t>
  </si>
  <si>
    <t>Claremont3</t>
  </si>
  <si>
    <t>Derwent Park1</t>
  </si>
  <si>
    <t>Derwent Park2</t>
  </si>
  <si>
    <t>Derwent Park3</t>
  </si>
  <si>
    <t>East Hobart1</t>
  </si>
  <si>
    <t>East Hobart2</t>
  </si>
  <si>
    <t>East Hobart3</t>
  </si>
  <si>
    <t>Geilston Bay1</t>
  </si>
  <si>
    <t>Geilston Bay2</t>
  </si>
  <si>
    <t>Geilston Bay3</t>
  </si>
  <si>
    <t>Howrah1</t>
  </si>
  <si>
    <t>Howrah2</t>
  </si>
  <si>
    <t>Howrah3</t>
  </si>
  <si>
    <t>New Town1</t>
  </si>
  <si>
    <t>New Town2</t>
  </si>
  <si>
    <t>New Town3</t>
  </si>
  <si>
    <t>Rosny Park1</t>
  </si>
  <si>
    <t>Rosny Park2</t>
  </si>
  <si>
    <t>Rosny Park3</t>
  </si>
  <si>
    <t>Sandy Bay1</t>
  </si>
  <si>
    <t>Sandy Bay2</t>
  </si>
  <si>
    <t>Sandy Bay3</t>
  </si>
  <si>
    <t>Summerleas1</t>
  </si>
  <si>
    <t>Summerleas2</t>
  </si>
  <si>
    <t>Summerleas3</t>
  </si>
  <si>
    <t>Trial Harbour1</t>
  </si>
  <si>
    <t>Trial Harbour2</t>
  </si>
  <si>
    <t>Trial Harbour3</t>
  </si>
  <si>
    <t>West Hobart1</t>
  </si>
  <si>
    <t>West Hobart2</t>
  </si>
  <si>
    <t>West Hobart3</t>
  </si>
  <si>
    <t>Gretna rural1</t>
  </si>
  <si>
    <t>Gretna rural2</t>
  </si>
  <si>
    <t>Gretna rural3</t>
  </si>
  <si>
    <t>New Norfolk rural1</t>
  </si>
  <si>
    <t>New Norfolk rural2</t>
  </si>
  <si>
    <t>New Norfolk rural3</t>
  </si>
  <si>
    <t>Richmond rural1</t>
  </si>
  <si>
    <t>Richmond rural2</t>
  </si>
  <si>
    <t>Richmond rural3</t>
  </si>
  <si>
    <t>Wayatinah rural1</t>
  </si>
  <si>
    <t>Wayatinah rural2</t>
  </si>
  <si>
    <t>Wayatinah rural3</t>
  </si>
  <si>
    <t>Non-Peaking Season</t>
  </si>
  <si>
    <t>Load Transfers</t>
  </si>
  <si>
    <t>Transmission-distribution connection point:</t>
  </si>
  <si>
    <t>Forecast</t>
  </si>
  <si>
    <t>Parameter</t>
  </si>
  <si>
    <t>Substation capacity
(winter and summer) (MVA)</t>
  </si>
  <si>
    <t>Maximum demand forecast</t>
  </si>
  <si>
    <t>Load transfer
capacity (MVA)</t>
  </si>
  <si>
    <t>Load transfer capacity (MVA)1</t>
  </si>
  <si>
    <t>Load transfer capacity (MVA)2</t>
  </si>
  <si>
    <t>Load transfer capacity (MVA)3</t>
  </si>
  <si>
    <t>Load transfer capacity (MVA)4</t>
  </si>
  <si>
    <t>Load transfer capacity (MVA)5</t>
  </si>
  <si>
    <t>Forecast average day DER generation contribution</t>
  </si>
  <si>
    <t>Embedded generation forecast capacity (MVA)</t>
  </si>
  <si>
    <t>Forecast average day max generation impact</t>
  </si>
  <si>
    <t>Notes</t>
  </si>
  <si>
    <t>Zone substation:</t>
  </si>
  <si>
    <t>Sub-transmission line capacity (MVA)</t>
  </si>
  <si>
    <t>DER Maximum</t>
  </si>
  <si>
    <t>PV</t>
  </si>
  <si>
    <t>EV</t>
  </si>
  <si>
    <t>Battery</t>
  </si>
  <si>
    <t>Distribution feeder maximum demand, (Amps) 2021 50% POE forecast.</t>
  </si>
  <si>
    <t>NET DER AVERAGE DAY MAX DEMAND IMPACT (kW)</t>
  </si>
  <si>
    <t>NET DER AVERAGE DAY MIN DEMAND IMPACT (kW)</t>
  </si>
  <si>
    <t>Feeder</t>
  </si>
  <si>
    <t>Bellerive Zone</t>
  </si>
  <si>
    <t>Cambridge Zone</t>
  </si>
  <si>
    <t>Claremont Zone</t>
  </si>
  <si>
    <t>Derwent Park Zone</t>
  </si>
  <si>
    <t>East Hobart Zone</t>
  </si>
  <si>
    <t>Geilston Bay Zone</t>
  </si>
  <si>
    <t>Gretna Rural Zone</t>
  </si>
  <si>
    <t>Howrah Zone</t>
  </si>
  <si>
    <t>New Town Zone</t>
  </si>
  <si>
    <t>Richmond Rural Zone</t>
  </si>
  <si>
    <t>Rosebery (44 kV)</t>
  </si>
  <si>
    <t>Rosny Park Zone</t>
  </si>
  <si>
    <t>Sandy Bay Zone</t>
  </si>
  <si>
    <t>Savage River</t>
  </si>
  <si>
    <t>Summerleas Zone</t>
  </si>
  <si>
    <t>Trial Harbour Zone</t>
  </si>
  <si>
    <t>West Hobart Zone</t>
  </si>
  <si>
    <t>Abbreviation</t>
  </si>
  <si>
    <t>Fisher</t>
  </si>
  <si>
    <t>Gretna</t>
  </si>
  <si>
    <t>New Norfolk Terminal</t>
  </si>
  <si>
    <t>Richmond</t>
  </si>
  <si>
    <t>Rosebery</t>
  </si>
  <si>
    <t>Trial Harbour Road</t>
  </si>
  <si>
    <t>ALEmbedded generation forecast capacity (MVA)</t>
  </si>
  <si>
    <t>AVEmbedded generation forecast capacity (MVA)</t>
  </si>
  <si>
    <t>BWEmbedded generation forecast capacity (MVA)</t>
  </si>
  <si>
    <t>BUEmbedded generation forecast capacity (MVA)</t>
  </si>
  <si>
    <t>CSEmbedded generation forecast capacity (MVA)</t>
  </si>
  <si>
    <t>CREmbedded generation forecast capacity (MVA)</t>
  </si>
  <si>
    <t>DEEmbedded generation forecast capacity (MVA)</t>
  </si>
  <si>
    <t>DBEmbedded generation forecast capacity (MVA)</t>
  </si>
  <si>
    <t>DPEmbedded generation forecast capacity (MVA)</t>
  </si>
  <si>
    <t>ELEmbedded generation forecast capacity (MVA)</t>
  </si>
  <si>
    <t>EBEmbedded generation forecast capacity (MVA)</t>
  </si>
  <si>
    <t>GTEmbedded generation forecast capacity (MVA)</t>
  </si>
  <si>
    <t>GRZEmbedded generation forecast capacity (MVA)</t>
  </si>
  <si>
    <t>HAEmbedded generation forecast capacity (MVA)</t>
  </si>
  <si>
    <t>HREmbedded generation forecast capacity (MVA)</t>
  </si>
  <si>
    <t>KEEmbedded generation forecast capacity (MVA)</t>
  </si>
  <si>
    <t>KI11Embedded generation forecast capacity (MVA)</t>
  </si>
  <si>
    <t>KI33Embedded generation forecast capacity (MVA)</t>
  </si>
  <si>
    <t>KREmbedded generation forecast capacity (MVA)</t>
  </si>
  <si>
    <t>LFEmbedded generation forecast capacity (MVA)</t>
  </si>
  <si>
    <t>MBEmbedded generation forecast capacity (MVA)</t>
  </si>
  <si>
    <t>MTEmbedded generation forecast capacity (MVA)</t>
  </si>
  <si>
    <t>MYEmbedded generation forecast capacity (MVA)</t>
  </si>
  <si>
    <t>NNEmbedded generation forecast capacity (MVA)</t>
  </si>
  <si>
    <t>NTEmbedded generation forecast capacity (MVA)</t>
  </si>
  <si>
    <t>NHEmbedded generation forecast capacity (MVA)</t>
  </si>
  <si>
    <t>NWEmbedded generation forecast capacity (MVA)</t>
  </si>
  <si>
    <t>PMEmbedded generation forecast capacity (MVA)</t>
  </si>
  <si>
    <t>PLEmbedded generation forecast capacity (MVA)</t>
  </si>
  <si>
    <t>QTEmbedded generation forecast capacity (MVA)</t>
  </si>
  <si>
    <t>RAEmbedded generation forecast capacity (MVA)</t>
  </si>
  <si>
    <t>RIZEmbedded generation forecast capacity (MVA)</t>
  </si>
  <si>
    <t>RIEmbedded generation forecast capacity (MVA)</t>
  </si>
  <si>
    <t>RKEmbedded generation forecast capacity (MVA)</t>
  </si>
  <si>
    <t>RB22Embedded generation forecast capacity (MVA)</t>
  </si>
  <si>
    <t>SREmbedded generation forecast capacity (MVA)</t>
  </si>
  <si>
    <t>SDEmbedded generation forecast capacity (MVA)</t>
  </si>
  <si>
    <t>STEmbedded generation forecast capacity (MVA)</t>
  </si>
  <si>
    <t>SOEmbedded generation forecast capacity (MVA)</t>
  </si>
  <si>
    <t>SLEmbedded generation forecast capacity (MVA)</t>
  </si>
  <si>
    <t>SMEmbedded generation forecast capacity (MVA)</t>
  </si>
  <si>
    <t>TREmbedded generation forecast capacity (MVA)</t>
  </si>
  <si>
    <t>TBEmbedded generation forecast capacity (MVA)</t>
  </si>
  <si>
    <t>THZEmbedded generation forecast capacity (MVA)</t>
  </si>
  <si>
    <t>TUEmbedded generation forecast capacity (MVA)</t>
  </si>
  <si>
    <t>ULEmbedded generation forecast capacity (MVA)</t>
  </si>
  <si>
    <t>WAEmbedded generation forecast capacity (MVA)</t>
  </si>
  <si>
    <t>WVEmbedded generation forecast capacity (MVA)</t>
  </si>
  <si>
    <t>Index</t>
  </si>
  <si>
    <t>constraint</t>
  </si>
  <si>
    <t>planning_region</t>
  </si>
  <si>
    <t>final_ss_code</t>
  </si>
  <si>
    <t>final_name</t>
  </si>
  <si>
    <t>scenario</t>
  </si>
  <si>
    <t>max_min</t>
  </si>
  <si>
    <t>series</t>
  </si>
  <si>
    <t>coincidence</t>
  </si>
  <si>
    <t>Type</t>
  </si>
  <si>
    <t>season</t>
  </si>
  <si>
    <t>category</t>
  </si>
  <si>
    <t>subcategory</t>
  </si>
  <si>
    <t>units</t>
  </si>
  <si>
    <t>Transmission Customer</t>
  </si>
  <si>
    <t>LoadType_MI_or_RT</t>
  </si>
  <si>
    <t>PMA</t>
  </si>
  <si>
    <t>TC01</t>
  </si>
  <si>
    <t>Comalco</t>
  </si>
  <si>
    <t>base</t>
  </si>
  <si>
    <t>maximum</t>
  </si>
  <si>
    <t>non-coincident</t>
  </si>
  <si>
    <t>POE50</t>
  </si>
  <si>
    <t>terminal</t>
  </si>
  <si>
    <t>MW</t>
  </si>
  <si>
    <t>Camalco</t>
  </si>
  <si>
    <t>MI</t>
  </si>
  <si>
    <t>TSW1</t>
  </si>
  <si>
    <t>Starwood</t>
  </si>
  <si>
    <t>TTE1</t>
  </si>
  <si>
    <t>Temco</t>
  </si>
  <si>
    <t>North</t>
  </si>
  <si>
    <t>TAL2</t>
  </si>
  <si>
    <t>Ax-Arthurs Lake 6.6 kV</t>
  </si>
  <si>
    <t>Ax</t>
  </si>
  <si>
    <t>TAV2</t>
  </si>
  <si>
    <t>Avoca 22 kV</t>
  </si>
  <si>
    <t>terminal plus embedded</t>
  </si>
  <si>
    <t>RT</t>
  </si>
  <si>
    <t>TDE2</t>
  </si>
  <si>
    <t>Derby 22 kV</t>
  </si>
  <si>
    <t>THA3</t>
  </si>
  <si>
    <t>Hadspen 22 kV</t>
  </si>
  <si>
    <t>TMY2</t>
  </si>
  <si>
    <t>Mowbray 22 kV</t>
  </si>
  <si>
    <t>TPM3</t>
  </si>
  <si>
    <t>Palmerston 22 kV</t>
  </si>
  <si>
    <t>TSD2</t>
  </si>
  <si>
    <t>Scottsdale 22 kV</t>
  </si>
  <si>
    <t>TSL2</t>
  </si>
  <si>
    <t>St Leonards 22 kV</t>
  </si>
  <si>
    <t>TSL3</t>
  </si>
  <si>
    <t>St Leonards 22 kV (scheduled load)</t>
  </si>
  <si>
    <t>Firmus Grid</t>
  </si>
  <si>
    <t>TSM2</t>
  </si>
  <si>
    <t>St Marys 22 kV</t>
  </si>
  <si>
    <t>Northwest</t>
  </si>
  <si>
    <t>TDP2</t>
  </si>
  <si>
    <t>Devonport 22 kV</t>
  </si>
  <si>
    <t>TEB2</t>
  </si>
  <si>
    <t>Emu Bay 11 kV</t>
  </si>
  <si>
    <t>THM2</t>
  </si>
  <si>
    <t>Hampshire</t>
  </si>
  <si>
    <t>TPL2</t>
  </si>
  <si>
    <t>TRA2</t>
  </si>
  <si>
    <t>Railton 22 kV</t>
  </si>
  <si>
    <t>TSH3</t>
  </si>
  <si>
    <t>TST2</t>
  </si>
  <si>
    <t>Smithton 22 kV</t>
  </si>
  <si>
    <t>TUL2</t>
  </si>
  <si>
    <t>Ulverstone 22 kV</t>
  </si>
  <si>
    <t>TWV2</t>
  </si>
  <si>
    <t>Wesley Vale 11 kV</t>
  </si>
  <si>
    <t>Southern</t>
  </si>
  <si>
    <t>TBW2</t>
  </si>
  <si>
    <t>Bridgewater 11 kV</t>
  </si>
  <si>
    <t>TBYA</t>
  </si>
  <si>
    <t>Boyer SWA</t>
  </si>
  <si>
    <t>Boyer</t>
  </si>
  <si>
    <t>TBYB</t>
  </si>
  <si>
    <t>Boyer SWB</t>
  </si>
  <si>
    <t>TCR2</t>
  </si>
  <si>
    <t>Creek Rd 33 kV</t>
  </si>
  <si>
    <t>TCS3</t>
  </si>
  <si>
    <t>Chapel St 11 kV</t>
  </si>
  <si>
    <t>TDB2</t>
  </si>
  <si>
    <t>Derwent Bridge 22 kV</t>
  </si>
  <si>
    <t>TEL2</t>
  </si>
  <si>
    <t>Electrona 11 kV</t>
  </si>
  <si>
    <t>THR2</t>
  </si>
  <si>
    <t>TK12</t>
  </si>
  <si>
    <t>Kingston 11 kV</t>
  </si>
  <si>
    <t>TK13</t>
  </si>
  <si>
    <t>Kingston 33 kV</t>
  </si>
  <si>
    <t>TKE2</t>
  </si>
  <si>
    <t>Kermandie 11 kV</t>
  </si>
  <si>
    <t>TLF2</t>
  </si>
  <si>
    <t>Lindisfarne 33 kV</t>
  </si>
  <si>
    <t>TMB2</t>
  </si>
  <si>
    <t>Meadowbank 22 kV</t>
  </si>
  <si>
    <t>TMT2</t>
  </si>
  <si>
    <t>Mornington 33 kV</t>
  </si>
  <si>
    <t>TNH2</t>
  </si>
  <si>
    <t>North Hobart 11 kV</t>
  </si>
  <si>
    <t>TNN2</t>
  </si>
  <si>
    <t>New Norfolk 22 kV</t>
  </si>
  <si>
    <t>Brynn Estyn</t>
  </si>
  <si>
    <t>TR13</t>
  </si>
  <si>
    <t>Risdon 11 kV</t>
  </si>
  <si>
    <t>TR14</t>
  </si>
  <si>
    <t>Risdon 33 kV</t>
  </si>
  <si>
    <t>TRK2</t>
  </si>
  <si>
    <t>Rokeby 11 kV</t>
  </si>
  <si>
    <t>TS02</t>
  </si>
  <si>
    <t>TTB2</t>
  </si>
  <si>
    <t>Triabunna 22 kV</t>
  </si>
  <si>
    <t>TTU2</t>
  </si>
  <si>
    <t>Tungatinah 22 kV</t>
  </si>
  <si>
    <t>TWA2</t>
  </si>
  <si>
    <t>Waddamana 22 kV</t>
  </si>
  <si>
    <t>Western</t>
  </si>
  <si>
    <t>TGO2</t>
  </si>
  <si>
    <t>TNT2</t>
  </si>
  <si>
    <t>Newton 22 kV</t>
  </si>
  <si>
    <t>TNT3</t>
  </si>
  <si>
    <t>Ax-Newton 11 kV</t>
  </si>
  <si>
    <t>TQT2</t>
  </si>
  <si>
    <t>Queenstown 22 kV</t>
  </si>
  <si>
    <t>TQT3</t>
  </si>
  <si>
    <t>Queenstown 11 kV</t>
  </si>
  <si>
    <t>TQU2</t>
  </si>
  <si>
    <t>Que</t>
  </si>
  <si>
    <t>TRB2</t>
  </si>
  <si>
    <t>Rosebery 44 kV</t>
  </si>
  <si>
    <t>TSR2</t>
  </si>
  <si>
    <t>zone</t>
  </si>
  <si>
    <t>Zs</t>
  </si>
  <si>
    <t>zone plus embedded</t>
  </si>
  <si>
    <t>Summerleas Road</t>
  </si>
  <si>
    <t>TWY2</t>
  </si>
  <si>
    <t>RBZ</t>
  </si>
  <si>
    <t>Rosebery 22 kV</t>
  </si>
  <si>
    <t>total terminal</t>
  </si>
  <si>
    <t>total zone</t>
  </si>
  <si>
    <t>TGT3</t>
  </si>
  <si>
    <t>George Town 22 kV</t>
  </si>
  <si>
    <t>TNW2</t>
  </si>
  <si>
    <t>Norwood 22 kV</t>
  </si>
  <si>
    <t>TTR2</t>
  </si>
  <si>
    <t>Trevallyn 22 kV</t>
  </si>
  <si>
    <t>TBU3</t>
  </si>
  <si>
    <t>Burnie 22 kV</t>
  </si>
  <si>
    <t>TKR2</t>
  </si>
  <si>
    <t>Knights Rd 11 kV</t>
  </si>
  <si>
    <t>kW</t>
  </si>
  <si>
    <t>high</t>
  </si>
  <si>
    <t>low</t>
  </si>
  <si>
    <t>WTZ</t>
  </si>
  <si>
    <t>Column index</t>
  </si>
  <si>
    <t>Updates to APR Substation Capacity and Maximum Demand Forecasts</t>
  </si>
  <si>
    <t>T-D as well as Zone data have been split into data and info sheets. This allows a more clean and user friendly experience with data on one sheet and all supporting and/or linked information in another.</t>
  </si>
  <si>
    <t>Both T-D and Zone data tabs now have been automated using VBA Macros (see VBA Codes). This addition reduces risk of human error and/or using a multitude of individual links. It fully automates the calculation of raw forecast data into usable data for graphs.</t>
  </si>
  <si>
    <t>All offset formulas have been removed and replaced as they are difficult to trace back to raw data and do not minimise human risk of errors.</t>
  </si>
  <si>
    <t>Tx-Dx connection points</t>
  </si>
  <si>
    <t>Zone subs &amp; sub-trans lines</t>
  </si>
  <si>
    <t>Distribution line max. demand</t>
  </si>
  <si>
    <t>The methodology and assumptions used in developing the distribution line maximum demand forecasts are detailed in Appendix A.3.2 of this APR.</t>
  </si>
  <si>
    <r>
      <rPr>
        <b/>
        <sz val="11"/>
        <color rgb="FFFFFFFF"/>
        <rFont val="Calibri"/>
        <family val="2"/>
      </rPr>
      <t>Substation and sub-transmission line capacity</t>
    </r>
    <r>
      <rPr>
        <sz val="11"/>
        <color rgb="FFFFFFFF"/>
        <rFont val="Calibri"/>
        <family val="2"/>
      </rPr>
      <t xml:space="preserve"> - The substation (total or firm) capacity is generally the capacity of the supply transformers, however may be limited by substation terminal equipment. Generally, for transmission substations the short-term rating is the four-hour rating of the transformers. For zone substation supply transformers and sub-transmission lines we apply generic short-term overload capabilities of 30% and 20%, respectively.
</t>
    </r>
    <r>
      <rPr>
        <b/>
        <sz val="11"/>
        <color rgb="FFFFFFFF"/>
        <rFont val="Calibri"/>
        <family val="2"/>
      </rPr>
      <t>Maximum demand forecast</t>
    </r>
    <r>
      <rPr>
        <sz val="11"/>
        <color rgb="FFFFFFFF"/>
        <rFont val="Calibri"/>
        <family val="2"/>
      </rPr>
      <t xml:space="preserve"> - The methodology and assumptions used in developing the forecasts is presented in Appendix A.3.2 of this APR. We do not forecast reactive power and power factor values - our forecast model uses the actual value from the preceeding year. As all zone substations are radially supplied, the zone substation maximum demand forecasts also apply to the sub-transmission lines supplying them.
</t>
    </r>
    <r>
      <rPr>
        <b/>
        <sz val="11"/>
        <color rgb="FFFFFFFF"/>
        <rFont val="Calibri"/>
        <family val="2"/>
      </rPr>
      <t>Hours exceeding</t>
    </r>
    <r>
      <rPr>
        <sz val="11"/>
        <color rgb="FFFFFFFF"/>
        <rFont val="Calibri"/>
        <family val="2"/>
      </rPr>
      <t xml:space="preserve"> - We forecast future load profiles by taking the preceeding year's load profile and growing it by the ratio of the forecast maximum demand of that profile to the recorded maximum demand of that profile. That is, if the maximum demand is forecast to grow at 1.1%pa, the energy is multiplied by 1.1%pa also. As all points on the load profile are forecast to grow at the same rate, the value of hours exceeding 95% of peak load will not grow over the forecast period (as that value also grows at the maximum demand growth rate).
</t>
    </r>
    <r>
      <rPr>
        <b/>
        <sz val="11"/>
        <color rgb="FFFFFFFF"/>
        <rFont val="Calibri"/>
        <family val="2"/>
      </rPr>
      <t>Load transfer capacity</t>
    </r>
    <r>
      <rPr>
        <sz val="11"/>
        <color rgb="FFFFFFFF"/>
        <rFont val="Calibri"/>
        <family val="2"/>
      </rPr>
      <t xml:space="preserve"> - The load transfer capacities show the capability of the distribution network for the load transer. They do not taken in account the capability of loading beyond the continuous rating of the supply transformer(s) at any given site and do not indicate long term period transfers but for periods of about one day. The analysis uses (in some cases) data from 2009, winter peak loadings, operational knowledge of past successful transfers, and medium-voltage limits (~6 per cent) tolerances. We do not currently forecast load transfer capacities unless for a specific study.
</t>
    </r>
    <r>
      <rPr>
        <b/>
        <sz val="11"/>
        <color rgb="FFFFFFFF"/>
        <rFont val="Calibri"/>
        <family val="2"/>
      </rPr>
      <t>Embedded generation capacity</t>
    </r>
    <r>
      <rPr>
        <sz val="11"/>
        <color rgb="FFFFFFFF"/>
        <rFont val="Calibri"/>
        <family val="2"/>
      </rPr>
      <t xml:space="preserve"> - The values provided are for known existing embedded generation. We do not currently forecast embedded generation capacity at connection point, sub-transmission or zone substation level. Individual embedded generating units over 0.5 MW are detailed in Appendix C of this APR.</t>
    </r>
  </si>
  <si>
    <t>SH</t>
  </si>
  <si>
    <t>2023 (Actuals)</t>
  </si>
  <si>
    <t>2022 (Actual)</t>
  </si>
  <si>
    <t>2023 (Actual)</t>
  </si>
  <si>
    <t>Kingston (11kV)</t>
  </si>
  <si>
    <r>
      <rPr>
        <b/>
        <sz val="11"/>
        <color theme="0"/>
        <rFont val="Aptos Narrow"/>
        <family val="2"/>
        <scheme val="minor"/>
      </rPr>
      <t>Substation and sub-transmission line capacity</t>
    </r>
    <r>
      <rPr>
        <sz val="11"/>
        <color theme="0"/>
        <rFont val="Aptos Narrow"/>
        <family val="2"/>
        <scheme val="minor"/>
      </rPr>
      <t xml:space="preserve"> - The substation (total or firm) capacity is generally the capacity of the supply transformers, however may be limited by substation terminal equipment. Generally, for transmission substations the short-term rating is the four-hour rating of the transformers. For zone substation supply transformers and sub-transmission lines we apply generic short-term overload capabilities of 30% and 20%, respectively.
</t>
    </r>
    <r>
      <rPr>
        <b/>
        <sz val="11"/>
        <color theme="0"/>
        <rFont val="Aptos Narrow"/>
        <family val="2"/>
        <scheme val="minor"/>
      </rPr>
      <t>Maximum demand forecast</t>
    </r>
    <r>
      <rPr>
        <sz val="11"/>
        <color theme="0"/>
        <rFont val="Aptos Narrow"/>
        <family val="2"/>
        <scheme val="minor"/>
      </rPr>
      <t xml:space="preserve"> - The methodology and assumptions used in developing the forecasts is presented in Appendix A.3.2 of this APR. We do not forecast reactive power and power factor values - our forecast model uses the actual value from the preceeding year. As all zone substations are radially supplied, the zone substation maximum demand forecasts also apply to the sub-transmission lines supplying them.
</t>
    </r>
    <r>
      <rPr>
        <b/>
        <sz val="11"/>
        <color theme="0"/>
        <rFont val="Aptos Narrow"/>
        <family val="2"/>
        <scheme val="minor"/>
      </rPr>
      <t>Hours exceeding</t>
    </r>
    <r>
      <rPr>
        <sz val="11"/>
        <color theme="0"/>
        <rFont val="Aptos Narrow"/>
        <family val="2"/>
        <scheme val="minor"/>
      </rPr>
      <t xml:space="preserve"> - We forecast future load profiles by taking the preceeding year's load profile and growing it by the ratio of the forecast maximum demand of that profile to the recorded maximum demand of that profile. That is, if the maximum demand is forecast to grow at 1.1%pa, the energy is multiplied by 1.1%pa also. As all points on the load profile are forecast to grow at the same rate, the value of hours exceeding 95% of peak load will not grow over the forecast period (as that value also grows at the maximum demand growth rate).
</t>
    </r>
    <r>
      <rPr>
        <b/>
        <sz val="11"/>
        <color theme="0"/>
        <rFont val="Aptos Narrow"/>
        <family val="2"/>
        <scheme val="minor"/>
      </rPr>
      <t>Load transfer capacity</t>
    </r>
    <r>
      <rPr>
        <sz val="11"/>
        <color theme="0"/>
        <rFont val="Aptos Narrow"/>
        <family val="2"/>
        <scheme val="minor"/>
      </rPr>
      <t xml:space="preserve"> - The load transfer capacities show the capability of the distribution network for the load transer. They do not taken in account the capability of loading beyond the continuous rating of the supply transformer(s) at any given site and do not indicate long term period transfers but for periods of about one day. The analysis uses (in some cases) data from 2009, winter peak loadings, operational knowledge of past successful transfers, and medium-voltage limits (~6 per cent) tolerances. We do not currently forecast load transfer capacities unless for a specific study.
</t>
    </r>
    <r>
      <rPr>
        <b/>
        <sz val="11"/>
        <color theme="0"/>
        <rFont val="Aptos Narrow"/>
        <family val="2"/>
        <scheme val="minor"/>
      </rPr>
      <t>Embedded generation capacity</t>
    </r>
    <r>
      <rPr>
        <sz val="11"/>
        <color theme="0"/>
        <rFont val="Aptos Narrow"/>
        <family val="2"/>
        <scheme val="minor"/>
      </rPr>
      <t xml:space="preserve"> - The values provided are for known existing embedded generation. We do not currently forecast embedded generation capacity at connection point, sub-transmission or zone substation level. Individual embedded generating units over 0.5 MW are detailed in Appendix C of this APR.</t>
    </r>
  </si>
  <si>
    <t>This Annual Planning Report (APR) has been prepared and published by Tasmanian Networks Pty Ltd (TasNetworks) solely for the purposes of TasNetworks’ compliance with regulatory obligations, including sections 5.12.2 and 5.13.2 of the National Electricity Rules and our transmission licence.
The APR sets out network planning proposals, scenarios and forecasts as at the date of publication, which may change at any time or not eventuate. It has been prepared in good faith, including information and assumptions provided by third parties without further verification. It may not contain all information on the subject matter. Nothing in this APR should be taken as a recommendation in respect of any possible investment. Anyone considering using the information contained in this document should independently verify the currency, reliability, accuracy and completeness of the information.
Accordingly, reliance should not be placed on the information contained in this document and TasNetworks makes no representation or warranty as to the reliability, accuracy or completeness of the information, or its suitability for any purpose other than the purpose for which it has been prepared. To the maximum extent permitted by law, TasNetworks, its employees, agents and consultants will have no liability for any loss or damage arising out of, or in connection with, the statements, opinions or other information in this document (including liability by reason of negligence or negligent misstatement).</t>
  </si>
  <si>
    <t>Updated 3 December 2024</t>
  </si>
  <si>
    <t>TasNetworks – Annual Planning Report 2024 – Supplementary Information</t>
  </si>
  <si>
    <t>This information contained in this file forms part of TasNetworks Annual Planning Report 2024.</t>
  </si>
  <si>
    <t>SHLoad transfer capacity (MVA)1</t>
  </si>
  <si>
    <t>SHLoad transfer capacity (MVA)2</t>
  </si>
  <si>
    <t>SHLoad transfer capacity (MVA)3</t>
  </si>
  <si>
    <t>SHLoad transfer capacity (MVA)4</t>
  </si>
  <si>
    <t>SHLoad transfer capacity (MVA)5</t>
  </si>
  <si>
    <t xml:space="preserve"> </t>
  </si>
  <si>
    <t xml:space="preserve">SHSubstation capacity (winter and summer) (MVA)Total </t>
  </si>
  <si>
    <t>SHSubstation capacity (winter and summer) (MVA)Firm delivery</t>
  </si>
  <si>
    <t>SHSubstation capacity (winter and summer) (MVA)Short-term firm delivery</t>
  </si>
  <si>
    <t>SHMaximum demand forecast(peak season)Maximum demand (MW)</t>
  </si>
  <si>
    <t>SHMaximum demand forecast(peak season)Reactive power (coincident) (MVAr)</t>
  </si>
  <si>
    <t>SHMaximum demand forecast(peak season)Maximum demand (MVA)</t>
  </si>
  <si>
    <t>SHMaximum demand forecast(peak season)Power factor (coincident)</t>
  </si>
  <si>
    <t>SHMaximum demand forecast(non-peak season)Maximum demand (MW)</t>
  </si>
  <si>
    <t>SHMaximum demand forecast(non-peak season)Reactive power (coincident) (MVAr)</t>
  </si>
  <si>
    <t>SHMaximum demand forecast(non-peak season)Maximum demand (MVA)</t>
  </si>
  <si>
    <t>SHHours exceeding95% of maximum demand</t>
  </si>
  <si>
    <t>SHHours exceedingFirm capacity (continuous rating)</t>
  </si>
  <si>
    <t>SHHours exceedingFirm capacity (short-term rating)</t>
  </si>
  <si>
    <t>SHRegional diversity factorSummer</t>
  </si>
  <si>
    <t>SHRegional diversity factorWinter</t>
  </si>
  <si>
    <t>SHEmbedded generation capacity (MVA)Units less than 100 kVA</t>
  </si>
  <si>
    <t>SHEmbedded generation capacity (MVA)Units greater than 100 kVA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</si>
</sst>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
    <numFmt numFmtId="167" formatCode="###0\ &quot;(Actual)&quot;"/>
    <numFmt numFmtId="168" formatCode="0.0000000"/>
    <numFmt numFmtId="169" formatCode="&quot;Load forecast&quot;\ \(General\)"/>
  </numFmts>
  <fonts count="23"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rgb="FF9C5700"/>
      <name val="Aptos Narrow"/>
      <family val="2"/>
      <scheme val="minor"/>
    </font>
    <font>
      <b/>
      <sz val="11"/>
      <color theme="0"/>
      <name val="Aptos Narrow"/>
      <family val="2"/>
      <scheme val="minor"/>
    </font>
    <font>
      <sz val="11"/>
      <color theme="0"/>
      <name val="Aptos Narrow"/>
      <family val="2"/>
      <scheme val="minor"/>
    </font>
    <font>
      <sz val="11"/>
      <name val="Aptos Narrow"/>
      <family val="2"/>
      <scheme val="minor"/>
    </font>
    <font>
      <b/>
      <sz val="11"/>
      <color rgb="FFFFFFFF"/>
      <name val="Calibri"/>
      <family val="2"/>
    </font>
    <font>
      <sz val="11"/>
      <color rgb="FFFFFFFF"/>
      <name val="Calibri"/>
      <family val="2"/>
    </font>
    <font>
      <sz val="8"/>
      <name val="Aptos Narrow"/>
      <family val="2"/>
      <scheme val="minor"/>
    </font>
    <font>
      <sz val="11"/>
      <color rgb="FF000000"/>
      <name val="Aptos Narrow"/>
      <family val="2"/>
    </font>
    <font>
      <b/>
      <sz val="11"/>
      <color theme="8" tint="0.39997558519241921"/>
      <name val="Aptos Narrow"/>
      <family val="2"/>
      <scheme val="minor"/>
    </font>
    <font>
      <sz val="11"/>
      <color theme="1"/>
      <name val="Calibri"/>
      <family val="2"/>
    </font>
    <font>
      <b/>
      <i/>
      <sz val="11"/>
      <color rgb="FF4F81BD"/>
      <name val="Aptos Narrow"/>
      <family val="2"/>
      <scheme val="minor"/>
    </font>
    <font>
      <i/>
      <sz val="11"/>
      <color theme="0"/>
      <name val="Aptos Narrow"/>
      <family val="2"/>
      <scheme val="minor"/>
    </font>
    <font>
      <sz val="8"/>
      <color theme="0"/>
      <name val="Aptos Narrow"/>
      <family val="2"/>
      <scheme val="minor"/>
    </font>
    <font>
      <sz val="8"/>
      <color theme="1"/>
      <name val="Aptos Narrow"/>
      <family val="2"/>
      <scheme val="minor"/>
    </font>
    <font>
      <sz val="11"/>
      <color rgb="FFFF0000"/>
      <name val="Calibri"/>
      <family val="2"/>
    </font>
    <font>
      <b/>
      <sz val="11"/>
      <color rgb="FFFF0000"/>
      <name val="Calibri"/>
      <family val="2"/>
    </font>
    <font>
      <b/>
      <sz val="11"/>
      <color rgb="FF000000"/>
      <name val="Calibri"/>
      <family val="2"/>
    </font>
    <font>
      <b/>
      <sz val="11"/>
      <color theme="2"/>
      <name val="Aptos Narrow"/>
      <family val="2"/>
      <scheme val="minor"/>
    </font>
    <font>
      <b/>
      <sz val="8"/>
      <color theme="1"/>
      <name val="Aptos Narrow"/>
      <family val="2"/>
      <scheme val="minor"/>
    </font>
    <font>
      <b/>
      <sz val="11"/>
      <name val="Aptos Narrow"/>
      <family val="2"/>
      <scheme val="minor"/>
    </font>
  </fonts>
  <fills count="2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EB9C"/>
      </patternFill>
    </fill>
    <fill>
      <patternFill patternType="solid">
        <fgColor theme="0"/>
        <bgColor indexed="64"/>
      </patternFill>
    </fill>
    <fill>
      <patternFill patternType="solid">
        <fgColor rgb="FF404041"/>
        <bgColor indexed="64"/>
      </patternFill>
    </fill>
    <fill>
      <patternFill patternType="solid">
        <fgColor rgb="FF929497"/>
        <bgColor indexed="64"/>
      </patternFill>
    </fill>
    <fill>
      <patternFill patternType="solid">
        <fgColor theme="7" tint="-0.249977111117893"/>
        <bgColor indexed="64"/>
      </patternFill>
    </fill>
    <fill>
      <patternFill patternType="solid">
        <fgColor rgb="FF404041"/>
        <bgColor rgb="FF000000"/>
      </patternFill>
    </fill>
    <fill>
      <patternFill patternType="solid">
        <fgColor rgb="FF929497"/>
        <bgColor rgb="FF000000"/>
      </patternFill>
    </fill>
    <fill>
      <patternFill patternType="solid">
        <fgColor theme="1" tint="0.499984740745262"/>
        <bgColor indexed="64"/>
      </patternFill>
    </fill>
    <fill>
      <patternFill patternType="solid">
        <fgColor theme="1"/>
        <bgColor indexed="64"/>
      </patternFill>
    </fill>
    <fill>
      <patternFill patternType="solid">
        <fgColor theme="2" tint="-9.9978637043366805E-2"/>
        <bgColor indexed="64"/>
      </patternFill>
    </fill>
    <fill>
      <patternFill patternType="solid">
        <fgColor theme="4"/>
        <bgColor indexed="64"/>
      </patternFill>
    </fill>
    <fill>
      <patternFill patternType="solid">
        <fgColor rgb="FF00ADEE"/>
        <bgColor indexed="64"/>
      </patternFill>
    </fill>
    <fill>
      <patternFill patternType="solid">
        <fgColor rgb="FFEB008B"/>
        <bgColor indexed="64"/>
      </patternFill>
    </fill>
    <fill>
      <patternFill patternType="solid">
        <fgColor rgb="FF000000"/>
        <bgColor rgb="FF000000"/>
      </patternFill>
    </fill>
    <fill>
      <patternFill patternType="solid">
        <fgColor rgb="FF00ADEE"/>
        <bgColor rgb="FF000000"/>
      </patternFill>
    </fill>
    <fill>
      <patternFill patternType="solid">
        <fgColor rgb="FFEB008B"/>
        <bgColor rgb="FF000000"/>
      </patternFill>
    </fill>
    <fill>
      <patternFill patternType="solid">
        <fgColor rgb="FFC3D941"/>
        <bgColor rgb="FF000000"/>
      </patternFill>
    </fill>
    <fill>
      <patternFill patternType="solid">
        <fgColor rgb="FFC3D941"/>
        <bgColor indexed="64"/>
      </patternFill>
    </fill>
  </fills>
  <borders count="47">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style="thick">
        <color rgb="FFFF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right style="thin">
        <color rgb="FFFFFFFF"/>
      </right>
      <top/>
      <bottom/>
      <diagonal/>
    </border>
    <border>
      <left style="thin">
        <color indexed="64"/>
      </left>
      <right/>
      <top/>
      <bottom style="thin">
        <color indexed="64"/>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ck">
        <color auto="1"/>
      </left>
      <right/>
      <top/>
      <bottom/>
      <diagonal/>
    </border>
    <border>
      <left style="thick">
        <color auto="1"/>
      </left>
      <right/>
      <top/>
      <bottom style="medium">
        <color indexed="64"/>
      </bottom>
      <diagonal/>
    </border>
    <border>
      <left/>
      <right style="thick">
        <color auto="1"/>
      </right>
      <top/>
      <bottom/>
      <diagonal/>
    </border>
    <border>
      <left/>
      <right style="thick">
        <color auto="1"/>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
    <xf numFmtId="0" fontId="0" fillId="0" borderId="0"/>
    <xf numFmtId="0" fontId="3" fillId="4" borderId="0" applyNumberFormat="0" applyBorder="0" applyAlignment="0" applyProtection="0"/>
  </cellStyleXfs>
  <cellXfs count="224">
    <xf numFmtId="0" fontId="0" fillId="0" borderId="0" xfId="0"/>
    <xf numFmtId="0" fontId="2" fillId="0" borderId="0" xfId="0" applyFont="1"/>
    <xf numFmtId="0" fontId="0" fillId="2" borderId="0" xfId="0" applyFill="1"/>
    <xf numFmtId="0" fontId="1" fillId="0" borderId="0" xfId="0" applyFont="1"/>
    <xf numFmtId="0" fontId="0" fillId="5" borderId="0" xfId="0" applyFill="1"/>
    <xf numFmtId="0" fontId="0" fillId="5" borderId="1" xfId="0" applyFill="1" applyBorder="1"/>
    <xf numFmtId="0" fontId="4" fillId="6" borderId="1" xfId="0" applyFont="1" applyFill="1" applyBorder="1" applyAlignment="1">
      <alignment vertical="center"/>
    </xf>
    <xf numFmtId="0" fontId="5" fillId="6" borderId="1" xfId="0" applyFont="1" applyFill="1" applyBorder="1"/>
    <xf numFmtId="0" fontId="5" fillId="6" borderId="1" xfId="0" applyFont="1" applyFill="1" applyBorder="1" applyAlignment="1">
      <alignment vertical="center"/>
    </xf>
    <xf numFmtId="0" fontId="5" fillId="7" borderId="1" xfId="0" applyFont="1" applyFill="1" applyBorder="1" applyAlignment="1">
      <alignment vertical="center"/>
    </xf>
    <xf numFmtId="2" fontId="5" fillId="7" borderId="1" xfId="0" applyNumberFormat="1" applyFont="1" applyFill="1" applyBorder="1" applyAlignment="1">
      <alignment vertical="center"/>
    </xf>
    <xf numFmtId="164" fontId="5" fillId="7" borderId="1" xfId="0" applyNumberFormat="1" applyFont="1" applyFill="1" applyBorder="1" applyAlignment="1">
      <alignment vertical="center"/>
    </xf>
    <xf numFmtId="0" fontId="0" fillId="5" borderId="1" xfId="0" applyFill="1" applyBorder="1" applyAlignment="1">
      <alignment vertical="center"/>
    </xf>
    <xf numFmtId="2" fontId="0" fillId="0" borderId="0" xfId="0" applyNumberFormat="1"/>
    <xf numFmtId="166" fontId="0" fillId="0" borderId="0" xfId="0" applyNumberFormat="1"/>
    <xf numFmtId="167" fontId="0" fillId="0" borderId="0" xfId="0" applyNumberFormat="1"/>
    <xf numFmtId="2" fontId="0" fillId="2" borderId="0" xfId="0" applyNumberFormat="1" applyFill="1"/>
    <xf numFmtId="166" fontId="0" fillId="2" borderId="0" xfId="0" applyNumberFormat="1" applyFill="1"/>
    <xf numFmtId="168" fontId="0" fillId="0" borderId="0" xfId="0" applyNumberFormat="1"/>
    <xf numFmtId="0" fontId="5" fillId="8" borderId="1" xfId="0" applyFont="1" applyFill="1" applyBorder="1" applyAlignment="1">
      <alignment vertical="center"/>
    </xf>
    <xf numFmtId="0" fontId="3" fillId="4" borderId="1" xfId="1" applyBorder="1" applyAlignment="1">
      <alignment vertical="center"/>
    </xf>
    <xf numFmtId="2" fontId="3" fillId="4" borderId="1" xfId="1" applyNumberFormat="1" applyBorder="1" applyAlignment="1">
      <alignment vertical="center"/>
    </xf>
    <xf numFmtId="164" fontId="3" fillId="4" borderId="1" xfId="1" applyNumberFormat="1" applyBorder="1" applyAlignment="1">
      <alignment vertical="center"/>
    </xf>
    <xf numFmtId="0" fontId="7" fillId="9" borderId="6" xfId="0" applyFont="1" applyFill="1" applyBorder="1" applyAlignment="1">
      <alignment vertical="center"/>
    </xf>
    <xf numFmtId="0" fontId="8" fillId="10" borderId="6" xfId="0" applyFont="1" applyFill="1" applyBorder="1" applyAlignment="1">
      <alignment vertical="center"/>
    </xf>
    <xf numFmtId="0" fontId="8" fillId="10" borderId="6" xfId="0" applyFont="1" applyFill="1" applyBorder="1" applyAlignment="1">
      <alignment vertical="center" wrapText="1"/>
    </xf>
    <xf numFmtId="0" fontId="7" fillId="9" borderId="7" xfId="0" applyFont="1" applyFill="1" applyBorder="1" applyAlignment="1">
      <alignment vertical="center"/>
    </xf>
    <xf numFmtId="0" fontId="7" fillId="9" borderId="7" xfId="0" applyFont="1" applyFill="1" applyBorder="1" applyAlignment="1">
      <alignment vertical="center" wrapText="1"/>
    </xf>
    <xf numFmtId="0" fontId="7" fillId="9" borderId="8" xfId="0" applyFont="1" applyFill="1" applyBorder="1" applyAlignment="1">
      <alignment vertical="center"/>
    </xf>
    <xf numFmtId="0" fontId="3" fillId="4" borderId="0" xfId="1"/>
    <xf numFmtId="166" fontId="3" fillId="4" borderId="1" xfId="1" applyNumberFormat="1" applyBorder="1" applyAlignment="1">
      <alignment vertical="center"/>
    </xf>
    <xf numFmtId="165" fontId="5" fillId="11" borderId="1" xfId="1" applyNumberFormat="1" applyFont="1" applyFill="1" applyBorder="1" applyAlignment="1">
      <alignment vertical="center"/>
    </xf>
    <xf numFmtId="166" fontId="5" fillId="11" borderId="1" xfId="1" applyNumberFormat="1" applyFont="1" applyFill="1" applyBorder="1" applyAlignment="1">
      <alignment vertical="center"/>
    </xf>
    <xf numFmtId="166" fontId="5" fillId="11" borderId="0" xfId="0" applyNumberFormat="1" applyFont="1" applyFill="1"/>
    <xf numFmtId="0" fontId="0" fillId="8" borderId="0" xfId="0" applyFill="1"/>
    <xf numFmtId="0" fontId="0" fillId="11" borderId="0" xfId="0" applyFill="1"/>
    <xf numFmtId="0" fontId="7" fillId="9" borderId="0" xfId="0" applyFont="1" applyFill="1" applyAlignment="1">
      <alignment vertical="center"/>
    </xf>
    <xf numFmtId="0" fontId="7" fillId="9" borderId="9"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0" xfId="0" applyFont="1" applyFill="1" applyAlignment="1">
      <alignment horizontal="center" vertical="center"/>
    </xf>
    <xf numFmtId="0" fontId="4" fillId="12" borderId="4" xfId="0" applyFont="1" applyFill="1" applyBorder="1"/>
    <xf numFmtId="0" fontId="4" fillId="12" borderId="5" xfId="0" applyFont="1" applyFill="1" applyBorder="1"/>
    <xf numFmtId="167" fontId="4" fillId="12" borderId="4" xfId="0" applyNumberFormat="1" applyFont="1" applyFill="1" applyBorder="1"/>
    <xf numFmtId="0" fontId="5" fillId="11" borderId="0" xfId="0" applyFont="1" applyFill="1"/>
    <xf numFmtId="0" fontId="5" fillId="11" borderId="3" xfId="0" applyFont="1" applyFill="1" applyBorder="1"/>
    <xf numFmtId="2" fontId="5" fillId="11" borderId="0" xfId="0" applyNumberFormat="1" applyFont="1" applyFill="1"/>
    <xf numFmtId="2" fontId="5" fillId="11" borderId="3" xfId="0" applyNumberFormat="1" applyFont="1" applyFill="1" applyBorder="1"/>
    <xf numFmtId="165" fontId="5" fillId="11" borderId="0" xfId="0" applyNumberFormat="1" applyFont="1" applyFill="1"/>
    <xf numFmtId="165" fontId="5" fillId="11" borderId="3" xfId="0" applyNumberFormat="1" applyFont="1" applyFill="1" applyBorder="1"/>
    <xf numFmtId="0" fontId="0" fillId="13" borderId="0" xfId="0" applyFill="1"/>
    <xf numFmtId="2" fontId="0" fillId="13" borderId="0" xfId="0" applyNumberFormat="1" applyFill="1"/>
    <xf numFmtId="2" fontId="0" fillId="13" borderId="3" xfId="0" applyNumberFormat="1" applyFill="1" applyBorder="1"/>
    <xf numFmtId="165" fontId="0" fillId="13" borderId="0" xfId="0" applyNumberFormat="1" applyFill="1"/>
    <xf numFmtId="165" fontId="0" fillId="13" borderId="3" xfId="0" applyNumberFormat="1" applyFill="1" applyBorder="1"/>
    <xf numFmtId="0" fontId="0" fillId="14" borderId="0" xfId="0" applyFill="1"/>
    <xf numFmtId="0" fontId="5" fillId="14" borderId="0" xfId="0" applyFont="1" applyFill="1"/>
    <xf numFmtId="0" fontId="5" fillId="6" borderId="12" xfId="0" applyFont="1" applyFill="1" applyBorder="1"/>
    <xf numFmtId="0" fontId="5" fillId="6" borderId="12" xfId="0" applyFont="1" applyFill="1" applyBorder="1" applyAlignment="1">
      <alignment vertical="center"/>
    </xf>
    <xf numFmtId="0" fontId="3" fillId="4" borderId="12" xfId="1" applyBorder="1" applyAlignment="1">
      <alignment vertical="center"/>
    </xf>
    <xf numFmtId="0" fontId="5" fillId="14" borderId="1" xfId="0" applyFont="1" applyFill="1" applyBorder="1" applyAlignment="1">
      <alignment vertical="center"/>
    </xf>
    <xf numFmtId="164" fontId="5" fillId="14" borderId="1" xfId="0" applyNumberFormat="1" applyFont="1" applyFill="1" applyBorder="1" applyAlignment="1">
      <alignment vertical="center"/>
    </xf>
    <xf numFmtId="0" fontId="5" fillId="14" borderId="12" xfId="0" applyFont="1" applyFill="1" applyBorder="1" applyAlignment="1">
      <alignment vertical="center"/>
    </xf>
    <xf numFmtId="0" fontId="5" fillId="7" borderId="12" xfId="0" applyFont="1" applyFill="1" applyBorder="1" applyAlignment="1">
      <alignment vertical="center"/>
    </xf>
    <xf numFmtId="0" fontId="0" fillId="12" borderId="0" xfId="0" applyFill="1"/>
    <xf numFmtId="0" fontId="12" fillId="0" borderId="0" xfId="0" applyFont="1"/>
    <xf numFmtId="0" fontId="0" fillId="13" borderId="3" xfId="0" applyFill="1" applyBorder="1"/>
    <xf numFmtId="0" fontId="13" fillId="5" borderId="0" xfId="0" applyFont="1" applyFill="1" applyAlignment="1">
      <alignment vertical="center"/>
    </xf>
    <xf numFmtId="0" fontId="2" fillId="5" borderId="0" xfId="0" applyFont="1" applyFill="1" applyAlignment="1">
      <alignment vertical="center"/>
    </xf>
    <xf numFmtId="0" fontId="0" fillId="5" borderId="0" xfId="0" applyFill="1" applyAlignment="1">
      <alignment vertical="center"/>
    </xf>
    <xf numFmtId="0" fontId="14" fillId="5" borderId="0" xfId="0" applyFont="1" applyFill="1" applyAlignment="1">
      <alignment horizontal="left" vertical="center"/>
    </xf>
    <xf numFmtId="0" fontId="14" fillId="15" borderId="0" xfId="0" applyFont="1" applyFill="1" applyAlignment="1">
      <alignment vertical="center"/>
    </xf>
    <xf numFmtId="0" fontId="4" fillId="6" borderId="1" xfId="0" applyFont="1" applyFill="1" applyBorder="1" applyAlignment="1">
      <alignment vertical="center" wrapText="1"/>
    </xf>
    <xf numFmtId="0" fontId="5" fillId="5" borderId="13" xfId="0" applyFont="1" applyFill="1" applyBorder="1" applyAlignment="1">
      <alignment vertical="center"/>
    </xf>
    <xf numFmtId="0" fontId="5" fillId="5" borderId="1" xfId="0" applyFont="1" applyFill="1" applyBorder="1" applyAlignment="1">
      <alignment vertical="center"/>
    </xf>
    <xf numFmtId="0" fontId="5" fillId="6" borderId="13" xfId="0" applyFont="1" applyFill="1" applyBorder="1" applyAlignment="1">
      <alignment horizontal="center" vertical="center" wrapText="1"/>
    </xf>
    <xf numFmtId="0" fontId="4" fillId="6" borderId="1" xfId="0" applyFont="1" applyFill="1" applyBorder="1"/>
    <xf numFmtId="0" fontId="5" fillId="6" borderId="15" xfId="0" applyFont="1" applyFill="1" applyBorder="1" applyAlignment="1">
      <alignment horizontal="center" vertical="center" wrapText="1"/>
    </xf>
    <xf numFmtId="0" fontId="5" fillId="5" borderId="14" xfId="0" applyFont="1" applyFill="1" applyBorder="1" applyAlignment="1">
      <alignment horizontal="center" wrapText="1"/>
    </xf>
    <xf numFmtId="0" fontId="4" fillId="5" borderId="1" xfId="0" applyFont="1" applyFill="1" applyBorder="1"/>
    <xf numFmtId="0" fontId="4" fillId="5" borderId="1" xfId="0" applyFont="1" applyFill="1" applyBorder="1" applyAlignment="1">
      <alignment vertical="center"/>
    </xf>
    <xf numFmtId="0" fontId="5" fillId="6" borderId="13" xfId="0" applyFont="1" applyFill="1" applyBorder="1" applyAlignment="1">
      <alignment horizontal="center" wrapText="1"/>
    </xf>
    <xf numFmtId="0" fontId="5" fillId="6" borderId="14" xfId="0" applyFont="1" applyFill="1" applyBorder="1" applyAlignment="1">
      <alignment horizontal="center" vertical="top" wrapText="1"/>
    </xf>
    <xf numFmtId="2" fontId="5" fillId="7" borderId="1" xfId="0" applyNumberFormat="1" applyFont="1" applyFill="1" applyBorder="1" applyAlignment="1">
      <alignment horizontal="right" vertical="center"/>
    </xf>
    <xf numFmtId="0" fontId="5" fillId="5" borderId="14" xfId="0" applyFont="1" applyFill="1" applyBorder="1" applyAlignment="1">
      <alignment horizontal="center" vertical="center" wrapText="1"/>
    </xf>
    <xf numFmtId="164" fontId="5" fillId="5" borderId="1" xfId="0" applyNumberFormat="1" applyFont="1" applyFill="1" applyBorder="1" applyAlignment="1">
      <alignment vertical="center"/>
    </xf>
    <xf numFmtId="0" fontId="14" fillId="6" borderId="1" xfId="0" applyFont="1" applyFill="1" applyBorder="1" applyAlignment="1">
      <alignment horizontal="right" vertical="center"/>
    </xf>
    <xf numFmtId="0" fontId="5" fillId="5" borderId="0" xfId="0" applyFont="1" applyFill="1" applyAlignment="1">
      <alignment horizontal="center" vertical="center" wrapText="1"/>
    </xf>
    <xf numFmtId="0" fontId="14" fillId="5" borderId="1" xfId="0" applyFont="1" applyFill="1" applyBorder="1" applyAlignment="1">
      <alignment horizontal="right" vertical="center"/>
    </xf>
    <xf numFmtId="0" fontId="5" fillId="6" borderId="1" xfId="0" applyFont="1" applyFill="1" applyBorder="1" applyAlignment="1">
      <alignment horizontal="left" vertical="center"/>
    </xf>
    <xf numFmtId="1" fontId="5" fillId="7" borderId="1" xfId="0" applyNumberFormat="1" applyFont="1" applyFill="1" applyBorder="1" applyAlignment="1">
      <alignment vertical="center"/>
    </xf>
    <xf numFmtId="0" fontId="6" fillId="5" borderId="0" xfId="0" applyFont="1" applyFill="1"/>
    <xf numFmtId="0" fontId="5" fillId="5" borderId="0" xfId="0" applyFont="1" applyFill="1"/>
    <xf numFmtId="0" fontId="1" fillId="5" borderId="0" xfId="0" applyFont="1" applyFill="1"/>
    <xf numFmtId="1" fontId="1" fillId="5" borderId="0" xfId="0" applyNumberFormat="1" applyFont="1" applyFill="1"/>
    <xf numFmtId="1" fontId="5" fillId="5" borderId="0" xfId="0" applyNumberFormat="1" applyFont="1" applyFill="1"/>
    <xf numFmtId="0" fontId="4" fillId="6" borderId="20" xfId="0" applyFont="1" applyFill="1" applyBorder="1" applyAlignment="1">
      <alignment horizontal="center" vertical="center"/>
    </xf>
    <xf numFmtId="0" fontId="14" fillId="7" borderId="20" xfId="0" applyFont="1" applyFill="1" applyBorder="1" applyAlignment="1">
      <alignment horizontal="center" vertical="center"/>
    </xf>
    <xf numFmtId="169" fontId="0" fillId="5" borderId="0" xfId="0" applyNumberFormat="1" applyFill="1"/>
    <xf numFmtId="0" fontId="14" fillId="16" borderId="0" xfId="0" applyFont="1" applyFill="1" applyAlignment="1">
      <alignment vertical="center"/>
    </xf>
    <xf numFmtId="0" fontId="5" fillId="6" borderId="22" xfId="0" applyFont="1" applyFill="1" applyBorder="1" applyAlignment="1">
      <alignment horizontal="center" vertical="center" wrapText="1"/>
    </xf>
    <xf numFmtId="0" fontId="4" fillId="6" borderId="0" xfId="0" applyFont="1" applyFill="1" applyAlignment="1">
      <alignment vertical="center"/>
    </xf>
    <xf numFmtId="0" fontId="15" fillId="6" borderId="1" xfId="0" applyFont="1" applyFill="1" applyBorder="1" applyAlignment="1">
      <alignment horizontal="left" vertical="center"/>
    </xf>
    <xf numFmtId="0" fontId="16" fillId="5" borderId="0" xfId="0" applyFont="1" applyFill="1"/>
    <xf numFmtId="0" fontId="2" fillId="5" borderId="0" xfId="0" applyFont="1" applyFill="1"/>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0" fontId="0" fillId="5" borderId="0" xfId="0" applyFill="1" applyAlignment="1">
      <alignment horizontal="center" vertical="top"/>
    </xf>
    <xf numFmtId="0" fontId="4" fillId="6" borderId="13" xfId="0" applyFont="1" applyFill="1" applyBorder="1" applyAlignment="1">
      <alignment horizontal="center" vertical="top" wrapText="1"/>
    </xf>
    <xf numFmtId="0" fontId="5" fillId="7" borderId="1" xfId="0" applyFont="1" applyFill="1" applyBorder="1" applyAlignment="1">
      <alignment horizontal="center" vertical="center"/>
    </xf>
    <xf numFmtId="1" fontId="5" fillId="7" borderId="1" xfId="0" applyNumberFormat="1" applyFont="1" applyFill="1" applyBorder="1" applyAlignment="1">
      <alignment horizontal="right" vertical="center"/>
    </xf>
    <xf numFmtId="0" fontId="5" fillId="7" borderId="0" xfId="0" applyFont="1" applyFill="1" applyAlignment="1">
      <alignment horizontal="center" vertical="center"/>
    </xf>
    <xf numFmtId="1" fontId="5" fillId="7" borderId="0" xfId="0" applyNumberFormat="1" applyFont="1" applyFill="1" applyAlignment="1">
      <alignment horizontal="right" vertical="center"/>
    </xf>
    <xf numFmtId="0" fontId="17" fillId="0" borderId="0" xfId="0" applyFont="1"/>
    <xf numFmtId="0" fontId="18" fillId="0" borderId="0" xfId="0" applyFont="1"/>
    <xf numFmtId="0" fontId="7" fillId="17" borderId="23" xfId="0" applyFont="1" applyFill="1" applyBorder="1"/>
    <xf numFmtId="0" fontId="8" fillId="17" borderId="24" xfId="0" applyFont="1" applyFill="1" applyBorder="1"/>
    <xf numFmtId="0" fontId="19" fillId="0" borderId="25" xfId="0" applyFont="1" applyBorder="1"/>
    <xf numFmtId="0" fontId="19" fillId="0" borderId="0" xfId="0" applyFont="1" applyAlignment="1">
      <alignment horizontal="center" vertical="center" wrapText="1"/>
    </xf>
    <xf numFmtId="0" fontId="19" fillId="0" borderId="26" xfId="0" applyFont="1" applyBorder="1"/>
    <xf numFmtId="3" fontId="12" fillId="0" borderId="27" xfId="0" applyNumberFormat="1" applyFont="1" applyBorder="1"/>
    <xf numFmtId="0" fontId="12" fillId="0" borderId="28" xfId="0" applyFont="1" applyBorder="1"/>
    <xf numFmtId="0" fontId="8" fillId="9" borderId="6" xfId="0" applyFont="1" applyFill="1" applyBorder="1" applyAlignment="1">
      <alignment vertical="center"/>
    </xf>
    <xf numFmtId="3" fontId="12" fillId="0" borderId="28" xfId="0" applyNumberFormat="1" applyFont="1" applyBorder="1"/>
    <xf numFmtId="0" fontId="19" fillId="0" borderId="29" xfId="0" applyFont="1" applyBorder="1"/>
    <xf numFmtId="3" fontId="12" fillId="0" borderId="30" xfId="0" applyNumberFormat="1" applyFont="1" applyBorder="1"/>
    <xf numFmtId="3" fontId="12" fillId="0" borderId="0" xfId="0" applyNumberFormat="1" applyFont="1"/>
    <xf numFmtId="0" fontId="0" fillId="0" borderId="3" xfId="0" applyBorder="1"/>
    <xf numFmtId="0" fontId="2" fillId="0" borderId="3" xfId="0" applyFont="1" applyBorder="1"/>
    <xf numFmtId="0" fontId="0" fillId="0" borderId="31" xfId="0" applyBorder="1"/>
    <xf numFmtId="0" fontId="2" fillId="0" borderId="31" xfId="0" applyFont="1" applyBorder="1"/>
    <xf numFmtId="1" fontId="0" fillId="0" borderId="31" xfId="0" applyNumberFormat="1" applyBorder="1"/>
    <xf numFmtId="1" fontId="0" fillId="0" borderId="0" xfId="0" applyNumberFormat="1"/>
    <xf numFmtId="0" fontId="2" fillId="0" borderId="32" xfId="0" applyFont="1" applyBorder="1"/>
    <xf numFmtId="0" fontId="0" fillId="0" borderId="33" xfId="0" applyBorder="1" applyAlignment="1">
      <alignment wrapText="1"/>
    </xf>
    <xf numFmtId="0" fontId="20" fillId="12" borderId="5" xfId="0" applyFont="1" applyFill="1" applyBorder="1" applyAlignment="1">
      <alignment horizontal="center"/>
    </xf>
    <xf numFmtId="0" fontId="0" fillId="3" borderId="5" xfId="0" applyFill="1" applyBorder="1" applyAlignment="1">
      <alignment wrapText="1"/>
    </xf>
    <xf numFmtId="0" fontId="0" fillId="3" borderId="33" xfId="0" applyFill="1" applyBorder="1" applyAlignment="1">
      <alignment horizontal="left" wrapText="1"/>
    </xf>
    <xf numFmtId="0" fontId="4" fillId="12" borderId="0" xfId="0" applyFont="1" applyFill="1"/>
    <xf numFmtId="0" fontId="4" fillId="12" borderId="36" xfId="0" applyFont="1" applyFill="1" applyBorder="1"/>
    <xf numFmtId="0" fontId="5" fillId="11" borderId="31" xfId="0" applyFont="1" applyFill="1" applyBorder="1"/>
    <xf numFmtId="0" fontId="0" fillId="13" borderId="31" xfId="0" applyFill="1" applyBorder="1"/>
    <xf numFmtId="0" fontId="5" fillId="6" borderId="13" xfId="0" applyFont="1" applyFill="1" applyBorder="1"/>
    <xf numFmtId="0" fontId="5" fillId="6" borderId="13" xfId="0" applyFont="1" applyFill="1" applyBorder="1" applyAlignment="1">
      <alignment vertical="center"/>
    </xf>
    <xf numFmtId="0" fontId="5" fillId="6" borderId="15" xfId="0" applyFont="1" applyFill="1" applyBorder="1"/>
    <xf numFmtId="0" fontId="5" fillId="6" borderId="15" xfId="0" applyFont="1" applyFill="1" applyBorder="1" applyAlignment="1">
      <alignment vertical="center"/>
    </xf>
    <xf numFmtId="0" fontId="5" fillId="8" borderId="15" xfId="0" applyFont="1" applyFill="1" applyBorder="1" applyAlignment="1">
      <alignment vertical="center"/>
    </xf>
    <xf numFmtId="0" fontId="8" fillId="10" borderId="8" xfId="0" applyFont="1" applyFill="1" applyBorder="1" applyAlignment="1">
      <alignment vertical="center"/>
    </xf>
    <xf numFmtId="0" fontId="5" fillId="7" borderId="15" xfId="0" applyFont="1" applyFill="1" applyBorder="1" applyAlignment="1">
      <alignment vertical="center"/>
    </xf>
    <xf numFmtId="0" fontId="21" fillId="5" borderId="0" xfId="0" applyFont="1" applyFill="1"/>
    <xf numFmtId="0" fontId="2" fillId="16" borderId="2" xfId="0" applyFont="1" applyFill="1" applyBorder="1" applyAlignment="1">
      <alignment horizontal="right" vertical="top" wrapText="1"/>
    </xf>
    <xf numFmtId="0" fontId="22" fillId="0" borderId="1" xfId="0" applyFont="1" applyBorder="1" applyAlignment="1">
      <alignment vertical="center"/>
    </xf>
    <xf numFmtId="0" fontId="0" fillId="0" borderId="1" xfId="0" applyBorder="1"/>
    <xf numFmtId="0" fontId="6" fillId="0" borderId="1" xfId="0" applyFont="1" applyBorder="1" applyAlignment="1">
      <alignment vertical="center"/>
    </xf>
    <xf numFmtId="0" fontId="6" fillId="0" borderId="1" xfId="0" applyFont="1" applyBorder="1" applyAlignment="1">
      <alignment vertical="center" wrapText="1"/>
    </xf>
    <xf numFmtId="0" fontId="8" fillId="10" borderId="8" xfId="0" applyFont="1" applyFill="1" applyBorder="1" applyAlignment="1">
      <alignment vertical="center" wrapText="1"/>
    </xf>
    <xf numFmtId="0" fontId="2" fillId="0" borderId="41" xfId="0" applyFont="1" applyBorder="1"/>
    <xf numFmtId="0" fontId="0" fillId="0" borderId="40" xfId="0" applyBorder="1"/>
    <xf numFmtId="0" fontId="2" fillId="0" borderId="43" xfId="0" applyFont="1" applyBorder="1"/>
    <xf numFmtId="0" fontId="0" fillId="0" borderId="42" xfId="0" applyBorder="1"/>
    <xf numFmtId="0" fontId="0" fillId="0" borderId="44" xfId="0" applyBorder="1"/>
    <xf numFmtId="0" fontId="0" fillId="0" borderId="45" xfId="0" applyBorder="1"/>
    <xf numFmtId="0" fontId="0" fillId="0" borderId="46" xfId="0" applyBorder="1"/>
    <xf numFmtId="0" fontId="6" fillId="0" borderId="37"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8" fillId="10" borderId="7" xfId="0" applyFont="1" applyFill="1" applyBorder="1" applyAlignment="1">
      <alignment horizontal="left" vertical="top" wrapText="1"/>
    </xf>
    <xf numFmtId="0" fontId="8" fillId="10" borderId="0" xfId="0" applyFont="1" applyFill="1" applyAlignment="1">
      <alignment horizontal="left" vertical="top" wrapText="1"/>
    </xf>
    <xf numFmtId="0" fontId="19" fillId="20" borderId="7" xfId="0" applyFont="1" applyFill="1" applyBorder="1" applyAlignment="1">
      <alignment vertical="top" wrapText="1"/>
    </xf>
    <xf numFmtId="0" fontId="19" fillId="20" borderId="35" xfId="0" applyFont="1" applyFill="1" applyBorder="1" applyAlignment="1">
      <alignment vertical="top" wrapText="1"/>
    </xf>
    <xf numFmtId="0" fontId="19" fillId="18" borderId="34" xfId="0" applyFont="1" applyFill="1" applyBorder="1" applyAlignment="1">
      <alignment horizontal="center" vertical="center" textRotation="90" wrapText="1"/>
    </xf>
    <xf numFmtId="0" fontId="19" fillId="18" borderId="8" xfId="0" applyFont="1" applyFill="1" applyBorder="1" applyAlignment="1">
      <alignment horizontal="center" vertical="center" textRotation="90" wrapText="1"/>
    </xf>
    <xf numFmtId="0" fontId="19" fillId="19" borderId="8" xfId="0" applyFont="1" applyFill="1" applyBorder="1" applyAlignment="1">
      <alignment horizontal="center" vertical="center" textRotation="90" wrapText="1"/>
    </xf>
    <xf numFmtId="0" fontId="2" fillId="21" borderId="2" xfId="0" applyFont="1" applyFill="1" applyBorder="1" applyAlignment="1">
      <alignment vertical="top" wrapText="1"/>
    </xf>
    <xf numFmtId="0" fontId="2" fillId="21" borderId="17" xfId="0" applyFont="1" applyFill="1" applyBorder="1" applyAlignment="1">
      <alignment vertical="top" wrapText="1"/>
    </xf>
    <xf numFmtId="0" fontId="5" fillId="7" borderId="2" xfId="0" applyFont="1" applyFill="1" applyBorder="1" applyAlignment="1">
      <alignment horizontal="left" vertical="top" wrapText="1"/>
    </xf>
    <xf numFmtId="0" fontId="5" fillId="7" borderId="0" xfId="0" applyFont="1" applyFill="1" applyAlignment="1">
      <alignment horizontal="left" vertical="top" wrapText="1"/>
    </xf>
    <xf numFmtId="0" fontId="5" fillId="7" borderId="2" xfId="0" applyFont="1" applyFill="1" applyBorder="1" applyAlignment="1">
      <alignment vertical="top" wrapText="1"/>
    </xf>
    <xf numFmtId="0" fontId="5" fillId="7" borderId="0" xfId="0" applyFont="1" applyFill="1" applyAlignment="1">
      <alignment vertical="top" wrapText="1"/>
    </xf>
    <xf numFmtId="0" fontId="2" fillId="15" borderId="13" xfId="0" applyFont="1" applyFill="1" applyBorder="1" applyAlignment="1">
      <alignment horizontal="right" vertical="top" wrapText="1"/>
    </xf>
    <xf numFmtId="0" fontId="2" fillId="15" borderId="14" xfId="0" applyFont="1" applyFill="1" applyBorder="1" applyAlignment="1">
      <alignment horizontal="right" vertical="top"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3" xfId="0" applyFont="1" applyFill="1" applyBorder="1" applyAlignment="1">
      <alignment horizontal="center" wrapText="1"/>
    </xf>
    <xf numFmtId="0" fontId="5" fillId="6" borderId="14" xfId="0" applyFont="1" applyFill="1" applyBorder="1" applyAlignment="1">
      <alignment horizontal="center" wrapText="1"/>
    </xf>
    <xf numFmtId="0" fontId="4" fillId="6" borderId="1" xfId="0" applyFont="1" applyFill="1" applyBorder="1" applyAlignment="1">
      <alignment horizontal="right" vertical="center"/>
    </xf>
    <xf numFmtId="0" fontId="14" fillId="7" borderId="1" xfId="0" applyFont="1" applyFill="1" applyBorder="1" applyAlignment="1">
      <alignment horizontal="left" vertical="center"/>
    </xf>
    <xf numFmtId="0" fontId="15" fillId="7" borderId="0" xfId="0" applyFont="1" applyFill="1" applyAlignment="1">
      <alignment horizontal="center" vertical="top" wrapText="1"/>
    </xf>
    <xf numFmtId="0" fontId="5" fillId="6" borderId="14" xfId="0" applyFont="1" applyFill="1" applyBorder="1" applyAlignment="1">
      <alignment horizontal="center" vertical="top" wrapText="1"/>
    </xf>
    <xf numFmtId="0" fontId="5" fillId="6" borderId="15" xfId="0" applyFont="1" applyFill="1" applyBorder="1" applyAlignment="1">
      <alignment horizontal="center" vertical="top"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15" fillId="6" borderId="18" xfId="0" applyFont="1" applyFill="1" applyBorder="1" applyAlignment="1">
      <alignment horizontal="center" vertical="center"/>
    </xf>
    <xf numFmtId="0" fontId="15" fillId="6" borderId="0" xfId="0" applyFont="1" applyFill="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19" xfId="0" applyFont="1" applyFill="1" applyBorder="1" applyAlignment="1">
      <alignment horizontal="left" vertical="center"/>
    </xf>
    <xf numFmtId="0" fontId="4" fillId="6" borderId="20" xfId="0" applyFont="1" applyFill="1" applyBorder="1" applyAlignment="1">
      <alignment horizontal="left" vertical="center"/>
    </xf>
    <xf numFmtId="0" fontId="14" fillId="7"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19" xfId="0" applyFont="1" applyFill="1" applyBorder="1" applyAlignment="1">
      <alignment horizontal="left" vertical="center"/>
    </xf>
    <xf numFmtId="0" fontId="14" fillId="7" borderId="20" xfId="0" applyFont="1" applyFill="1" applyBorder="1" applyAlignment="1">
      <alignment horizontal="left" vertical="center"/>
    </xf>
    <xf numFmtId="0" fontId="15" fillId="7" borderId="0" xfId="0" applyFont="1" applyFill="1" applyAlignment="1">
      <alignment horizontal="left" vertical="top" wrapText="1"/>
    </xf>
    <xf numFmtId="0" fontId="5" fillId="6"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0" fillId="0" borderId="0" xfId="0"/>
    <xf numFmtId="0" fontId="7"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0" fillId="0" borderId="0" xfId="0" applyAlignment="1">
      <alignment horizontal="center"/>
    </xf>
    <xf numFmtId="0" fontId="7" fillId="9" borderId="11" xfId="0" applyFont="1" applyFill="1" applyBorder="1" applyAlignment="1">
      <alignment horizontal="center" vertical="center"/>
    </xf>
    <xf numFmtId="0" fontId="11" fillId="12" borderId="0" xfId="0" applyFont="1" applyFill="1" applyAlignment="1">
      <alignment horizontal="center"/>
    </xf>
    <xf numFmtId="0" fontId="4" fillId="12" borderId="40" xfId="0" applyFont="1" applyFill="1" applyBorder="1" applyAlignment="1">
      <alignment horizontal="center"/>
    </xf>
    <xf numFmtId="0" fontId="4" fillId="12" borderId="0" xfId="0" applyFont="1" applyFill="1" applyAlignment="1">
      <alignment horizontal="center"/>
    </xf>
    <xf numFmtId="0" fontId="4" fillId="12" borderId="3" xfId="0" applyFont="1" applyFill="1" applyBorder="1" applyAlignment="1">
      <alignment horizontal="center"/>
    </xf>
    <xf numFmtId="0" fontId="4" fillId="12" borderId="31" xfId="0" applyFont="1" applyFill="1" applyBorder="1" applyAlignment="1">
      <alignment horizontal="center"/>
    </xf>
    <xf numFmtId="0" fontId="4" fillId="12" borderId="42" xfId="0" applyFont="1" applyFill="1" applyBorder="1" applyAlignment="1">
      <alignment horizontal="center"/>
    </xf>
  </cellXfs>
  <cellStyles count="2">
    <cellStyle name="Neutral" xfId="1" builtinId="28"/>
    <cellStyle name="Normal"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'Tx-Dx connection points'!$C$4</c:f>
          <c:strCache>
            <c:ptCount val="1"/>
            <c:pt idx="0">
              <c:v>Bridgewater</c:v>
            </c:pt>
          </c:strCache>
        </c:strRef>
      </c:tx>
      <c:overlay val="0"/>
    </c:title>
    <c:autoTitleDeleted val="0"/>
    <c:plotArea>
      <c:layout>
        <c:manualLayout>
          <c:layoutTarget val="inner"/>
          <c:xMode val="edge"/>
          <c:yMode val="edge"/>
          <c:x val="9.8997799870009506E-2"/>
          <c:y val="0.12445148909079674"/>
          <c:w val="0.68297820933397124"/>
          <c:h val="0.75523318261235284"/>
        </c:manualLayout>
      </c:layout>
      <c:lineChart>
        <c:grouping val="standard"/>
        <c:varyColors val="0"/>
        <c:ser>
          <c:idx val="0"/>
          <c:order val="0"/>
          <c:tx>
            <c:strRef>
              <c:f>'Tx-Dx connection points'!$C$4</c:f>
              <c:strCache>
                <c:ptCount val="1"/>
                <c:pt idx="0">
                  <c:v>Bridgewater</c:v>
                </c:pt>
              </c:strCache>
            </c:strRef>
          </c:tx>
          <c:marker>
            <c:symbol val="none"/>
          </c:marker>
          <c:cat>
            <c:strRef>
              <c:f>'Tx-Dx connection points'!$F$8:$Q$8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'Tx-Dx connection points'!$F$14:$Q$14</c:f>
              <c:numCache>
                <c:formatCode>0.0</c:formatCode>
                <c:ptCount val="12"/>
                <c:pt idx="0">
                  <c:v>34.886448736617474</c:v>
                </c:pt>
                <c:pt idx="1">
                  <c:v>35.453062610589541</c:v>
                </c:pt>
                <c:pt idx="2">
                  <c:v>35.319164437159394</c:v>
                </c:pt>
                <c:pt idx="3">
                  <c:v>36.529781704567696</c:v>
                </c:pt>
                <c:pt idx="4">
                  <c:v>36.567342409759817</c:v>
                </c:pt>
                <c:pt idx="5">
                  <c:v>37.23217699843201</c:v>
                </c:pt>
                <c:pt idx="6">
                  <c:v>37.471627534354006</c:v>
                </c:pt>
                <c:pt idx="7">
                  <c:v>37.764308668912392</c:v>
                </c:pt>
                <c:pt idx="8">
                  <c:v>38.182307316537688</c:v>
                </c:pt>
                <c:pt idx="9">
                  <c:v>38.945559453375679</c:v>
                </c:pt>
                <c:pt idx="10">
                  <c:v>40.863090355717944</c:v>
                </c:pt>
                <c:pt idx="11">
                  <c:v>42.60171719003867</c:v>
                </c:pt>
              </c:numCache>
            </c:numRef>
          </c:val>
          <c:smooth val="0"/>
          <c:extLst>
            <c:ext xmlns:c16="http://schemas.microsoft.com/office/drawing/2014/chart" uri="{C3380CC4-5D6E-409C-BE32-E72D297353CC}">
              <c16:uniqueId val="{00000000-638A-4236-B512-63E9789DFE63}"/>
            </c:ext>
          </c:extLst>
        </c:ser>
        <c:ser>
          <c:idx val="1"/>
          <c:order val="1"/>
          <c:tx>
            <c:strRef>
              <c:f>'Tx-Dx connection points'!$C$11</c:f>
              <c:strCache>
                <c:ptCount val="1"/>
                <c:pt idx="0">
                  <c:v>Firm delivery</c:v>
                </c:pt>
              </c:strCache>
            </c:strRef>
          </c:tx>
          <c:marker>
            <c:symbol val="none"/>
          </c:marker>
          <c:cat>
            <c:strRef>
              <c:f>'Tx-Dx connection points'!$F$8:$Q$8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'Tx-Dx connection points'!$F$11:$Q$11</c:f>
              <c:numCache>
                <c:formatCode>0.0</c:formatCode>
                <c:ptCount val="12"/>
                <c:pt idx="0">
                  <c:v>35</c:v>
                </c:pt>
                <c:pt idx="1">
                  <c:v>35</c:v>
                </c:pt>
                <c:pt idx="2">
                  <c:v>35</c:v>
                </c:pt>
                <c:pt idx="3">
                  <c:v>35</c:v>
                </c:pt>
                <c:pt idx="4">
                  <c:v>35</c:v>
                </c:pt>
                <c:pt idx="5">
                  <c:v>35</c:v>
                </c:pt>
                <c:pt idx="6">
                  <c:v>35</c:v>
                </c:pt>
                <c:pt idx="7">
                  <c:v>35</c:v>
                </c:pt>
                <c:pt idx="8">
                  <c:v>35</c:v>
                </c:pt>
                <c:pt idx="9">
                  <c:v>35</c:v>
                </c:pt>
                <c:pt idx="10">
                  <c:v>35</c:v>
                </c:pt>
                <c:pt idx="11">
                  <c:v>35</c:v>
                </c:pt>
              </c:numCache>
            </c:numRef>
          </c:val>
          <c:smooth val="0"/>
          <c:extLst>
            <c:ext xmlns:c16="http://schemas.microsoft.com/office/drawing/2014/chart" uri="{C3380CC4-5D6E-409C-BE32-E72D297353CC}">
              <c16:uniqueId val="{00000001-638A-4236-B512-63E9789DFE63}"/>
            </c:ext>
          </c:extLst>
        </c:ser>
        <c:ser>
          <c:idx val="2"/>
          <c:order val="2"/>
          <c:tx>
            <c:strRef>
              <c:f>'Tx-Dx connection points'!$C$12</c:f>
              <c:strCache>
                <c:ptCount val="1"/>
                <c:pt idx="0">
                  <c:v>Short-term firm delivery</c:v>
                </c:pt>
              </c:strCache>
            </c:strRef>
          </c:tx>
          <c:marker>
            <c:symbol val="none"/>
          </c:marker>
          <c:cat>
            <c:strRef>
              <c:f>'Tx-Dx connection points'!$F$8:$Q$8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'Tx-Dx connection points'!$F$12:$Q$12</c:f>
              <c:numCache>
                <c:formatCode>0.0</c:formatCode>
                <c:ptCount val="12"/>
                <c:pt idx="0">
                  <c:v>42</c:v>
                </c:pt>
                <c:pt idx="1">
                  <c:v>42</c:v>
                </c:pt>
                <c:pt idx="2">
                  <c:v>42</c:v>
                </c:pt>
                <c:pt idx="3">
                  <c:v>42</c:v>
                </c:pt>
                <c:pt idx="4">
                  <c:v>42</c:v>
                </c:pt>
                <c:pt idx="5">
                  <c:v>42</c:v>
                </c:pt>
                <c:pt idx="6">
                  <c:v>42</c:v>
                </c:pt>
                <c:pt idx="7">
                  <c:v>42</c:v>
                </c:pt>
                <c:pt idx="8">
                  <c:v>42</c:v>
                </c:pt>
                <c:pt idx="9">
                  <c:v>42</c:v>
                </c:pt>
                <c:pt idx="10">
                  <c:v>42</c:v>
                </c:pt>
                <c:pt idx="11">
                  <c:v>42</c:v>
                </c:pt>
              </c:numCache>
            </c:numRef>
          </c:val>
          <c:smooth val="0"/>
          <c:extLst>
            <c:ext xmlns:c16="http://schemas.microsoft.com/office/drawing/2014/chart" uri="{C3380CC4-5D6E-409C-BE32-E72D297353CC}">
              <c16:uniqueId val="{00000002-638A-4236-B512-63E9789DFE63}"/>
            </c:ext>
          </c:extLst>
        </c:ser>
        <c:dLbls>
          <c:showLegendKey val="0"/>
          <c:showVal val="0"/>
          <c:showCatName val="0"/>
          <c:showSerName val="0"/>
          <c:showPercent val="0"/>
          <c:showBubbleSize val="0"/>
        </c:dLbls>
        <c:smooth val="0"/>
        <c:axId val="168272256"/>
        <c:axId val="168274176"/>
      </c:lineChart>
      <c:catAx>
        <c:axId val="16827225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168274176"/>
        <c:crosses val="autoZero"/>
        <c:auto val="1"/>
        <c:lblAlgn val="ctr"/>
        <c:lblOffset val="100"/>
        <c:tickMarkSkip val="1"/>
        <c:noMultiLvlLbl val="1"/>
      </c:catAx>
      <c:valAx>
        <c:axId val="168274176"/>
        <c:scaling>
          <c:orientation val="minMax"/>
        </c:scaling>
        <c:delete val="0"/>
        <c:axPos val="l"/>
        <c:majorGridlines/>
        <c:title>
          <c:tx>
            <c:rich>
              <a:bodyPr rot="0" vert="horz"/>
              <a:lstStyle/>
              <a:p>
                <a:pPr>
                  <a:defRPr/>
                </a:pPr>
                <a:r>
                  <a:rPr lang="en-AU"/>
                  <a:t>MVA</a:t>
                </a:r>
              </a:p>
            </c:rich>
          </c:tx>
          <c:overlay val="0"/>
        </c:title>
        <c:numFmt formatCode="0.0" sourceLinked="1"/>
        <c:majorTickMark val="out"/>
        <c:minorTickMark val="none"/>
        <c:tickLblPos val="nextTo"/>
        <c:crossAx val="168272256"/>
        <c:crosses val="autoZero"/>
        <c:crossBetween val="between"/>
      </c:valAx>
      <c:spPr>
        <a:solidFill>
          <a:schemeClr val="tx1">
            <a:lumMod val="75000"/>
            <a:lumOff val="25000"/>
          </a:schemeClr>
        </a:solidFill>
      </c:spPr>
    </c:plotArea>
    <c:legend>
      <c:legendPos val="r"/>
      <c:overlay val="0"/>
    </c:legend>
    <c:plotVisOnly val="1"/>
    <c:dispBlanksAs val="gap"/>
    <c:showDLblsOverMax val="0"/>
  </c:chart>
  <c:spPr>
    <a:solidFill>
      <a:schemeClr val="tx1">
        <a:lumMod val="75000"/>
        <a:lumOff val="25000"/>
      </a:schemeClr>
    </a:solidFill>
  </c:spPr>
  <c:txPr>
    <a:bodyPr/>
    <a:lstStyle/>
    <a:p>
      <a:pPr>
        <a:defRPr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'Zone subs &amp; sub-trans lines'!$C$4</c:f>
          <c:strCache>
            <c:ptCount val="1"/>
            <c:pt idx="0">
              <c:v>Trial Harbour</c:v>
            </c:pt>
          </c:strCache>
        </c:strRef>
      </c:tx>
      <c:overlay val="0"/>
    </c:title>
    <c:autoTitleDeleted val="0"/>
    <c:plotArea>
      <c:layout/>
      <c:lineChart>
        <c:grouping val="standard"/>
        <c:varyColors val="0"/>
        <c:ser>
          <c:idx val="0"/>
          <c:order val="0"/>
          <c:tx>
            <c:strRef>
              <c:f>'Zone subs &amp; sub-trans lines'!$C$4</c:f>
              <c:strCache>
                <c:ptCount val="1"/>
                <c:pt idx="0">
                  <c:v>Trial Harbour</c:v>
                </c:pt>
              </c:strCache>
            </c:strRef>
          </c:tx>
          <c:marker>
            <c:symbol val="none"/>
          </c:marker>
          <c:cat>
            <c:strRef>
              <c:f>'Zone subs &amp; sub-trans lines'!$F$8:$Q$8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'Zone subs &amp; sub-trans lines'!$F$19:$Q$19</c:f>
              <c:numCache>
                <c:formatCode>0.00</c:formatCode>
                <c:ptCount val="12"/>
                <c:pt idx="0">
                  <c:v>3.1465983276559908</c:v>
                </c:pt>
                <c:pt idx="1">
                  <c:v>2.5009334933040921</c:v>
                </c:pt>
                <c:pt idx="2">
                  <c:v>1.2285899229383945</c:v>
                </c:pt>
                <c:pt idx="3">
                  <c:v>2.5788354547436234</c:v>
                </c:pt>
                <c:pt idx="4">
                  <c:v>2.6291863316462907</c:v>
                </c:pt>
                <c:pt idx="5">
                  <c:v>2.6769878369828146</c:v>
                </c:pt>
                <c:pt idx="6">
                  <c:v>2.6942042939267425</c:v>
                </c:pt>
                <c:pt idx="7">
                  <c:v>2.7152480227788081</c:v>
                </c:pt>
                <c:pt idx="8">
                  <c:v>2.7453020616714388</c:v>
                </c:pt>
                <c:pt idx="9">
                  <c:v>2.8001797736825438</c:v>
                </c:pt>
                <c:pt idx="10">
                  <c:v>2.9380499525556489</c:v>
                </c:pt>
                <c:pt idx="11">
                  <c:v>3.0630569562751608</c:v>
                </c:pt>
              </c:numCache>
            </c:numRef>
          </c:val>
          <c:smooth val="0"/>
          <c:extLst>
            <c:ext xmlns:c16="http://schemas.microsoft.com/office/drawing/2014/chart" uri="{C3380CC4-5D6E-409C-BE32-E72D297353CC}">
              <c16:uniqueId val="{00000000-4362-4414-80BF-896A8D2AF73F}"/>
            </c:ext>
          </c:extLst>
        </c:ser>
        <c:ser>
          <c:idx val="1"/>
          <c:order val="1"/>
          <c:tx>
            <c:strRef>
              <c:f>'Zone subs &amp; sub-trans lines'!$C$11</c:f>
              <c:strCache>
                <c:ptCount val="1"/>
                <c:pt idx="0">
                  <c:v>Firm delivery</c:v>
                </c:pt>
              </c:strCache>
            </c:strRef>
          </c:tx>
          <c:marker>
            <c:symbol val="none"/>
          </c:marker>
          <c:cat>
            <c:strRef>
              <c:f>'Zone subs &amp; sub-trans lines'!$F$8:$Q$8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'Zone subs &amp; sub-trans lines'!$F$11:$Q$11</c:f>
              <c:numCache>
                <c:formatCode>0</c:formatCode>
                <c:ptCount val="12"/>
                <c:pt idx="0">
                  <c:v>20</c:v>
                </c:pt>
                <c:pt idx="1">
                  <c:v>20</c:v>
                </c:pt>
                <c:pt idx="2">
                  <c:v>20</c:v>
                </c:pt>
                <c:pt idx="3">
                  <c:v>20</c:v>
                </c:pt>
                <c:pt idx="4">
                  <c:v>20</c:v>
                </c:pt>
                <c:pt idx="5">
                  <c:v>20</c:v>
                </c:pt>
                <c:pt idx="6">
                  <c:v>20</c:v>
                </c:pt>
                <c:pt idx="7">
                  <c:v>20</c:v>
                </c:pt>
                <c:pt idx="8">
                  <c:v>20</c:v>
                </c:pt>
                <c:pt idx="9">
                  <c:v>20</c:v>
                </c:pt>
                <c:pt idx="10">
                  <c:v>20</c:v>
                </c:pt>
                <c:pt idx="11">
                  <c:v>20</c:v>
                </c:pt>
              </c:numCache>
            </c:numRef>
          </c:val>
          <c:smooth val="0"/>
          <c:extLst>
            <c:ext xmlns:c16="http://schemas.microsoft.com/office/drawing/2014/chart" uri="{C3380CC4-5D6E-409C-BE32-E72D297353CC}">
              <c16:uniqueId val="{00000001-4362-4414-80BF-896A8D2AF73F}"/>
            </c:ext>
          </c:extLst>
        </c:ser>
        <c:ser>
          <c:idx val="2"/>
          <c:order val="2"/>
          <c:tx>
            <c:strRef>
              <c:f>'Zone subs &amp; sub-trans lines'!$C$12</c:f>
              <c:strCache>
                <c:ptCount val="1"/>
                <c:pt idx="0">
                  <c:v>Short-term firm delivery</c:v>
                </c:pt>
              </c:strCache>
            </c:strRef>
          </c:tx>
          <c:marker>
            <c:symbol val="none"/>
          </c:marker>
          <c:cat>
            <c:strRef>
              <c:f>'Zone subs &amp; sub-trans lines'!$F$8:$Q$8</c:f>
              <c:strCache>
                <c:ptCount val="12"/>
                <c:pt idx="0">
                  <c:v>2022 (Actuals)</c:v>
                </c:pt>
                <c:pt idx="1">
                  <c:v>2023 (Actuals)</c:v>
                </c:pt>
                <c:pt idx="2">
                  <c:v>2024</c:v>
                </c:pt>
                <c:pt idx="3">
                  <c:v>2025</c:v>
                </c:pt>
                <c:pt idx="4">
                  <c:v>2026</c:v>
                </c:pt>
                <c:pt idx="5">
                  <c:v>2027</c:v>
                </c:pt>
                <c:pt idx="6">
                  <c:v>2028</c:v>
                </c:pt>
                <c:pt idx="7">
                  <c:v>2029</c:v>
                </c:pt>
                <c:pt idx="8">
                  <c:v>2030</c:v>
                </c:pt>
                <c:pt idx="9">
                  <c:v>2031</c:v>
                </c:pt>
                <c:pt idx="10">
                  <c:v>2032</c:v>
                </c:pt>
                <c:pt idx="11">
                  <c:v>2033</c:v>
                </c:pt>
              </c:strCache>
            </c:strRef>
          </c:cat>
          <c:val>
            <c:numRef>
              <c:f>'Zone subs &amp; sub-trans lines'!$F$12:$Q$12</c:f>
              <c:numCache>
                <c:formatCode>0</c:formatCode>
                <c:ptCount val="12"/>
                <c:pt idx="0">
                  <c:v>26</c:v>
                </c:pt>
                <c:pt idx="1">
                  <c:v>26</c:v>
                </c:pt>
                <c:pt idx="2">
                  <c:v>26</c:v>
                </c:pt>
                <c:pt idx="3">
                  <c:v>26</c:v>
                </c:pt>
                <c:pt idx="4">
                  <c:v>26</c:v>
                </c:pt>
                <c:pt idx="5">
                  <c:v>26</c:v>
                </c:pt>
                <c:pt idx="6">
                  <c:v>26</c:v>
                </c:pt>
                <c:pt idx="7">
                  <c:v>26</c:v>
                </c:pt>
                <c:pt idx="8">
                  <c:v>26</c:v>
                </c:pt>
                <c:pt idx="9">
                  <c:v>26</c:v>
                </c:pt>
                <c:pt idx="10">
                  <c:v>26</c:v>
                </c:pt>
                <c:pt idx="11">
                  <c:v>26</c:v>
                </c:pt>
              </c:numCache>
            </c:numRef>
          </c:val>
          <c:smooth val="0"/>
          <c:extLst>
            <c:ext xmlns:c16="http://schemas.microsoft.com/office/drawing/2014/chart" uri="{C3380CC4-5D6E-409C-BE32-E72D297353CC}">
              <c16:uniqueId val="{00000002-4362-4414-80BF-896A8D2AF73F}"/>
            </c:ext>
          </c:extLst>
        </c:ser>
        <c:dLbls>
          <c:showLegendKey val="0"/>
          <c:showVal val="0"/>
          <c:showCatName val="0"/>
          <c:showSerName val="0"/>
          <c:showPercent val="0"/>
          <c:showBubbleSize val="0"/>
        </c:dLbls>
        <c:smooth val="0"/>
        <c:axId val="168728448"/>
        <c:axId val="168742912"/>
      </c:lineChart>
      <c:catAx>
        <c:axId val="168728448"/>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spPr>
          <a:noFill/>
        </c:spPr>
        <c:txPr>
          <a:bodyPr/>
          <a:lstStyle/>
          <a:p>
            <a:pPr>
              <a:defRPr>
                <a:solidFill>
                  <a:schemeClr val="bg1"/>
                </a:solidFill>
              </a:defRPr>
            </a:pPr>
            <a:endParaRPr lang="en-US"/>
          </a:p>
        </c:txPr>
        <c:crossAx val="168742912"/>
        <c:crosses val="autoZero"/>
        <c:auto val="1"/>
        <c:lblAlgn val="ctr"/>
        <c:lblOffset val="100"/>
        <c:noMultiLvlLbl val="1"/>
      </c:catAx>
      <c:valAx>
        <c:axId val="168742912"/>
        <c:scaling>
          <c:orientation val="minMax"/>
          <c:min val="0"/>
        </c:scaling>
        <c:delete val="0"/>
        <c:axPos val="l"/>
        <c:majorGridlines/>
        <c:title>
          <c:tx>
            <c:rich>
              <a:bodyPr rot="0" vert="horz"/>
              <a:lstStyle/>
              <a:p>
                <a:pPr>
                  <a:defRPr/>
                </a:pPr>
                <a:r>
                  <a:rPr lang="en-AU"/>
                  <a:t>MVA</a:t>
                </a:r>
              </a:p>
            </c:rich>
          </c:tx>
          <c:overlay val="0"/>
        </c:title>
        <c:numFmt formatCode="0.00" sourceLinked="1"/>
        <c:majorTickMark val="out"/>
        <c:minorTickMark val="none"/>
        <c:tickLblPos val="nextTo"/>
        <c:txPr>
          <a:bodyPr/>
          <a:lstStyle/>
          <a:p>
            <a:pPr>
              <a:defRPr>
                <a:solidFill>
                  <a:schemeClr val="bg1"/>
                </a:solidFill>
              </a:defRPr>
            </a:pPr>
            <a:endParaRPr lang="en-US"/>
          </a:p>
        </c:txPr>
        <c:crossAx val="168728448"/>
        <c:crosses val="autoZero"/>
        <c:crossBetween val="between"/>
      </c:valAx>
      <c:spPr>
        <a:noFill/>
      </c:spPr>
    </c:plotArea>
    <c:legend>
      <c:legendPos val="r"/>
      <c:overlay val="0"/>
      <c:txPr>
        <a:bodyPr/>
        <a:lstStyle/>
        <a:p>
          <a:pPr>
            <a:defRPr>
              <a:solidFill>
                <a:schemeClr val="bg1"/>
              </a:solidFill>
            </a:defRPr>
          </a:pPr>
          <a:endParaRPr lang="en-US"/>
        </a:p>
      </c:txPr>
    </c:legend>
    <c:plotVisOnly val="1"/>
    <c:dispBlanksAs val="gap"/>
    <c:showDLblsOverMax val="0"/>
  </c:chart>
  <c:spPr>
    <a:solidFill>
      <a:schemeClr val="tx1"/>
    </a:solidFill>
  </c:spPr>
  <c:txPr>
    <a:bodyPr/>
    <a:lstStyle/>
    <a:p>
      <a:pPr>
        <a:defRPr baseline="0">
          <a:solidFill>
            <a:schemeClr val="bg1"/>
          </a:solidFill>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561975</xdr:colOff>
      <xdr:row>14</xdr:row>
      <xdr:rowOff>142876</xdr:rowOff>
    </xdr:from>
    <xdr:to>
      <xdr:col>13</xdr:col>
      <xdr:colOff>314325</xdr:colOff>
      <xdr:row>45</xdr:row>
      <xdr:rowOff>47625</xdr:rowOff>
    </xdr:to>
    <xdr:sp macro="" textlink="">
      <xdr:nvSpPr>
        <xdr:cNvPr id="82" name="Rectangle 81">
          <a:extLst>
            <a:ext uri="{FF2B5EF4-FFF2-40B4-BE49-F238E27FC236}">
              <a16:creationId xmlns:a16="http://schemas.microsoft.com/office/drawing/2014/main" id="{297A4E10-9215-B2C8-AE22-55FDF901AD29}"/>
            </a:ext>
          </a:extLst>
        </xdr:cNvPr>
        <xdr:cNvSpPr/>
      </xdr:nvSpPr>
      <xdr:spPr>
        <a:xfrm>
          <a:off x="9267825" y="4943476"/>
          <a:ext cx="2800350" cy="5810249"/>
        </a:xfrm>
        <a:prstGeom prst="rect">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304800</xdr:colOff>
      <xdr:row>27</xdr:row>
      <xdr:rowOff>114300</xdr:rowOff>
    </xdr:from>
    <xdr:to>
      <xdr:col>0</xdr:col>
      <xdr:colOff>1809750</xdr:colOff>
      <xdr:row>33</xdr:row>
      <xdr:rowOff>19050</xdr:rowOff>
    </xdr:to>
    <xdr:sp macro="" textlink="">
      <xdr:nvSpPr>
        <xdr:cNvPr id="2" name="Rectangle 1">
          <a:extLst>
            <a:ext uri="{FF2B5EF4-FFF2-40B4-BE49-F238E27FC236}">
              <a16:creationId xmlns:a16="http://schemas.microsoft.com/office/drawing/2014/main" id="{29D3686F-B4A4-32D9-FD81-0CF20B0A08C5}"/>
            </a:ext>
          </a:extLst>
        </xdr:cNvPr>
        <xdr:cNvSpPr/>
      </xdr:nvSpPr>
      <xdr:spPr>
        <a:xfrm>
          <a:off x="304800" y="7391400"/>
          <a:ext cx="1504950" cy="1047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ForecastData</a:t>
          </a:r>
        </a:p>
        <a:p>
          <a:pPr algn="ctr"/>
          <a:r>
            <a:rPr lang="en-AU" sz="1100" b="0"/>
            <a:t>raw forecast data</a:t>
          </a:r>
        </a:p>
        <a:p>
          <a:pPr algn="ctr"/>
          <a:r>
            <a:rPr lang="en-AU" sz="1100" b="0"/>
            <a:t>(Updated annually)</a:t>
          </a:r>
        </a:p>
      </xdr:txBody>
    </xdr:sp>
    <xdr:clientData/>
  </xdr:twoCellAnchor>
  <xdr:twoCellAnchor>
    <xdr:from>
      <xdr:col>0</xdr:col>
      <xdr:colOff>2914650</xdr:colOff>
      <xdr:row>27</xdr:row>
      <xdr:rowOff>114300</xdr:rowOff>
    </xdr:from>
    <xdr:to>
      <xdr:col>1</xdr:col>
      <xdr:colOff>171450</xdr:colOff>
      <xdr:row>33</xdr:row>
      <xdr:rowOff>19050</xdr:rowOff>
    </xdr:to>
    <xdr:sp macro="" textlink="">
      <xdr:nvSpPr>
        <xdr:cNvPr id="3" name="Rectangle 2">
          <a:extLst>
            <a:ext uri="{FF2B5EF4-FFF2-40B4-BE49-F238E27FC236}">
              <a16:creationId xmlns:a16="http://schemas.microsoft.com/office/drawing/2014/main" id="{CD7655CB-ECDD-4995-B536-FB2BEAA327F9}"/>
            </a:ext>
          </a:extLst>
        </xdr:cNvPr>
        <xdr:cNvSpPr/>
      </xdr:nvSpPr>
      <xdr:spPr>
        <a:xfrm>
          <a:off x="2914650" y="7391400"/>
          <a:ext cx="1590675" cy="1047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FORECAST</a:t>
          </a:r>
        </a:p>
        <a:p>
          <a:pPr algn="ctr"/>
          <a:r>
            <a:rPr lang="en-AU" sz="1100" b="0"/>
            <a:t>Automatically</a:t>
          </a:r>
          <a:r>
            <a:rPr lang="en-AU" sz="1100" b="0" baseline="0"/>
            <a:t> re-formats from ForecastData sheet</a:t>
          </a:r>
          <a:endParaRPr lang="en-AU" sz="1100" b="0"/>
        </a:p>
      </xdr:txBody>
    </xdr:sp>
    <xdr:clientData/>
  </xdr:twoCellAnchor>
  <xdr:twoCellAnchor>
    <xdr:from>
      <xdr:col>4</xdr:col>
      <xdr:colOff>238125</xdr:colOff>
      <xdr:row>20</xdr:row>
      <xdr:rowOff>171450</xdr:rowOff>
    </xdr:from>
    <xdr:to>
      <xdr:col>7</xdr:col>
      <xdr:colOff>409575</xdr:colOff>
      <xdr:row>26</xdr:row>
      <xdr:rowOff>66675</xdr:rowOff>
    </xdr:to>
    <xdr:sp macro="" textlink="">
      <xdr:nvSpPr>
        <xdr:cNvPr id="4" name="Rectangle 3">
          <a:extLst>
            <a:ext uri="{FF2B5EF4-FFF2-40B4-BE49-F238E27FC236}">
              <a16:creationId xmlns:a16="http://schemas.microsoft.com/office/drawing/2014/main" id="{5E277ABD-8D46-4B72-876B-1F07C4E23825}"/>
            </a:ext>
          </a:extLst>
        </xdr:cNvPr>
        <xdr:cNvSpPr/>
      </xdr:nvSpPr>
      <xdr:spPr>
        <a:xfrm>
          <a:off x="6505575" y="6115050"/>
          <a:ext cx="2000250" cy="1038225"/>
        </a:xfrm>
        <a:prstGeom prst="rec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T-D</a:t>
          </a:r>
        </a:p>
        <a:p>
          <a:pPr algn="ctr"/>
          <a:endParaRPr lang="en-AU" sz="1100" b="1"/>
        </a:p>
      </xdr:txBody>
    </xdr:sp>
    <xdr:clientData/>
  </xdr:twoCellAnchor>
  <xdr:twoCellAnchor>
    <xdr:from>
      <xdr:col>4</xdr:col>
      <xdr:colOff>247650</xdr:colOff>
      <xdr:row>35</xdr:row>
      <xdr:rowOff>0</xdr:rowOff>
    </xdr:from>
    <xdr:to>
      <xdr:col>7</xdr:col>
      <xdr:colOff>419100</xdr:colOff>
      <xdr:row>40</xdr:row>
      <xdr:rowOff>95250</xdr:rowOff>
    </xdr:to>
    <xdr:sp macro="" textlink="">
      <xdr:nvSpPr>
        <xdr:cNvPr id="5" name="Rectangle 4">
          <a:extLst>
            <a:ext uri="{FF2B5EF4-FFF2-40B4-BE49-F238E27FC236}">
              <a16:creationId xmlns:a16="http://schemas.microsoft.com/office/drawing/2014/main" id="{ABC69BD6-09B2-4E6D-84FD-144B28131853}"/>
            </a:ext>
          </a:extLst>
        </xdr:cNvPr>
        <xdr:cNvSpPr/>
      </xdr:nvSpPr>
      <xdr:spPr>
        <a:xfrm>
          <a:off x="6515100" y="8801100"/>
          <a:ext cx="2000250" cy="10477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Zone</a:t>
          </a:r>
        </a:p>
        <a:p>
          <a:pPr algn="ctr"/>
          <a:endParaRPr lang="en-AU" sz="1100" b="1"/>
        </a:p>
      </xdr:txBody>
    </xdr:sp>
    <xdr:clientData/>
  </xdr:twoCellAnchor>
  <xdr:twoCellAnchor>
    <xdr:from>
      <xdr:col>9</xdr:col>
      <xdr:colOff>352425</xdr:colOff>
      <xdr:row>18</xdr:row>
      <xdr:rowOff>104774</xdr:rowOff>
    </xdr:from>
    <xdr:to>
      <xdr:col>12</xdr:col>
      <xdr:colOff>523875</xdr:colOff>
      <xdr:row>23</xdr:row>
      <xdr:rowOff>161925</xdr:rowOff>
    </xdr:to>
    <xdr:sp macro="" textlink="">
      <xdr:nvSpPr>
        <xdr:cNvPr id="6" name="Rectangle 5">
          <a:extLst>
            <a:ext uri="{FF2B5EF4-FFF2-40B4-BE49-F238E27FC236}">
              <a16:creationId xmlns:a16="http://schemas.microsoft.com/office/drawing/2014/main" id="{56A069FD-9468-4C13-A2E1-665ACB13792F}"/>
            </a:ext>
          </a:extLst>
        </xdr:cNvPr>
        <xdr:cNvSpPr/>
      </xdr:nvSpPr>
      <xdr:spPr>
        <a:xfrm>
          <a:off x="9667875" y="4905374"/>
          <a:ext cx="2000250" cy="1009651"/>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T-D Data</a:t>
          </a:r>
        </a:p>
        <a:p>
          <a:pPr algn="ctr"/>
          <a:r>
            <a:rPr lang="en-AU" sz="1100" b="0"/>
            <a:t>Uses VBA macros to automatically</a:t>
          </a:r>
          <a:r>
            <a:rPr lang="en-AU" sz="1100" b="0" baseline="0"/>
            <a:t> calculate formulas</a:t>
          </a:r>
          <a:endParaRPr lang="en-AU" sz="1100" b="0"/>
        </a:p>
        <a:p>
          <a:pPr algn="ctr"/>
          <a:endParaRPr lang="en-AU" sz="1100" b="1"/>
        </a:p>
      </xdr:txBody>
    </xdr:sp>
    <xdr:clientData/>
  </xdr:twoCellAnchor>
  <xdr:twoCellAnchor>
    <xdr:from>
      <xdr:col>9</xdr:col>
      <xdr:colOff>342900</xdr:colOff>
      <xdr:row>24</xdr:row>
      <xdr:rowOff>66675</xdr:rowOff>
    </xdr:from>
    <xdr:to>
      <xdr:col>12</xdr:col>
      <xdr:colOff>514350</xdr:colOff>
      <xdr:row>29</xdr:row>
      <xdr:rowOff>161925</xdr:rowOff>
    </xdr:to>
    <xdr:sp macro="" textlink="">
      <xdr:nvSpPr>
        <xdr:cNvPr id="7" name="Rectangle 6">
          <a:extLst>
            <a:ext uri="{FF2B5EF4-FFF2-40B4-BE49-F238E27FC236}">
              <a16:creationId xmlns:a16="http://schemas.microsoft.com/office/drawing/2014/main" id="{E5A09753-3D8C-4864-A341-771B5237A346}"/>
            </a:ext>
          </a:extLst>
        </xdr:cNvPr>
        <xdr:cNvSpPr/>
      </xdr:nvSpPr>
      <xdr:spPr>
        <a:xfrm>
          <a:off x="9658350" y="6010275"/>
          <a:ext cx="2000250" cy="1047750"/>
        </a:xfrm>
        <a:prstGeom prst="rect">
          <a:avLst/>
        </a:prstGeom>
        <a:solidFill>
          <a:schemeClr val="accent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T-D Info</a:t>
          </a:r>
        </a:p>
        <a:p>
          <a:pPr algn="ctr"/>
          <a:r>
            <a:rPr lang="en-AU" sz="1100" b="0"/>
            <a:t>Supporting</a:t>
          </a:r>
          <a:r>
            <a:rPr lang="en-AU" sz="1100" b="0" baseline="0"/>
            <a:t> T-D information and data which has been referenced and linked to</a:t>
          </a:r>
          <a:endParaRPr lang="en-AU" sz="1100" b="0"/>
        </a:p>
      </xdr:txBody>
    </xdr:sp>
    <xdr:clientData/>
  </xdr:twoCellAnchor>
  <xdr:twoCellAnchor>
    <xdr:from>
      <xdr:col>9</xdr:col>
      <xdr:colOff>323850</xdr:colOff>
      <xdr:row>31</xdr:row>
      <xdr:rowOff>123825</xdr:rowOff>
    </xdr:from>
    <xdr:to>
      <xdr:col>12</xdr:col>
      <xdr:colOff>495300</xdr:colOff>
      <xdr:row>37</xdr:row>
      <xdr:rowOff>28575</xdr:rowOff>
    </xdr:to>
    <xdr:sp macro="" textlink="">
      <xdr:nvSpPr>
        <xdr:cNvPr id="8" name="Rectangle 7">
          <a:extLst>
            <a:ext uri="{FF2B5EF4-FFF2-40B4-BE49-F238E27FC236}">
              <a16:creationId xmlns:a16="http://schemas.microsoft.com/office/drawing/2014/main" id="{C349226D-831E-495B-A4CA-D146FE129453}"/>
            </a:ext>
          </a:extLst>
        </xdr:cNvPr>
        <xdr:cNvSpPr/>
      </xdr:nvSpPr>
      <xdr:spPr>
        <a:xfrm>
          <a:off x="9639300" y="7400925"/>
          <a:ext cx="2000250" cy="10477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Zone Data</a:t>
          </a:r>
        </a:p>
        <a:p>
          <a:pPr algn="ctr"/>
          <a:r>
            <a:rPr lang="en-AU" sz="1100" b="0"/>
            <a:t>Uses VBA macros to automatically</a:t>
          </a:r>
          <a:r>
            <a:rPr lang="en-AU" sz="1100" b="0" baseline="0"/>
            <a:t> calculate formulas</a:t>
          </a:r>
          <a:endParaRPr lang="en-AU" sz="1100" b="0"/>
        </a:p>
        <a:p>
          <a:pPr algn="ctr"/>
          <a:endParaRPr lang="en-AU" sz="1100" b="1"/>
        </a:p>
      </xdr:txBody>
    </xdr:sp>
    <xdr:clientData/>
  </xdr:twoCellAnchor>
  <xdr:twoCellAnchor>
    <xdr:from>
      <xdr:col>9</xdr:col>
      <xdr:colOff>352425</xdr:colOff>
      <xdr:row>38</xdr:row>
      <xdr:rowOff>47625</xdr:rowOff>
    </xdr:from>
    <xdr:to>
      <xdr:col>12</xdr:col>
      <xdr:colOff>523875</xdr:colOff>
      <xdr:row>43</xdr:row>
      <xdr:rowOff>142875</xdr:rowOff>
    </xdr:to>
    <xdr:sp macro="" textlink="">
      <xdr:nvSpPr>
        <xdr:cNvPr id="9" name="Rectangle 8">
          <a:extLst>
            <a:ext uri="{FF2B5EF4-FFF2-40B4-BE49-F238E27FC236}">
              <a16:creationId xmlns:a16="http://schemas.microsoft.com/office/drawing/2014/main" id="{5F8BB174-254B-40E6-8178-02585FC9E448}"/>
            </a:ext>
          </a:extLst>
        </xdr:cNvPr>
        <xdr:cNvSpPr/>
      </xdr:nvSpPr>
      <xdr:spPr>
        <a:xfrm>
          <a:off x="9667875" y="8658225"/>
          <a:ext cx="2000250" cy="10477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Zone info</a:t>
          </a:r>
        </a:p>
        <a:p>
          <a:pPr algn="ctr"/>
          <a:r>
            <a:rPr lang="en-AU" sz="1100" b="0"/>
            <a:t>Supporting Zone information and data which has been referenced</a:t>
          </a:r>
          <a:r>
            <a:rPr lang="en-AU" sz="1100" b="0" baseline="0"/>
            <a:t> and linked to</a:t>
          </a:r>
          <a:endParaRPr lang="en-AU" sz="1100" b="0"/>
        </a:p>
        <a:p>
          <a:pPr algn="ctr"/>
          <a:endParaRPr lang="en-AU" sz="1100" b="1"/>
        </a:p>
      </xdr:txBody>
    </xdr:sp>
    <xdr:clientData/>
  </xdr:twoCellAnchor>
  <xdr:twoCellAnchor>
    <xdr:from>
      <xdr:col>14</xdr:col>
      <xdr:colOff>561975</xdr:colOff>
      <xdr:row>26</xdr:row>
      <xdr:rowOff>133350</xdr:rowOff>
    </xdr:from>
    <xdr:to>
      <xdr:col>18</xdr:col>
      <xdr:colOff>123825</xdr:colOff>
      <xdr:row>32</xdr:row>
      <xdr:rowOff>38100</xdr:rowOff>
    </xdr:to>
    <xdr:sp macro="" textlink="">
      <xdr:nvSpPr>
        <xdr:cNvPr id="10" name="Rectangle 9">
          <a:extLst>
            <a:ext uri="{FF2B5EF4-FFF2-40B4-BE49-F238E27FC236}">
              <a16:creationId xmlns:a16="http://schemas.microsoft.com/office/drawing/2014/main" id="{04B1A047-CD8F-4E99-95EB-91FBF1BB4C33}"/>
            </a:ext>
          </a:extLst>
        </xdr:cNvPr>
        <xdr:cNvSpPr/>
      </xdr:nvSpPr>
      <xdr:spPr>
        <a:xfrm>
          <a:off x="12925425" y="6934200"/>
          <a:ext cx="2000250" cy="1047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Substation DER</a:t>
          </a:r>
        </a:p>
        <a:p>
          <a:pPr algn="ctr"/>
          <a:r>
            <a:rPr lang="en-AU" sz="1100" b="0"/>
            <a:t>Raw</a:t>
          </a:r>
          <a:r>
            <a:rPr lang="en-AU" sz="1100" b="0" baseline="0"/>
            <a:t> Sub DER data</a:t>
          </a:r>
        </a:p>
        <a:p>
          <a:pPr algn="ctr"/>
          <a:r>
            <a:rPr lang="en-AU" sz="1100" b="0" baseline="0"/>
            <a:t>(Updated annually)</a:t>
          </a:r>
          <a:endParaRPr lang="en-AU" sz="1100" b="0"/>
        </a:p>
      </xdr:txBody>
    </xdr:sp>
    <xdr:clientData/>
  </xdr:twoCellAnchor>
  <xdr:twoCellAnchor>
    <xdr:from>
      <xdr:col>18</xdr:col>
      <xdr:colOff>371475</xdr:colOff>
      <xdr:row>26</xdr:row>
      <xdr:rowOff>142875</xdr:rowOff>
    </xdr:from>
    <xdr:to>
      <xdr:col>21</xdr:col>
      <xdr:colOff>542925</xdr:colOff>
      <xdr:row>32</xdr:row>
      <xdr:rowOff>47625</xdr:rowOff>
    </xdr:to>
    <xdr:sp macro="" textlink="">
      <xdr:nvSpPr>
        <xdr:cNvPr id="11" name="Rectangle 10">
          <a:extLst>
            <a:ext uri="{FF2B5EF4-FFF2-40B4-BE49-F238E27FC236}">
              <a16:creationId xmlns:a16="http://schemas.microsoft.com/office/drawing/2014/main" id="{90761D47-DE20-445E-A120-5B061BC21987}"/>
            </a:ext>
          </a:extLst>
        </xdr:cNvPr>
        <xdr:cNvSpPr/>
      </xdr:nvSpPr>
      <xdr:spPr>
        <a:xfrm>
          <a:off x="15173325" y="7229475"/>
          <a:ext cx="2000250" cy="1047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DERdataMax</a:t>
          </a:r>
        </a:p>
        <a:p>
          <a:pPr algn="ctr"/>
          <a:r>
            <a:rPr lang="en-AU" sz="1100" b="0"/>
            <a:t>Raw</a:t>
          </a:r>
          <a:r>
            <a:rPr lang="en-AU" sz="1100" b="0" baseline="0"/>
            <a:t> Maxiumum Sub DER data</a:t>
          </a:r>
        </a:p>
        <a:p>
          <a:pPr algn="ctr"/>
          <a:r>
            <a:rPr lang="en-AU" sz="1100" b="0" baseline="0"/>
            <a:t>(Updated annually)</a:t>
          </a:r>
          <a:endParaRPr lang="en-AU" sz="1100" b="0"/>
        </a:p>
      </xdr:txBody>
    </xdr:sp>
    <xdr:clientData/>
  </xdr:twoCellAnchor>
  <xdr:twoCellAnchor>
    <xdr:from>
      <xdr:col>22</xdr:col>
      <xdr:colOff>190500</xdr:colOff>
      <xdr:row>26</xdr:row>
      <xdr:rowOff>133350</xdr:rowOff>
    </xdr:from>
    <xdr:to>
      <xdr:col>25</xdr:col>
      <xdr:colOff>361950</xdr:colOff>
      <xdr:row>32</xdr:row>
      <xdr:rowOff>38100</xdr:rowOff>
    </xdr:to>
    <xdr:sp macro="" textlink="">
      <xdr:nvSpPr>
        <xdr:cNvPr id="12" name="Rectangle 11">
          <a:extLst>
            <a:ext uri="{FF2B5EF4-FFF2-40B4-BE49-F238E27FC236}">
              <a16:creationId xmlns:a16="http://schemas.microsoft.com/office/drawing/2014/main" id="{4B76FE0C-2197-4C45-BFDF-2F9C4DB5A895}"/>
            </a:ext>
          </a:extLst>
        </xdr:cNvPr>
        <xdr:cNvSpPr/>
      </xdr:nvSpPr>
      <xdr:spPr>
        <a:xfrm>
          <a:off x="17430750" y="7219950"/>
          <a:ext cx="2000250" cy="1047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Feeder DER</a:t>
          </a:r>
        </a:p>
        <a:p>
          <a:pPr algn="ctr"/>
          <a:r>
            <a:rPr lang="en-AU" sz="1100" b="0"/>
            <a:t>Raw</a:t>
          </a:r>
          <a:r>
            <a:rPr lang="en-AU" sz="1100" b="0" baseline="0"/>
            <a:t> Feeder DER data</a:t>
          </a:r>
        </a:p>
        <a:p>
          <a:pPr algn="ctr"/>
          <a:r>
            <a:rPr lang="en-AU" sz="1100" b="0" baseline="0"/>
            <a:t>(Updated annually)</a:t>
          </a:r>
          <a:endParaRPr lang="en-AU" sz="1100" b="0"/>
        </a:p>
      </xdr:txBody>
    </xdr:sp>
    <xdr:clientData/>
  </xdr:twoCellAnchor>
  <xdr:twoCellAnchor>
    <xdr:from>
      <xdr:col>14</xdr:col>
      <xdr:colOff>561975</xdr:colOff>
      <xdr:row>20</xdr:row>
      <xdr:rowOff>95250</xdr:rowOff>
    </xdr:from>
    <xdr:to>
      <xdr:col>18</xdr:col>
      <xdr:colOff>123825</xdr:colOff>
      <xdr:row>25</xdr:row>
      <xdr:rowOff>47625</xdr:rowOff>
    </xdr:to>
    <xdr:sp macro="" textlink="">
      <xdr:nvSpPr>
        <xdr:cNvPr id="13" name="Rectangle 12">
          <a:extLst>
            <a:ext uri="{FF2B5EF4-FFF2-40B4-BE49-F238E27FC236}">
              <a16:creationId xmlns:a16="http://schemas.microsoft.com/office/drawing/2014/main" id="{72DF9511-591B-4F6A-BEAC-997886DC673A}"/>
            </a:ext>
          </a:extLst>
        </xdr:cNvPr>
        <xdr:cNvSpPr/>
      </xdr:nvSpPr>
      <xdr:spPr>
        <a:xfrm>
          <a:off x="12925425" y="6038850"/>
          <a:ext cx="2000250" cy="904875"/>
        </a:xfrm>
        <a:prstGeom prst="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Tx-Dx</a:t>
          </a:r>
          <a:r>
            <a:rPr lang="en-AU" sz="1100" b="1" baseline="0"/>
            <a:t> Connection Points</a:t>
          </a:r>
          <a:endParaRPr lang="en-AU" sz="1100" b="1"/>
        </a:p>
        <a:p>
          <a:pPr algn="ctr"/>
          <a:r>
            <a:rPr lang="en-AU" sz="1100" b="0"/>
            <a:t>Connection</a:t>
          </a:r>
          <a:r>
            <a:rPr lang="en-AU" sz="1100" b="0" baseline="0"/>
            <a:t> point summary and forecast graphs</a:t>
          </a:r>
          <a:endParaRPr lang="en-AU" sz="1100" b="0"/>
        </a:p>
      </xdr:txBody>
    </xdr:sp>
    <xdr:clientData/>
  </xdr:twoCellAnchor>
  <xdr:twoCellAnchor>
    <xdr:from>
      <xdr:col>14</xdr:col>
      <xdr:colOff>533400</xdr:colOff>
      <xdr:row>34</xdr:row>
      <xdr:rowOff>123825</xdr:rowOff>
    </xdr:from>
    <xdr:to>
      <xdr:col>18</xdr:col>
      <xdr:colOff>95250</xdr:colOff>
      <xdr:row>40</xdr:row>
      <xdr:rowOff>28575</xdr:rowOff>
    </xdr:to>
    <xdr:sp macro="" textlink="">
      <xdr:nvSpPr>
        <xdr:cNvPr id="14" name="Rectangle 13">
          <a:extLst>
            <a:ext uri="{FF2B5EF4-FFF2-40B4-BE49-F238E27FC236}">
              <a16:creationId xmlns:a16="http://schemas.microsoft.com/office/drawing/2014/main" id="{8E44DB22-16E6-4C9A-8D70-D3A55B5DCBCA}"/>
            </a:ext>
          </a:extLst>
        </xdr:cNvPr>
        <xdr:cNvSpPr/>
      </xdr:nvSpPr>
      <xdr:spPr>
        <a:xfrm>
          <a:off x="12896850" y="7972425"/>
          <a:ext cx="2000250" cy="10477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Zone subs &amp; sub-trans lines</a:t>
          </a:r>
        </a:p>
        <a:p>
          <a:pPr algn="ctr"/>
          <a:r>
            <a:rPr lang="en-AU" sz="1100" b="0"/>
            <a:t>Zone and sub-trans</a:t>
          </a:r>
          <a:r>
            <a:rPr lang="en-AU" sz="1100" b="0" baseline="0"/>
            <a:t> summary and forecast graphs</a:t>
          </a:r>
          <a:endParaRPr lang="en-AU" sz="1100" b="0"/>
        </a:p>
      </xdr:txBody>
    </xdr:sp>
    <xdr:clientData/>
  </xdr:twoCellAnchor>
  <xdr:twoCellAnchor>
    <xdr:from>
      <xdr:col>20</xdr:col>
      <xdr:colOff>323850</xdr:colOff>
      <xdr:row>34</xdr:row>
      <xdr:rowOff>104775</xdr:rowOff>
    </xdr:from>
    <xdr:to>
      <xdr:col>23</xdr:col>
      <xdr:colOff>495300</xdr:colOff>
      <xdr:row>40</xdr:row>
      <xdr:rowOff>9525</xdr:rowOff>
    </xdr:to>
    <xdr:sp macro="" textlink="">
      <xdr:nvSpPr>
        <xdr:cNvPr id="15" name="Rectangle 14">
          <a:extLst>
            <a:ext uri="{FF2B5EF4-FFF2-40B4-BE49-F238E27FC236}">
              <a16:creationId xmlns:a16="http://schemas.microsoft.com/office/drawing/2014/main" id="{7724BD0B-BD30-4AE9-812B-D239B2CD2808}"/>
            </a:ext>
          </a:extLst>
        </xdr:cNvPr>
        <xdr:cNvSpPr/>
      </xdr:nvSpPr>
      <xdr:spPr>
        <a:xfrm>
          <a:off x="16344900" y="8715375"/>
          <a:ext cx="2000250" cy="1047750"/>
        </a:xfrm>
        <a:prstGeom prst="rect">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a:t>Distribution feeder max. demand</a:t>
          </a:r>
        </a:p>
        <a:p>
          <a:pPr algn="ctr"/>
          <a:r>
            <a:rPr lang="en-AU" sz="1100" b="0"/>
            <a:t>Feeder</a:t>
          </a:r>
          <a:r>
            <a:rPr lang="en-AU" sz="1100" b="0" baseline="0"/>
            <a:t> max demand for Summer and Winter</a:t>
          </a:r>
          <a:endParaRPr lang="en-AU" sz="1100" b="0"/>
        </a:p>
      </xdr:txBody>
    </xdr:sp>
    <xdr:clientData/>
  </xdr:twoCellAnchor>
  <xdr:twoCellAnchor>
    <xdr:from>
      <xdr:col>12</xdr:col>
      <xdr:colOff>523875</xdr:colOff>
      <xdr:row>21</xdr:row>
      <xdr:rowOff>38100</xdr:rowOff>
    </xdr:from>
    <xdr:to>
      <xdr:col>14</xdr:col>
      <xdr:colOff>561975</xdr:colOff>
      <xdr:row>22</xdr:row>
      <xdr:rowOff>166688</xdr:rowOff>
    </xdr:to>
    <xdr:cxnSp macro="">
      <xdr:nvCxnSpPr>
        <xdr:cNvPr id="17" name="Straight Arrow Connector 16">
          <a:extLst>
            <a:ext uri="{FF2B5EF4-FFF2-40B4-BE49-F238E27FC236}">
              <a16:creationId xmlns:a16="http://schemas.microsoft.com/office/drawing/2014/main" id="{CC322982-46E0-9E12-FFB3-FA955EF049A2}"/>
            </a:ext>
          </a:extLst>
        </xdr:cNvPr>
        <xdr:cNvCxnSpPr>
          <a:stCxn id="6" idx="3"/>
          <a:endCxn id="13" idx="1"/>
        </xdr:cNvCxnSpPr>
      </xdr:nvCxnSpPr>
      <xdr:spPr>
        <a:xfrm>
          <a:off x="11668125" y="6172200"/>
          <a:ext cx="1257300" cy="31908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514350</xdr:colOff>
      <xdr:row>22</xdr:row>
      <xdr:rowOff>166688</xdr:rowOff>
    </xdr:from>
    <xdr:to>
      <xdr:col>14</xdr:col>
      <xdr:colOff>561975</xdr:colOff>
      <xdr:row>27</xdr:row>
      <xdr:rowOff>19050</xdr:rowOff>
    </xdr:to>
    <xdr:cxnSp macro="">
      <xdr:nvCxnSpPr>
        <xdr:cNvPr id="18" name="Straight Arrow Connector 17">
          <a:extLst>
            <a:ext uri="{FF2B5EF4-FFF2-40B4-BE49-F238E27FC236}">
              <a16:creationId xmlns:a16="http://schemas.microsoft.com/office/drawing/2014/main" id="{96620CB4-58EB-460B-BC27-4E74C81E24A9}"/>
            </a:ext>
          </a:extLst>
        </xdr:cNvPr>
        <xdr:cNvCxnSpPr>
          <a:stCxn id="7" idx="3"/>
          <a:endCxn id="13" idx="1"/>
        </xdr:cNvCxnSpPr>
      </xdr:nvCxnSpPr>
      <xdr:spPr>
        <a:xfrm flipV="1">
          <a:off x="11658600" y="6491288"/>
          <a:ext cx="1266825" cy="8048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342900</xdr:colOff>
      <xdr:row>25</xdr:row>
      <xdr:rowOff>47625</xdr:rowOff>
    </xdr:from>
    <xdr:to>
      <xdr:col>16</xdr:col>
      <xdr:colOff>342900</xdr:colOff>
      <xdr:row>26</xdr:row>
      <xdr:rowOff>133350</xdr:rowOff>
    </xdr:to>
    <xdr:cxnSp macro="">
      <xdr:nvCxnSpPr>
        <xdr:cNvPr id="21" name="Straight Arrow Connector 20">
          <a:extLst>
            <a:ext uri="{FF2B5EF4-FFF2-40B4-BE49-F238E27FC236}">
              <a16:creationId xmlns:a16="http://schemas.microsoft.com/office/drawing/2014/main" id="{1451699D-7FA8-4D7C-9332-F3822963F8EE}"/>
            </a:ext>
          </a:extLst>
        </xdr:cNvPr>
        <xdr:cNvCxnSpPr>
          <a:stCxn id="10" idx="0"/>
          <a:endCxn id="13" idx="2"/>
        </xdr:cNvCxnSpPr>
      </xdr:nvCxnSpPr>
      <xdr:spPr>
        <a:xfrm flipV="1">
          <a:off x="13925550" y="6657975"/>
          <a:ext cx="0" cy="2762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495300</xdr:colOff>
      <xdr:row>34</xdr:row>
      <xdr:rowOff>76200</xdr:rowOff>
    </xdr:from>
    <xdr:to>
      <xdr:col>14</xdr:col>
      <xdr:colOff>533400</xdr:colOff>
      <xdr:row>37</xdr:row>
      <xdr:rowOff>76200</xdr:rowOff>
    </xdr:to>
    <xdr:cxnSp macro="">
      <xdr:nvCxnSpPr>
        <xdr:cNvPr id="27" name="Straight Arrow Connector 26">
          <a:extLst>
            <a:ext uri="{FF2B5EF4-FFF2-40B4-BE49-F238E27FC236}">
              <a16:creationId xmlns:a16="http://schemas.microsoft.com/office/drawing/2014/main" id="{B057216D-533F-455D-9C36-0FFEEB466909}"/>
            </a:ext>
          </a:extLst>
        </xdr:cNvPr>
        <xdr:cNvCxnSpPr>
          <a:stCxn id="8" idx="3"/>
          <a:endCxn id="14" idx="1"/>
        </xdr:cNvCxnSpPr>
      </xdr:nvCxnSpPr>
      <xdr:spPr>
        <a:xfrm>
          <a:off x="11639550" y="7924800"/>
          <a:ext cx="1257300" cy="5715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523875</xdr:colOff>
      <xdr:row>37</xdr:row>
      <xdr:rowOff>76200</xdr:rowOff>
    </xdr:from>
    <xdr:to>
      <xdr:col>14</xdr:col>
      <xdr:colOff>533400</xdr:colOff>
      <xdr:row>41</xdr:row>
      <xdr:rowOff>0</xdr:rowOff>
    </xdr:to>
    <xdr:cxnSp macro="">
      <xdr:nvCxnSpPr>
        <xdr:cNvPr id="30" name="Straight Arrow Connector 29">
          <a:extLst>
            <a:ext uri="{FF2B5EF4-FFF2-40B4-BE49-F238E27FC236}">
              <a16:creationId xmlns:a16="http://schemas.microsoft.com/office/drawing/2014/main" id="{2CBE9FBE-3197-4AB8-BFD4-962BB33B1368}"/>
            </a:ext>
          </a:extLst>
        </xdr:cNvPr>
        <xdr:cNvCxnSpPr>
          <a:stCxn id="9" idx="3"/>
          <a:endCxn id="14" idx="1"/>
        </xdr:cNvCxnSpPr>
      </xdr:nvCxnSpPr>
      <xdr:spPr>
        <a:xfrm flipV="1">
          <a:off x="11668125" y="8496300"/>
          <a:ext cx="1228725" cy="685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171450</xdr:colOff>
      <xdr:row>23</xdr:row>
      <xdr:rowOff>119063</xdr:rowOff>
    </xdr:from>
    <xdr:to>
      <xdr:col>4</xdr:col>
      <xdr:colOff>238125</xdr:colOff>
      <xdr:row>30</xdr:row>
      <xdr:rowOff>66675</xdr:rowOff>
    </xdr:to>
    <xdr:cxnSp macro="">
      <xdr:nvCxnSpPr>
        <xdr:cNvPr id="36" name="Straight Arrow Connector 35">
          <a:extLst>
            <a:ext uri="{FF2B5EF4-FFF2-40B4-BE49-F238E27FC236}">
              <a16:creationId xmlns:a16="http://schemas.microsoft.com/office/drawing/2014/main" id="{F7CBAC22-D555-4AC1-8261-7AA9B513C6DF}"/>
            </a:ext>
          </a:extLst>
        </xdr:cNvPr>
        <xdr:cNvCxnSpPr>
          <a:stCxn id="3" idx="3"/>
          <a:endCxn id="4" idx="1"/>
        </xdr:cNvCxnSpPr>
      </xdr:nvCxnSpPr>
      <xdr:spPr>
        <a:xfrm flipV="1">
          <a:off x="4505325" y="6634163"/>
          <a:ext cx="2000250" cy="128111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171450</xdr:colOff>
      <xdr:row>30</xdr:row>
      <xdr:rowOff>66675</xdr:rowOff>
    </xdr:from>
    <xdr:to>
      <xdr:col>4</xdr:col>
      <xdr:colOff>247650</xdr:colOff>
      <xdr:row>37</xdr:row>
      <xdr:rowOff>142875</xdr:rowOff>
    </xdr:to>
    <xdr:cxnSp macro="">
      <xdr:nvCxnSpPr>
        <xdr:cNvPr id="39" name="Straight Arrow Connector 38">
          <a:extLst>
            <a:ext uri="{FF2B5EF4-FFF2-40B4-BE49-F238E27FC236}">
              <a16:creationId xmlns:a16="http://schemas.microsoft.com/office/drawing/2014/main" id="{BD1482B3-DD59-43C7-A5D9-0F7E7BB22539}"/>
            </a:ext>
          </a:extLst>
        </xdr:cNvPr>
        <xdr:cNvCxnSpPr>
          <a:stCxn id="3" idx="3"/>
          <a:endCxn id="5" idx="1"/>
        </xdr:cNvCxnSpPr>
      </xdr:nvCxnSpPr>
      <xdr:spPr>
        <a:xfrm>
          <a:off x="4505325" y="7915275"/>
          <a:ext cx="2009775" cy="1409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409575</xdr:colOff>
      <xdr:row>21</xdr:row>
      <xdr:rowOff>38100</xdr:rowOff>
    </xdr:from>
    <xdr:to>
      <xdr:col>9</xdr:col>
      <xdr:colOff>352425</xdr:colOff>
      <xdr:row>23</xdr:row>
      <xdr:rowOff>119063</xdr:rowOff>
    </xdr:to>
    <xdr:cxnSp macro="">
      <xdr:nvCxnSpPr>
        <xdr:cNvPr id="42" name="Straight Arrow Connector 41">
          <a:extLst>
            <a:ext uri="{FF2B5EF4-FFF2-40B4-BE49-F238E27FC236}">
              <a16:creationId xmlns:a16="http://schemas.microsoft.com/office/drawing/2014/main" id="{E0F98E5A-7C5F-46DC-8202-39163CDD0F44}"/>
            </a:ext>
          </a:extLst>
        </xdr:cNvPr>
        <xdr:cNvCxnSpPr>
          <a:stCxn id="4" idx="3"/>
          <a:endCxn id="6" idx="1"/>
        </xdr:cNvCxnSpPr>
      </xdr:nvCxnSpPr>
      <xdr:spPr>
        <a:xfrm flipV="1">
          <a:off x="8505825" y="6172200"/>
          <a:ext cx="1162050" cy="46196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409575</xdr:colOff>
      <xdr:row>23</xdr:row>
      <xdr:rowOff>119063</xdr:rowOff>
    </xdr:from>
    <xdr:to>
      <xdr:col>9</xdr:col>
      <xdr:colOff>342900</xdr:colOff>
      <xdr:row>27</xdr:row>
      <xdr:rowOff>19050</xdr:rowOff>
    </xdr:to>
    <xdr:cxnSp macro="">
      <xdr:nvCxnSpPr>
        <xdr:cNvPr id="47" name="Straight Arrow Connector 46">
          <a:extLst>
            <a:ext uri="{FF2B5EF4-FFF2-40B4-BE49-F238E27FC236}">
              <a16:creationId xmlns:a16="http://schemas.microsoft.com/office/drawing/2014/main" id="{6969B0F1-B42A-4958-AA0A-6AF8836B3FEA}"/>
            </a:ext>
          </a:extLst>
        </xdr:cNvPr>
        <xdr:cNvCxnSpPr>
          <a:stCxn id="4" idx="3"/>
          <a:endCxn id="7" idx="1"/>
        </xdr:cNvCxnSpPr>
      </xdr:nvCxnSpPr>
      <xdr:spPr>
        <a:xfrm>
          <a:off x="8505825" y="6634163"/>
          <a:ext cx="1152525" cy="66198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419100</xdr:colOff>
      <xdr:row>34</xdr:row>
      <xdr:rowOff>76200</xdr:rowOff>
    </xdr:from>
    <xdr:to>
      <xdr:col>9</xdr:col>
      <xdr:colOff>323850</xdr:colOff>
      <xdr:row>37</xdr:row>
      <xdr:rowOff>142875</xdr:rowOff>
    </xdr:to>
    <xdr:cxnSp macro="">
      <xdr:nvCxnSpPr>
        <xdr:cNvPr id="54" name="Straight Arrow Connector 53">
          <a:extLst>
            <a:ext uri="{FF2B5EF4-FFF2-40B4-BE49-F238E27FC236}">
              <a16:creationId xmlns:a16="http://schemas.microsoft.com/office/drawing/2014/main" id="{1638F3FB-249C-42D4-B943-8CDA81FC426D}"/>
            </a:ext>
          </a:extLst>
        </xdr:cNvPr>
        <xdr:cNvCxnSpPr>
          <a:stCxn id="5" idx="3"/>
          <a:endCxn id="8" idx="1"/>
        </xdr:cNvCxnSpPr>
      </xdr:nvCxnSpPr>
      <xdr:spPr>
        <a:xfrm flipV="1">
          <a:off x="8515350" y="8686800"/>
          <a:ext cx="1123950" cy="6381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419100</xdr:colOff>
      <xdr:row>37</xdr:row>
      <xdr:rowOff>142875</xdr:rowOff>
    </xdr:from>
    <xdr:to>
      <xdr:col>9</xdr:col>
      <xdr:colOff>352425</xdr:colOff>
      <xdr:row>41</xdr:row>
      <xdr:rowOff>0</xdr:rowOff>
    </xdr:to>
    <xdr:cxnSp macro="">
      <xdr:nvCxnSpPr>
        <xdr:cNvPr id="57" name="Straight Arrow Connector 56">
          <a:extLst>
            <a:ext uri="{FF2B5EF4-FFF2-40B4-BE49-F238E27FC236}">
              <a16:creationId xmlns:a16="http://schemas.microsoft.com/office/drawing/2014/main" id="{7AE3A561-A7CE-4884-8148-1468133E3474}"/>
            </a:ext>
          </a:extLst>
        </xdr:cNvPr>
        <xdr:cNvCxnSpPr>
          <a:stCxn id="5" idx="3"/>
          <a:endCxn id="9" idx="1"/>
        </xdr:cNvCxnSpPr>
      </xdr:nvCxnSpPr>
      <xdr:spPr>
        <a:xfrm>
          <a:off x="8515350" y="9324975"/>
          <a:ext cx="1152525" cy="6191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1809750</xdr:colOff>
      <xdr:row>30</xdr:row>
      <xdr:rowOff>66675</xdr:rowOff>
    </xdr:from>
    <xdr:to>
      <xdr:col>0</xdr:col>
      <xdr:colOff>2914650</xdr:colOff>
      <xdr:row>30</xdr:row>
      <xdr:rowOff>66675</xdr:rowOff>
    </xdr:to>
    <xdr:cxnSp macro="">
      <xdr:nvCxnSpPr>
        <xdr:cNvPr id="78" name="Straight Arrow Connector 77">
          <a:extLst>
            <a:ext uri="{FF2B5EF4-FFF2-40B4-BE49-F238E27FC236}">
              <a16:creationId xmlns:a16="http://schemas.microsoft.com/office/drawing/2014/main" id="{E0499C2E-4AD7-4F8E-9CB7-2C13C996662B}"/>
            </a:ext>
          </a:extLst>
        </xdr:cNvPr>
        <xdr:cNvCxnSpPr>
          <a:stCxn id="2" idx="3"/>
          <a:endCxn id="3" idx="1"/>
        </xdr:cNvCxnSpPr>
      </xdr:nvCxnSpPr>
      <xdr:spPr>
        <a:xfrm>
          <a:off x="1809750" y="7915275"/>
          <a:ext cx="1104900" cy="0"/>
        </a:xfrm>
        <a:prstGeom prst="straightConnector1">
          <a:avLst/>
        </a:prstGeom>
        <a:ln>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57150</xdr:colOff>
      <xdr:row>18</xdr:row>
      <xdr:rowOff>352425</xdr:rowOff>
    </xdr:from>
    <xdr:to>
      <xdr:col>16</xdr:col>
      <xdr:colOff>200025</xdr:colOff>
      <xdr:row>18</xdr:row>
      <xdr:rowOff>581025</xdr:rowOff>
    </xdr:to>
    <xdr:sp macro="" textlink="">
      <xdr:nvSpPr>
        <xdr:cNvPr id="83" name="TextBox 82">
          <a:extLst>
            <a:ext uri="{FF2B5EF4-FFF2-40B4-BE49-F238E27FC236}">
              <a16:creationId xmlns:a16="http://schemas.microsoft.com/office/drawing/2014/main" id="{8EFAFFD8-3109-DFF9-5E38-55D196702161}"/>
            </a:ext>
          </a:extLst>
        </xdr:cNvPr>
        <xdr:cNvSpPr txBox="1"/>
      </xdr:nvSpPr>
      <xdr:spPr>
        <a:xfrm>
          <a:off x="12925425" y="542925"/>
          <a:ext cx="13620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VBA Macros</a:t>
          </a:r>
        </a:p>
      </xdr:txBody>
    </xdr:sp>
    <xdr:clientData/>
  </xdr:twoCellAnchor>
  <xdr:twoCellAnchor>
    <xdr:from>
      <xdr:col>17</xdr:col>
      <xdr:colOff>371475</xdr:colOff>
      <xdr:row>17</xdr:row>
      <xdr:rowOff>76200</xdr:rowOff>
    </xdr:from>
    <xdr:to>
      <xdr:col>19</xdr:col>
      <xdr:colOff>57150</xdr:colOff>
      <xdr:row>21</xdr:row>
      <xdr:rowOff>180975</xdr:rowOff>
    </xdr:to>
    <xdr:sp macro="" textlink="">
      <xdr:nvSpPr>
        <xdr:cNvPr id="84" name="Oval 83">
          <a:extLst>
            <a:ext uri="{FF2B5EF4-FFF2-40B4-BE49-F238E27FC236}">
              <a16:creationId xmlns:a16="http://schemas.microsoft.com/office/drawing/2014/main" id="{F6956E7F-71D3-BADE-F0ED-41C94DF2011D}"/>
            </a:ext>
          </a:extLst>
        </xdr:cNvPr>
        <xdr:cNvSpPr/>
      </xdr:nvSpPr>
      <xdr:spPr>
        <a:xfrm>
          <a:off x="14563725" y="5448300"/>
          <a:ext cx="904875" cy="866775"/>
        </a:xfrm>
        <a:prstGeom prst="ellipse">
          <a:avLst/>
        </a:prstGeom>
        <a:solidFill>
          <a:schemeClr val="accent4">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a:t>Main Output</a:t>
          </a:r>
          <a:r>
            <a:rPr lang="en-AU" sz="1100" baseline="0"/>
            <a:t> #1</a:t>
          </a:r>
          <a:endParaRPr lang="en-AU" sz="1100"/>
        </a:p>
      </xdr:txBody>
    </xdr:sp>
    <xdr:clientData/>
  </xdr:twoCellAnchor>
  <xdr:twoCellAnchor>
    <xdr:from>
      <xdr:col>17</xdr:col>
      <xdr:colOff>361950</xdr:colOff>
      <xdr:row>38</xdr:row>
      <xdr:rowOff>28574</xdr:rowOff>
    </xdr:from>
    <xdr:to>
      <xdr:col>19</xdr:col>
      <xdr:colOff>57150</xdr:colOff>
      <xdr:row>42</xdr:row>
      <xdr:rowOff>152399</xdr:rowOff>
    </xdr:to>
    <xdr:sp macro="" textlink="">
      <xdr:nvSpPr>
        <xdr:cNvPr id="85" name="Oval 84">
          <a:extLst>
            <a:ext uri="{FF2B5EF4-FFF2-40B4-BE49-F238E27FC236}">
              <a16:creationId xmlns:a16="http://schemas.microsoft.com/office/drawing/2014/main" id="{26612422-8F7F-42D0-B295-E9144A89EB3E}"/>
            </a:ext>
          </a:extLst>
        </xdr:cNvPr>
        <xdr:cNvSpPr/>
      </xdr:nvSpPr>
      <xdr:spPr>
        <a:xfrm>
          <a:off x="14554200" y="9401174"/>
          <a:ext cx="914400" cy="885825"/>
        </a:xfrm>
        <a:prstGeom prst="ellipse">
          <a:avLst/>
        </a:prstGeom>
        <a:solidFill>
          <a:schemeClr val="accent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a:t>Main Output</a:t>
          </a:r>
          <a:r>
            <a:rPr lang="en-AU" sz="1100" baseline="0"/>
            <a:t> #2</a:t>
          </a:r>
          <a:endParaRPr lang="en-AU" sz="1100"/>
        </a:p>
      </xdr:txBody>
    </xdr:sp>
    <xdr:clientData/>
  </xdr:twoCellAnchor>
  <xdr:twoCellAnchor>
    <xdr:from>
      <xdr:col>23</xdr:col>
      <xdr:colOff>95250</xdr:colOff>
      <xdr:row>38</xdr:row>
      <xdr:rowOff>28575</xdr:rowOff>
    </xdr:from>
    <xdr:to>
      <xdr:col>24</xdr:col>
      <xdr:colOff>400050</xdr:colOff>
      <xdr:row>42</xdr:row>
      <xdr:rowOff>142875</xdr:rowOff>
    </xdr:to>
    <xdr:sp macro="" textlink="">
      <xdr:nvSpPr>
        <xdr:cNvPr id="86" name="Oval 85">
          <a:extLst>
            <a:ext uri="{FF2B5EF4-FFF2-40B4-BE49-F238E27FC236}">
              <a16:creationId xmlns:a16="http://schemas.microsoft.com/office/drawing/2014/main" id="{C8520B2A-0036-4691-A64F-687CE232B125}"/>
            </a:ext>
          </a:extLst>
        </xdr:cNvPr>
        <xdr:cNvSpPr/>
      </xdr:nvSpPr>
      <xdr:spPr>
        <a:xfrm>
          <a:off x="17945100" y="9401175"/>
          <a:ext cx="914400" cy="876300"/>
        </a:xfrm>
        <a:prstGeom prst="ellipse">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a:t>Main Output</a:t>
          </a:r>
          <a:r>
            <a:rPr lang="en-AU" sz="1100" baseline="0"/>
            <a:t> #3</a:t>
          </a:r>
          <a:endParaRPr lang="en-AU" sz="1100"/>
        </a:p>
      </xdr:txBody>
    </xdr:sp>
    <xdr:clientData/>
  </xdr:twoCellAnchor>
  <xdr:twoCellAnchor>
    <xdr:from>
      <xdr:col>10</xdr:col>
      <xdr:colOff>114300</xdr:colOff>
      <xdr:row>15</xdr:row>
      <xdr:rowOff>180975</xdr:rowOff>
    </xdr:from>
    <xdr:to>
      <xdr:col>12</xdr:col>
      <xdr:colOff>200025</xdr:colOff>
      <xdr:row>17</xdr:row>
      <xdr:rowOff>123825</xdr:rowOff>
    </xdr:to>
    <xdr:sp macro="" textlink="">
      <xdr:nvSpPr>
        <xdr:cNvPr id="161" name="TextBox 160">
          <a:extLst>
            <a:ext uri="{FF2B5EF4-FFF2-40B4-BE49-F238E27FC236}">
              <a16:creationId xmlns:a16="http://schemas.microsoft.com/office/drawing/2014/main" id="{ACB8CF04-71D7-3965-1FCC-6C2CC123C0AF}"/>
            </a:ext>
          </a:extLst>
        </xdr:cNvPr>
        <xdr:cNvSpPr txBox="1"/>
      </xdr:nvSpPr>
      <xdr:spPr>
        <a:xfrm>
          <a:off x="10039350" y="4886325"/>
          <a:ext cx="13049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t>VBA MACROS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105832</xdr:colOff>
      <xdr:row>7</xdr:row>
      <xdr:rowOff>4234</xdr:rowOff>
    </xdr:from>
    <xdr:to>
      <xdr:col>32</xdr:col>
      <xdr:colOff>127000</xdr:colOff>
      <xdr:row>40</xdr:row>
      <xdr:rowOff>31750</xdr:rowOff>
    </xdr:to>
    <xdr:graphicFrame macro="">
      <xdr:nvGraphicFramePr>
        <xdr:cNvPr id="2" name="Chart 1">
          <a:extLst>
            <a:ext uri="{FF2B5EF4-FFF2-40B4-BE49-F238E27FC236}">
              <a16:creationId xmlns:a16="http://schemas.microsoft.com/office/drawing/2014/main" id="{E605F4E4-4AAA-4568-A95E-143E541BC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95250</xdr:colOff>
      <xdr:row>7</xdr:row>
      <xdr:rowOff>0</xdr:rowOff>
    </xdr:from>
    <xdr:to>
      <xdr:col>32</xdr:col>
      <xdr:colOff>361950</xdr:colOff>
      <xdr:row>42</xdr:row>
      <xdr:rowOff>0</xdr:rowOff>
    </xdr:to>
    <xdr:graphicFrame macro="">
      <xdr:nvGraphicFramePr>
        <xdr:cNvPr id="2" name="Chart 1">
          <a:extLst>
            <a:ext uri="{FF2B5EF4-FFF2-40B4-BE49-F238E27FC236}">
              <a16:creationId xmlns:a16="http://schemas.microsoft.com/office/drawing/2014/main" id="{896C7B4C-8B00-4C8D-A012-7C3A2AED9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57150</xdr:colOff>
          <xdr:row>3</xdr:row>
          <xdr:rowOff>57150</xdr:rowOff>
        </xdr:from>
        <xdr:to>
          <xdr:col>24</xdr:col>
          <xdr:colOff>0</xdr:colOff>
          <xdr:row>6</xdr:row>
          <xdr:rowOff>28575</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0" i="0" u="none" strike="noStrike" baseline="0">
                  <a:solidFill>
                    <a:srgbClr val="000000"/>
                  </a:solidFill>
                  <a:latin typeface="Aptos Narrow"/>
                </a:rPr>
                <a:t>Calculate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3194-3876-43BD-9B1B-059331931C47}">
  <sheetPr codeName="Sheet1">
    <tabColor theme="0"/>
  </sheetPr>
  <dimension ref="A1:O20"/>
  <sheetViews>
    <sheetView tabSelected="1" workbookViewId="0">
      <selection activeCell="A3" sqref="A3"/>
    </sheetView>
  </sheetViews>
  <sheetFormatPr defaultColWidth="8.85546875" defaultRowHeight="15" x14ac:dyDescent="0.25"/>
  <cols>
    <col min="1" max="16384" width="8.85546875" style="151"/>
  </cols>
  <sheetData>
    <row r="1" spans="1:15" x14ac:dyDescent="0.25">
      <c r="A1" s="150" t="s">
        <v>1905</v>
      </c>
    </row>
    <row r="2" spans="1:15" x14ac:dyDescent="0.25">
      <c r="A2" s="152" t="s">
        <v>1906</v>
      </c>
    </row>
    <row r="3" spans="1:15" x14ac:dyDescent="0.25">
      <c r="A3" s="152"/>
    </row>
    <row r="4" spans="1:15" ht="14.45" customHeight="1" x14ac:dyDescent="0.25">
      <c r="A4" s="162" t="s">
        <v>1903</v>
      </c>
      <c r="B4" s="163"/>
      <c r="C4" s="163"/>
      <c r="D4" s="163"/>
      <c r="E4" s="163"/>
      <c r="F4" s="163"/>
      <c r="G4" s="163"/>
      <c r="H4" s="163"/>
      <c r="I4" s="163"/>
      <c r="J4" s="163"/>
      <c r="K4" s="163"/>
      <c r="L4" s="153"/>
      <c r="M4" s="153"/>
      <c r="N4" s="153"/>
      <c r="O4" s="153"/>
    </row>
    <row r="5" spans="1:15" x14ac:dyDescent="0.25">
      <c r="A5" s="164"/>
      <c r="B5" s="165"/>
      <c r="C5" s="165"/>
      <c r="D5" s="165"/>
      <c r="E5" s="165"/>
      <c r="F5" s="165"/>
      <c r="G5" s="165"/>
      <c r="H5" s="165"/>
      <c r="I5" s="165"/>
      <c r="J5" s="165"/>
      <c r="K5" s="165"/>
      <c r="L5" s="153"/>
      <c r="M5" s="153"/>
      <c r="N5" s="153"/>
      <c r="O5" s="153"/>
    </row>
    <row r="6" spans="1:15" x14ac:dyDescent="0.25">
      <c r="A6" s="164"/>
      <c r="B6" s="165"/>
      <c r="C6" s="165"/>
      <c r="D6" s="165"/>
      <c r="E6" s="165"/>
      <c r="F6" s="165"/>
      <c r="G6" s="165"/>
      <c r="H6" s="165"/>
      <c r="I6" s="165"/>
      <c r="J6" s="165"/>
      <c r="K6" s="165"/>
      <c r="L6" s="153"/>
      <c r="M6" s="153"/>
      <c r="N6" s="153"/>
      <c r="O6" s="153"/>
    </row>
    <row r="7" spans="1:15" x14ac:dyDescent="0.25">
      <c r="A7" s="164"/>
      <c r="B7" s="165"/>
      <c r="C7" s="165"/>
      <c r="D7" s="165"/>
      <c r="E7" s="165"/>
      <c r="F7" s="165"/>
      <c r="G7" s="165"/>
      <c r="H7" s="165"/>
      <c r="I7" s="165"/>
      <c r="J7" s="165"/>
      <c r="K7" s="165"/>
      <c r="L7" s="153"/>
      <c r="M7" s="153"/>
      <c r="N7" s="153"/>
      <c r="O7" s="153"/>
    </row>
    <row r="8" spans="1:15" x14ac:dyDescent="0.25">
      <c r="A8" s="164"/>
      <c r="B8" s="165"/>
      <c r="C8" s="165"/>
      <c r="D8" s="165"/>
      <c r="E8" s="165"/>
      <c r="F8" s="165"/>
      <c r="G8" s="165"/>
      <c r="H8" s="165"/>
      <c r="I8" s="165"/>
      <c r="J8" s="165"/>
      <c r="K8" s="165"/>
      <c r="L8" s="153"/>
      <c r="M8" s="153"/>
      <c r="N8" s="153"/>
      <c r="O8" s="153"/>
    </row>
    <row r="9" spans="1:15" x14ac:dyDescent="0.25">
      <c r="A9" s="164"/>
      <c r="B9" s="165"/>
      <c r="C9" s="165"/>
      <c r="D9" s="165"/>
      <c r="E9" s="165"/>
      <c r="F9" s="165"/>
      <c r="G9" s="165"/>
      <c r="H9" s="165"/>
      <c r="I9" s="165"/>
      <c r="J9" s="165"/>
      <c r="K9" s="165"/>
      <c r="L9" s="153"/>
      <c r="M9" s="153"/>
      <c r="N9" s="153"/>
      <c r="O9" s="153"/>
    </row>
    <row r="10" spans="1:15" x14ac:dyDescent="0.25">
      <c r="A10" s="164"/>
      <c r="B10" s="165"/>
      <c r="C10" s="165"/>
      <c r="D10" s="165"/>
      <c r="E10" s="165"/>
      <c r="F10" s="165"/>
      <c r="G10" s="165"/>
      <c r="H10" s="165"/>
      <c r="I10" s="165"/>
      <c r="J10" s="165"/>
      <c r="K10" s="165"/>
      <c r="L10" s="153"/>
      <c r="M10" s="153"/>
      <c r="N10" s="153"/>
      <c r="O10" s="153"/>
    </row>
    <row r="11" spans="1:15" x14ac:dyDescent="0.25">
      <c r="A11" s="164"/>
      <c r="B11" s="165"/>
      <c r="C11" s="165"/>
      <c r="D11" s="165"/>
      <c r="E11" s="165"/>
      <c r="F11" s="165"/>
      <c r="G11" s="165"/>
      <c r="H11" s="165"/>
      <c r="I11" s="165"/>
      <c r="J11" s="165"/>
      <c r="K11" s="165"/>
      <c r="L11" s="153"/>
      <c r="M11" s="153"/>
      <c r="N11" s="153"/>
      <c r="O11" s="153"/>
    </row>
    <row r="12" spans="1:15" x14ac:dyDescent="0.25">
      <c r="A12" s="164"/>
      <c r="B12" s="165"/>
      <c r="C12" s="165"/>
      <c r="D12" s="165"/>
      <c r="E12" s="165"/>
      <c r="F12" s="165"/>
      <c r="G12" s="165"/>
      <c r="H12" s="165"/>
      <c r="I12" s="165"/>
      <c r="J12" s="165"/>
      <c r="K12" s="165"/>
      <c r="L12" s="153"/>
      <c r="M12" s="153"/>
      <c r="N12" s="153"/>
      <c r="O12" s="153"/>
    </row>
    <row r="13" spans="1:15" x14ac:dyDescent="0.25">
      <c r="A13" s="164"/>
      <c r="B13" s="165"/>
      <c r="C13" s="165"/>
      <c r="D13" s="165"/>
      <c r="E13" s="165"/>
      <c r="F13" s="165"/>
      <c r="G13" s="165"/>
      <c r="H13" s="165"/>
      <c r="I13" s="165"/>
      <c r="J13" s="165"/>
      <c r="K13" s="165"/>
      <c r="L13" s="153"/>
      <c r="M13" s="153"/>
      <c r="N13" s="153"/>
      <c r="O13" s="153"/>
    </row>
    <row r="14" spans="1:15" x14ac:dyDescent="0.25">
      <c r="A14" s="164"/>
      <c r="B14" s="165"/>
      <c r="C14" s="165"/>
      <c r="D14" s="165"/>
      <c r="E14" s="165"/>
      <c r="F14" s="165"/>
      <c r="G14" s="165"/>
      <c r="H14" s="165"/>
      <c r="I14" s="165"/>
      <c r="J14" s="165"/>
      <c r="K14" s="165"/>
      <c r="L14" s="153"/>
      <c r="M14" s="153"/>
      <c r="N14" s="153"/>
      <c r="O14" s="153"/>
    </row>
    <row r="15" spans="1:15" x14ac:dyDescent="0.25">
      <c r="A15" s="164"/>
      <c r="B15" s="165"/>
      <c r="C15" s="165"/>
      <c r="D15" s="165"/>
      <c r="E15" s="165"/>
      <c r="F15" s="165"/>
      <c r="G15" s="165"/>
      <c r="H15" s="165"/>
      <c r="I15" s="165"/>
      <c r="J15" s="165"/>
      <c r="K15" s="165"/>
      <c r="L15" s="153"/>
      <c r="M15" s="153"/>
      <c r="N15" s="153"/>
      <c r="O15" s="153"/>
    </row>
    <row r="16" spans="1:15" x14ac:dyDescent="0.25">
      <c r="A16" s="164"/>
      <c r="B16" s="165"/>
      <c r="C16" s="165"/>
      <c r="D16" s="165"/>
      <c r="E16" s="165"/>
      <c r="F16" s="165"/>
      <c r="G16" s="165"/>
      <c r="H16" s="165"/>
      <c r="I16" s="165"/>
      <c r="J16" s="165"/>
      <c r="K16" s="165"/>
      <c r="L16" s="153"/>
      <c r="M16" s="153"/>
      <c r="N16" s="153"/>
      <c r="O16" s="153"/>
    </row>
    <row r="17" spans="1:15" x14ac:dyDescent="0.25">
      <c r="A17" s="164"/>
      <c r="B17" s="165"/>
      <c r="C17" s="165"/>
      <c r="D17" s="165"/>
      <c r="E17" s="165"/>
      <c r="F17" s="165"/>
      <c r="G17" s="165"/>
      <c r="H17" s="165"/>
      <c r="I17" s="165"/>
      <c r="J17" s="165"/>
      <c r="K17" s="165"/>
      <c r="L17" s="153"/>
      <c r="M17" s="153"/>
      <c r="N17" s="153"/>
      <c r="O17" s="153"/>
    </row>
    <row r="18" spans="1:15" x14ac:dyDescent="0.25">
      <c r="A18" s="164"/>
      <c r="B18" s="165"/>
      <c r="C18" s="165"/>
      <c r="D18" s="165"/>
      <c r="E18" s="165"/>
      <c r="F18" s="165"/>
      <c r="G18" s="165"/>
      <c r="H18" s="165"/>
      <c r="I18" s="165"/>
      <c r="J18" s="165"/>
      <c r="K18" s="165"/>
      <c r="L18" s="153"/>
      <c r="M18" s="153"/>
      <c r="N18" s="153"/>
      <c r="O18" s="153"/>
    </row>
    <row r="19" spans="1:15" x14ac:dyDescent="0.25">
      <c r="A19" s="164"/>
      <c r="B19" s="165"/>
      <c r="C19" s="165"/>
      <c r="D19" s="165"/>
      <c r="E19" s="165"/>
      <c r="F19" s="165"/>
      <c r="G19" s="165"/>
      <c r="H19" s="165"/>
      <c r="I19" s="165"/>
      <c r="J19" s="165"/>
      <c r="K19" s="165"/>
      <c r="L19" s="153"/>
      <c r="M19" s="153"/>
      <c r="N19" s="153"/>
      <c r="O19" s="153"/>
    </row>
    <row r="20" spans="1:15" x14ac:dyDescent="0.25">
      <c r="A20" s="166"/>
      <c r="B20" s="167"/>
      <c r="C20" s="167"/>
      <c r="D20" s="167"/>
      <c r="E20" s="167"/>
      <c r="F20" s="167"/>
      <c r="G20" s="167"/>
      <c r="H20" s="167"/>
      <c r="I20" s="167"/>
      <c r="J20" s="167"/>
      <c r="K20" s="167"/>
      <c r="L20" s="153"/>
      <c r="M20" s="153"/>
      <c r="N20" s="153"/>
      <c r="O20" s="153"/>
    </row>
  </sheetData>
  <mergeCells count="1">
    <mergeCell ref="A4:K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8F595-F0BB-4882-8A4D-E8AC9D3B38D1}">
  <sheetPr codeName="Sheet6">
    <tabColor theme="1"/>
  </sheetPr>
  <dimension ref="B2:AG68"/>
  <sheetViews>
    <sheetView topLeftCell="A36" workbookViewId="0">
      <selection activeCell="C2" sqref="C2:P68"/>
    </sheetView>
  </sheetViews>
  <sheetFormatPr defaultRowHeight="15" x14ac:dyDescent="0.25"/>
  <cols>
    <col min="3" max="3" width="23.85546875" bestFit="1" customWidth="1"/>
    <col min="4" max="4" width="19.5703125" bestFit="1" customWidth="1"/>
    <col min="5" max="16" width="15.140625" bestFit="1" customWidth="1"/>
    <col min="17" max="17" width="7.85546875" customWidth="1"/>
    <col min="18" max="18" width="14.7109375" bestFit="1" customWidth="1"/>
    <col min="19" max="19" width="7.140625" style="54" customWidth="1"/>
    <col min="20" max="30" width="14.7109375" bestFit="1" customWidth="1"/>
    <col min="31" max="31" width="15.140625" bestFit="1" customWidth="1"/>
    <col min="32" max="32" width="7.28515625" customWidth="1"/>
    <col min="33" max="33" width="14.7109375" bestFit="1" customWidth="1"/>
  </cols>
  <sheetData>
    <row r="2" spans="2:33" x14ac:dyDescent="0.25">
      <c r="E2" s="1" t="s">
        <v>1</v>
      </c>
      <c r="T2" s="1" t="s">
        <v>90</v>
      </c>
    </row>
    <row r="3" spans="2:33" x14ac:dyDescent="0.25">
      <c r="B3" s="40" t="s">
        <v>284</v>
      </c>
      <c r="C3" s="40" t="s">
        <v>285</v>
      </c>
      <c r="D3" s="41" t="s">
        <v>95</v>
      </c>
      <c r="E3" s="42" t="s">
        <v>276</v>
      </c>
      <c r="F3" s="40" t="s">
        <v>1898</v>
      </c>
      <c r="G3" s="40">
        <v>2024</v>
      </c>
      <c r="H3" s="40">
        <v>2025</v>
      </c>
      <c r="I3" s="40">
        <v>2026</v>
      </c>
      <c r="J3" s="40">
        <v>2027</v>
      </c>
      <c r="K3" s="40">
        <v>2028</v>
      </c>
      <c r="L3" s="40">
        <v>2029</v>
      </c>
      <c r="M3" s="40">
        <v>2030</v>
      </c>
      <c r="N3" s="40">
        <v>2031</v>
      </c>
      <c r="O3" s="40">
        <v>2032</v>
      </c>
      <c r="P3" s="41">
        <v>2033</v>
      </c>
      <c r="Q3" s="40" t="s">
        <v>277</v>
      </c>
      <c r="R3" s="40" t="s">
        <v>278</v>
      </c>
      <c r="S3" s="55"/>
      <c r="T3" s="40" t="s">
        <v>276</v>
      </c>
      <c r="U3" s="40" t="s">
        <v>1898</v>
      </c>
      <c r="V3" s="40">
        <v>2024</v>
      </c>
      <c r="W3" s="40">
        <v>2025</v>
      </c>
      <c r="X3" s="40">
        <v>2026</v>
      </c>
      <c r="Y3" s="40">
        <v>2027</v>
      </c>
      <c r="Z3" s="40">
        <v>2028</v>
      </c>
      <c r="AA3" s="40">
        <v>2029</v>
      </c>
      <c r="AB3" s="40">
        <v>2030</v>
      </c>
      <c r="AC3" s="40">
        <v>2031</v>
      </c>
      <c r="AD3" s="40">
        <v>2032</v>
      </c>
      <c r="AE3" s="41">
        <v>2033</v>
      </c>
      <c r="AF3" s="40" t="s">
        <v>277</v>
      </c>
      <c r="AG3" s="40" t="s">
        <v>278</v>
      </c>
    </row>
    <row r="4" spans="2:33" x14ac:dyDescent="0.25">
      <c r="B4" s="43" t="s">
        <v>105</v>
      </c>
      <c r="C4" s="43" t="s">
        <v>86</v>
      </c>
      <c r="D4" s="44" t="s">
        <v>90</v>
      </c>
      <c r="E4" s="45">
        <v>0.3722316064074484</v>
      </c>
      <c r="F4" s="45">
        <v>0.52501322563180663</v>
      </c>
      <c r="G4" s="45">
        <v>0.51701369675183795</v>
      </c>
      <c r="H4" s="45">
        <v>0.50990769750692655</v>
      </c>
      <c r="I4" s="45">
        <v>0.50417866715234938</v>
      </c>
      <c r="J4" s="45">
        <v>0.50610647994152513</v>
      </c>
      <c r="K4" s="45">
        <v>0.51376161720034286</v>
      </c>
      <c r="L4" s="45">
        <v>0.51934396151417694</v>
      </c>
      <c r="M4" s="45">
        <v>0.52589650717218261</v>
      </c>
      <c r="N4" s="45">
        <v>0.5319482928102971</v>
      </c>
      <c r="O4" s="45">
        <v>0.53762031144159916</v>
      </c>
      <c r="P4" s="46">
        <v>0.5434019956244206</v>
      </c>
      <c r="Q4" s="45">
        <v>0.99921765366717719</v>
      </c>
      <c r="R4" s="45">
        <v>0.80434782608695599</v>
      </c>
      <c r="S4" s="55"/>
      <c r="T4" s="47">
        <v>2.0643154900035231E-2</v>
      </c>
      <c r="U4" s="47">
        <v>2.2543028631986615E-2</v>
      </c>
      <c r="V4" s="47">
        <v>2.2666603671626834E-2</v>
      </c>
      <c r="W4" s="47">
        <v>2.2246864629587058E-2</v>
      </c>
      <c r="X4" s="47">
        <v>2.2039108535620151E-2</v>
      </c>
      <c r="Y4" s="47">
        <v>2.2008362832061246E-2</v>
      </c>
      <c r="Z4" s="47">
        <v>2.2309210469511016E-2</v>
      </c>
      <c r="AA4" s="47">
        <v>2.2516014659086338E-2</v>
      </c>
      <c r="AB4" s="47">
        <v>2.2750863508782092E-2</v>
      </c>
      <c r="AC4" s="47">
        <v>2.2888098146083852E-2</v>
      </c>
      <c r="AD4" s="47">
        <v>2.3313070230516108E-2</v>
      </c>
      <c r="AE4" s="48">
        <v>2.3518761819722157E-2</v>
      </c>
      <c r="AF4" s="45">
        <v>0.99921765366717719</v>
      </c>
      <c r="AG4" s="45">
        <v>0.59740259740259705</v>
      </c>
    </row>
    <row r="5" spans="2:33" x14ac:dyDescent="0.25">
      <c r="B5" s="49" t="s">
        <v>111</v>
      </c>
      <c r="C5" s="49" t="s">
        <v>52</v>
      </c>
      <c r="D5" s="44" t="s">
        <v>90</v>
      </c>
      <c r="E5" s="50">
        <v>10.32623069478781</v>
      </c>
      <c r="F5" s="50">
        <v>13.298476294450609</v>
      </c>
      <c r="G5" s="50">
        <v>13.343742399856957</v>
      </c>
      <c r="H5" s="50">
        <v>13.180383361194423</v>
      </c>
      <c r="I5" s="50">
        <v>13.077833105403586</v>
      </c>
      <c r="J5" s="50">
        <v>13.14265526276656</v>
      </c>
      <c r="K5" s="50">
        <v>13.413083510376937</v>
      </c>
      <c r="L5" s="50">
        <v>13.628276993401162</v>
      </c>
      <c r="M5" s="50">
        <v>13.90014222115502</v>
      </c>
      <c r="N5" s="50">
        <v>14.152379737579311</v>
      </c>
      <c r="O5" s="50">
        <v>14.406409053856761</v>
      </c>
      <c r="P5" s="51">
        <v>14.717621343587965</v>
      </c>
      <c r="Q5" s="50">
        <v>0.98538543555972991</v>
      </c>
      <c r="R5" s="50">
        <v>0.43165467625899201</v>
      </c>
      <c r="T5" s="52">
        <v>7.363929940758541</v>
      </c>
      <c r="U5" s="52">
        <v>8.2335492902430705</v>
      </c>
      <c r="V5" s="52">
        <v>8.4583787675953506</v>
      </c>
      <c r="W5" s="52">
        <v>8.3589682117094473</v>
      </c>
      <c r="X5" s="52">
        <v>8.3461181904539483</v>
      </c>
      <c r="Y5" s="52">
        <v>8.3758704016617287</v>
      </c>
      <c r="Z5" s="52">
        <v>8.567234365803003</v>
      </c>
      <c r="AA5" s="52">
        <v>8.7244095401894466</v>
      </c>
      <c r="AB5" s="52">
        <v>8.9230802306429862</v>
      </c>
      <c r="AC5" s="52">
        <v>9.0818549842653322</v>
      </c>
      <c r="AD5" s="52">
        <v>9.3630969313890002</v>
      </c>
      <c r="AE5" s="53">
        <v>9.587755551915409</v>
      </c>
      <c r="AF5" s="50">
        <v>0.98538543555972991</v>
      </c>
      <c r="AG5" s="50">
        <v>0.73008130081300804</v>
      </c>
    </row>
    <row r="6" spans="2:33" x14ac:dyDescent="0.25">
      <c r="B6" s="43" t="s">
        <v>116</v>
      </c>
      <c r="C6" s="43" t="s">
        <v>48</v>
      </c>
      <c r="D6" s="44" t="s">
        <v>1</v>
      </c>
      <c r="E6" s="45">
        <v>21.032058822649127</v>
      </c>
      <c r="F6" s="45">
        <v>19.095973898870607</v>
      </c>
      <c r="G6" s="45">
        <v>18.489005305328025</v>
      </c>
      <c r="H6" s="45">
        <v>18.905099697313236</v>
      </c>
      <c r="I6" s="45">
        <v>18.979606161278351</v>
      </c>
      <c r="J6" s="45">
        <v>19.076505847281108</v>
      </c>
      <c r="K6" s="45">
        <v>19.323438026375392</v>
      </c>
      <c r="L6" s="45">
        <v>19.505983887921346</v>
      </c>
      <c r="M6" s="45">
        <v>19.775341568901794</v>
      </c>
      <c r="N6" s="45">
        <v>20.17060419859294</v>
      </c>
      <c r="O6" s="45">
        <v>20.64110976078344</v>
      </c>
      <c r="P6" s="46">
        <v>21.163402945190132</v>
      </c>
      <c r="Q6" s="45">
        <v>0.99990450392952701</v>
      </c>
      <c r="R6" s="45">
        <v>0.86037735849056596</v>
      </c>
      <c r="S6" s="55"/>
      <c r="T6" s="47">
        <v>36.490551286273977</v>
      </c>
      <c r="U6" s="47">
        <v>34.894976026874403</v>
      </c>
      <c r="V6" s="47">
        <v>35.162475574093975</v>
      </c>
      <c r="W6" s="47">
        <v>35.497008518300952</v>
      </c>
      <c r="X6" s="47">
        <v>35.703672050560975</v>
      </c>
      <c r="Y6" s="47">
        <v>35.933596385816266</v>
      </c>
      <c r="Z6" s="47">
        <v>36.611722959193344</v>
      </c>
      <c r="AA6" s="47">
        <v>37.137330041389752</v>
      </c>
      <c r="AB6" s="47">
        <v>37.781402100483945</v>
      </c>
      <c r="AC6" s="47">
        <v>38.396176310134535</v>
      </c>
      <c r="AD6" s="47">
        <v>39.53556332074578</v>
      </c>
      <c r="AE6" s="48">
        <v>40.375159887480912</v>
      </c>
      <c r="AF6" s="45">
        <v>0.99946132705249335</v>
      </c>
      <c r="AG6" s="45">
        <v>0.93665027480474405</v>
      </c>
    </row>
    <row r="7" spans="2:33" x14ac:dyDescent="0.25">
      <c r="B7" s="49" t="s">
        <v>121</v>
      </c>
      <c r="C7" s="49" t="s">
        <v>88</v>
      </c>
      <c r="D7" s="44" t="s">
        <v>1</v>
      </c>
      <c r="E7" s="50">
        <v>44.384240768906515</v>
      </c>
      <c r="F7" s="50">
        <v>41.814386222545039</v>
      </c>
      <c r="G7" s="50">
        <v>40.841342841448636</v>
      </c>
      <c r="H7" s="50">
        <v>40.181057670165949</v>
      </c>
      <c r="I7" s="50">
        <v>39.653767933172666</v>
      </c>
      <c r="J7" s="50">
        <v>39.91284977574999</v>
      </c>
      <c r="K7" s="50">
        <v>40.478986176619017</v>
      </c>
      <c r="L7" s="50">
        <v>40.96817141974654</v>
      </c>
      <c r="M7" s="50">
        <v>41.6217759326193</v>
      </c>
      <c r="N7" s="50">
        <v>42.371661831085149</v>
      </c>
      <c r="O7" s="50">
        <v>43.246727102552398</v>
      </c>
      <c r="P7" s="51">
        <v>44.15765479767073</v>
      </c>
      <c r="Q7" s="50">
        <v>0.9986824634897391</v>
      </c>
      <c r="R7" s="50">
        <v>0.93437180796731301</v>
      </c>
      <c r="T7" s="52">
        <v>57.514198607340269</v>
      </c>
      <c r="U7" s="52">
        <v>58.126773424342879</v>
      </c>
      <c r="V7" s="52">
        <v>57.902022738967489</v>
      </c>
      <c r="W7" s="52">
        <v>56.746103862266871</v>
      </c>
      <c r="X7" s="52">
        <v>56.150009720578041</v>
      </c>
      <c r="Y7" s="52">
        <v>56.228764278230791</v>
      </c>
      <c r="Z7" s="52">
        <v>56.965019465257271</v>
      </c>
      <c r="AA7" s="52">
        <v>57.557603608809067</v>
      </c>
      <c r="AB7" s="52">
        <v>58.405418057284237</v>
      </c>
      <c r="AC7" s="52">
        <v>59.124541586446178</v>
      </c>
      <c r="AD7" s="52">
        <v>60.756156717165261</v>
      </c>
      <c r="AE7" s="53">
        <v>61.84628444367727</v>
      </c>
      <c r="AF7" s="50">
        <v>0.99862916552401748</v>
      </c>
      <c r="AG7" s="50">
        <v>0.92898781134075203</v>
      </c>
    </row>
    <row r="8" spans="2:33" x14ac:dyDescent="0.25">
      <c r="B8" s="43" t="s">
        <v>229</v>
      </c>
      <c r="C8" s="43" t="s">
        <v>12</v>
      </c>
      <c r="D8" s="44">
        <v>0</v>
      </c>
      <c r="E8" s="45">
        <v>9.6417018586626551</v>
      </c>
      <c r="F8" s="45">
        <v>7.5580449082948835</v>
      </c>
      <c r="G8" s="45">
        <v>7.3065834231569102</v>
      </c>
      <c r="H8" s="45">
        <v>7.1005603911417046</v>
      </c>
      <c r="I8" s="45">
        <v>6.9293720811642805</v>
      </c>
      <c r="J8" s="45">
        <v>6.8764027472772993</v>
      </c>
      <c r="K8" s="45">
        <v>6.9203028656203447</v>
      </c>
      <c r="L8" s="45">
        <v>6.9630209781481209</v>
      </c>
      <c r="M8" s="45">
        <v>7.0360394291609492</v>
      </c>
      <c r="N8" s="45">
        <v>7.1378887830697728</v>
      </c>
      <c r="O8" s="45">
        <v>7.2636772902853837</v>
      </c>
      <c r="P8" s="46">
        <v>7.392363043530108</v>
      </c>
      <c r="Q8" s="45"/>
      <c r="R8" s="45"/>
      <c r="S8" s="55"/>
      <c r="T8" s="47">
        <v>10.444217723940669</v>
      </c>
      <c r="U8" s="47">
        <v>10.320327451545028</v>
      </c>
      <c r="V8" s="47">
        <v>10.427868666974186</v>
      </c>
      <c r="W8" s="47">
        <v>10.269364003797964</v>
      </c>
      <c r="X8" s="47">
        <v>10.179170435134891</v>
      </c>
      <c r="Y8" s="47">
        <v>10.193110664870769</v>
      </c>
      <c r="Z8" s="47">
        <v>10.363268838194397</v>
      </c>
      <c r="AA8" s="47">
        <v>10.515706259754657</v>
      </c>
      <c r="AB8" s="47">
        <v>10.703155970050977</v>
      </c>
      <c r="AC8" s="47">
        <v>10.88316983138132</v>
      </c>
      <c r="AD8" s="47">
        <v>11.209326786678362</v>
      </c>
      <c r="AE8" s="48">
        <v>11.454579806082862</v>
      </c>
      <c r="AF8" s="45"/>
      <c r="AG8" s="45"/>
    </row>
    <row r="9" spans="2:33" x14ac:dyDescent="0.25">
      <c r="B9" s="43" t="s">
        <v>125</v>
      </c>
      <c r="C9" s="43" t="s">
        <v>4</v>
      </c>
      <c r="D9" s="44" t="s">
        <v>1</v>
      </c>
      <c r="E9" s="45">
        <v>21.688081748960872</v>
      </c>
      <c r="F9" s="45">
        <v>20.201273073074457</v>
      </c>
      <c r="G9" s="45">
        <v>19.877889448006311</v>
      </c>
      <c r="H9" s="45">
        <v>19.481819367973429</v>
      </c>
      <c r="I9" s="45">
        <v>19.347645520729483</v>
      </c>
      <c r="J9" s="45">
        <v>19.538091119156679</v>
      </c>
      <c r="K9" s="45">
        <v>20.009984694844935</v>
      </c>
      <c r="L9" s="45">
        <v>20.505033384740926</v>
      </c>
      <c r="M9" s="45">
        <v>21.10277434726542</v>
      </c>
      <c r="N9" s="45">
        <v>21.916740044829229</v>
      </c>
      <c r="O9" s="45">
        <v>22.81243518611133</v>
      </c>
      <c r="P9" s="46">
        <v>23.782455828206654</v>
      </c>
      <c r="Q9" s="45">
        <v>0.99999855564644347</v>
      </c>
      <c r="R9" s="45">
        <v>0.92901554404145004</v>
      </c>
      <c r="S9" s="55"/>
      <c r="T9" s="47">
        <v>39.342998779934256</v>
      </c>
      <c r="U9" s="47">
        <v>38.759048323454472</v>
      </c>
      <c r="V9" s="47">
        <v>39.267965242165779</v>
      </c>
      <c r="W9" s="47">
        <v>38.719199600707988</v>
      </c>
      <c r="X9" s="47">
        <v>38.68184302016212</v>
      </c>
      <c r="Y9" s="47">
        <v>38.935125456795056</v>
      </c>
      <c r="Z9" s="47">
        <v>39.834928655607612</v>
      </c>
      <c r="AA9" s="47">
        <v>40.653478932066648</v>
      </c>
      <c r="AB9" s="47">
        <v>41.655376084200441</v>
      </c>
      <c r="AC9" s="47">
        <v>42.640332351572823</v>
      </c>
      <c r="AD9" s="47">
        <v>44.197565563832519</v>
      </c>
      <c r="AE9" s="48">
        <v>45.411464310919186</v>
      </c>
      <c r="AF9" s="45">
        <v>0.99976448703941845</v>
      </c>
      <c r="AG9" s="45">
        <v>0.90185036202735303</v>
      </c>
    </row>
    <row r="10" spans="2:33" x14ac:dyDescent="0.25">
      <c r="B10" s="49" t="s">
        <v>129</v>
      </c>
      <c r="C10" s="49" t="s">
        <v>5</v>
      </c>
      <c r="D10" s="44" t="s">
        <v>1</v>
      </c>
      <c r="E10" s="50">
        <v>56.37507011546456</v>
      </c>
      <c r="F10" s="50">
        <v>51.961112951887365</v>
      </c>
      <c r="G10" s="50">
        <v>51.044827313827263</v>
      </c>
      <c r="H10" s="50">
        <v>50.701696169332592</v>
      </c>
      <c r="I10" s="50">
        <v>50.153251038921269</v>
      </c>
      <c r="J10" s="50">
        <v>50.279042912337943</v>
      </c>
      <c r="K10" s="50">
        <v>51.014281121133777</v>
      </c>
      <c r="L10" s="50">
        <v>51.727087659936387</v>
      </c>
      <c r="M10" s="50">
        <v>52.645715162988729</v>
      </c>
      <c r="N10" s="50">
        <v>53.869980422972361</v>
      </c>
      <c r="O10" s="50">
        <v>55.214109717724227</v>
      </c>
      <c r="P10" s="51">
        <v>56.665341355551924</v>
      </c>
      <c r="Q10" s="50">
        <v>0.99835964796764343</v>
      </c>
      <c r="R10" s="50">
        <v>0.88730025231286802</v>
      </c>
      <c r="T10" s="52">
        <v>87.511321993733588</v>
      </c>
      <c r="U10" s="52">
        <v>89.087456888901528</v>
      </c>
      <c r="V10" s="52">
        <v>89.933181493700502</v>
      </c>
      <c r="W10" s="52">
        <v>89.070156324063248</v>
      </c>
      <c r="X10" s="52">
        <v>88.631698014149336</v>
      </c>
      <c r="Y10" s="52">
        <v>88.876783868099437</v>
      </c>
      <c r="Z10" s="52">
        <v>90.532105838687329</v>
      </c>
      <c r="AA10" s="52">
        <v>92.061091551098158</v>
      </c>
      <c r="AB10" s="52">
        <v>94.041124865523571</v>
      </c>
      <c r="AC10" s="52">
        <v>96.047659965472491</v>
      </c>
      <c r="AD10" s="52">
        <v>99.354517270146658</v>
      </c>
      <c r="AE10" s="53">
        <v>101.96343506093763</v>
      </c>
      <c r="AF10" s="50">
        <v>0.98956823373741454</v>
      </c>
      <c r="AG10" s="50">
        <v>0.94519906323184999</v>
      </c>
    </row>
    <row r="11" spans="2:33" x14ac:dyDescent="0.25">
      <c r="B11" s="43" t="s">
        <v>134</v>
      </c>
      <c r="C11" s="43" t="s">
        <v>59</v>
      </c>
      <c r="D11" s="44" t="s">
        <v>90</v>
      </c>
      <c r="E11" s="45">
        <v>7.9449257772711759</v>
      </c>
      <c r="F11" s="45">
        <v>7.8274516714809419</v>
      </c>
      <c r="G11" s="45">
        <v>7.6469095227089428</v>
      </c>
      <c r="H11" s="45">
        <v>7.4736513908360722</v>
      </c>
      <c r="I11" s="45">
        <v>7.3389470029351092</v>
      </c>
      <c r="J11" s="45">
        <v>7.4144774491461556</v>
      </c>
      <c r="K11" s="45">
        <v>7.490876333561542</v>
      </c>
      <c r="L11" s="45">
        <v>7.5420119750226569</v>
      </c>
      <c r="M11" s="45">
        <v>7.6274163617208357</v>
      </c>
      <c r="N11" s="45">
        <v>7.7051317729769719</v>
      </c>
      <c r="O11" s="45">
        <v>7.7963341314265957</v>
      </c>
      <c r="P11" s="46">
        <v>7.9079652316041251</v>
      </c>
      <c r="Q11" s="45">
        <v>0.99801698271844075</v>
      </c>
      <c r="R11" s="45">
        <v>0.71111111111111103</v>
      </c>
      <c r="S11" s="55"/>
      <c r="T11" s="47">
        <v>6.0029433653124702</v>
      </c>
      <c r="U11" s="47">
        <v>7.0036383073523512</v>
      </c>
      <c r="V11" s="47">
        <v>6.9744022183614005</v>
      </c>
      <c r="W11" s="47">
        <v>6.8193798451515146</v>
      </c>
      <c r="X11" s="47">
        <v>6.742408140935459</v>
      </c>
      <c r="Y11" s="47">
        <v>6.7791289023793784</v>
      </c>
      <c r="Z11" s="47">
        <v>6.8635607838400947</v>
      </c>
      <c r="AA11" s="47">
        <v>6.9235593219070282</v>
      </c>
      <c r="AB11" s="47">
        <v>7.0137624323894894</v>
      </c>
      <c r="AC11" s="47">
        <v>7.0676435423215622</v>
      </c>
      <c r="AD11" s="47">
        <v>7.2317969822840595</v>
      </c>
      <c r="AE11" s="48">
        <v>7.329863928271128</v>
      </c>
      <c r="AF11" s="45">
        <v>0.99999904546418306</v>
      </c>
      <c r="AG11" s="45">
        <v>0.32805429864253299</v>
      </c>
    </row>
    <row r="12" spans="2:33" x14ac:dyDescent="0.25">
      <c r="B12" s="49" t="s">
        <v>139</v>
      </c>
      <c r="C12" s="49" t="s">
        <v>47</v>
      </c>
      <c r="D12" s="44" t="s">
        <v>1</v>
      </c>
      <c r="E12" s="50">
        <v>0.31856132948724014</v>
      </c>
      <c r="F12" s="50">
        <v>0.28717464667459663</v>
      </c>
      <c r="G12" s="50">
        <v>0.28375246003326476</v>
      </c>
      <c r="H12" s="50">
        <v>0.28010831714806966</v>
      </c>
      <c r="I12" s="50">
        <v>0.27733400777265205</v>
      </c>
      <c r="J12" s="50">
        <v>0.27854332262687087</v>
      </c>
      <c r="K12" s="50">
        <v>0.28337246729590465</v>
      </c>
      <c r="L12" s="50">
        <v>0.28712167651518511</v>
      </c>
      <c r="M12" s="50">
        <v>0.29168033679704963</v>
      </c>
      <c r="N12" s="50">
        <v>0.29606560297054502</v>
      </c>
      <c r="O12" s="50">
        <v>0.30048781111951495</v>
      </c>
      <c r="P12" s="51">
        <v>0.30541774271038397</v>
      </c>
      <c r="Q12" s="50">
        <v>0.98994949366116602</v>
      </c>
      <c r="R12" s="50">
        <v>0.76923076923076905</v>
      </c>
      <c r="T12" s="52">
        <v>0.31143021553118627</v>
      </c>
      <c r="U12" s="52">
        <v>0.33494408875038034</v>
      </c>
      <c r="V12" s="52">
        <v>0.34035688851557233</v>
      </c>
      <c r="W12" s="52">
        <v>0.3359752319267878</v>
      </c>
      <c r="X12" s="52">
        <v>0.33455739024304271</v>
      </c>
      <c r="Y12" s="52">
        <v>0.33559181886374251</v>
      </c>
      <c r="Z12" s="52">
        <v>0.34211387447838437</v>
      </c>
      <c r="AA12" s="52">
        <v>0.34720223400212985</v>
      </c>
      <c r="AB12" s="52">
        <v>0.35297324610554209</v>
      </c>
      <c r="AC12" s="52">
        <v>0.35737443311021577</v>
      </c>
      <c r="AD12" s="52">
        <v>0.36635394623220247</v>
      </c>
      <c r="AE12" s="53">
        <v>0.37261739109678033</v>
      </c>
      <c r="AF12" s="50">
        <v>0.99450545292140502</v>
      </c>
      <c r="AG12" s="50">
        <v>0.71875</v>
      </c>
    </row>
    <row r="13" spans="2:33" x14ac:dyDescent="0.25">
      <c r="B13" s="49" t="s">
        <v>143</v>
      </c>
      <c r="C13" s="49" t="s">
        <v>55</v>
      </c>
      <c r="D13" s="44" t="s">
        <v>1</v>
      </c>
      <c r="E13" s="50">
        <v>39.464873696312544</v>
      </c>
      <c r="F13" s="50">
        <v>36.010068682135532</v>
      </c>
      <c r="G13" s="50">
        <v>35.992758007259823</v>
      </c>
      <c r="H13" s="50">
        <v>36.140570647083393</v>
      </c>
      <c r="I13" s="50">
        <v>35.857896839145845</v>
      </c>
      <c r="J13" s="50">
        <v>35.846447840462702</v>
      </c>
      <c r="K13" s="50">
        <v>36.199324701238474</v>
      </c>
      <c r="L13" s="50">
        <v>36.450844369282855</v>
      </c>
      <c r="M13" s="50">
        <v>36.818688924471026</v>
      </c>
      <c r="N13" s="50">
        <v>37.180287068919284</v>
      </c>
      <c r="O13" s="50">
        <v>37.643750475488467</v>
      </c>
      <c r="P13" s="51">
        <v>38.079875289614471</v>
      </c>
      <c r="Q13" s="50">
        <v>0.99161035289418553</v>
      </c>
      <c r="R13" s="50">
        <v>0.86328011611030397</v>
      </c>
      <c r="T13" s="52">
        <v>56.352228701733644</v>
      </c>
      <c r="U13" s="52">
        <v>52.514987143284309</v>
      </c>
      <c r="V13" s="52">
        <v>53.675142417950163</v>
      </c>
      <c r="W13" s="52">
        <v>53.665989920344529</v>
      </c>
      <c r="X13" s="52">
        <v>53.588762590663016</v>
      </c>
      <c r="Y13" s="52">
        <v>53.644188013545744</v>
      </c>
      <c r="Z13" s="52">
        <v>54.439227884633226</v>
      </c>
      <c r="AA13" s="52">
        <v>55.036507200600688</v>
      </c>
      <c r="AB13" s="52">
        <v>55.76310516648023</v>
      </c>
      <c r="AC13" s="52">
        <v>56.225557484112258</v>
      </c>
      <c r="AD13" s="52">
        <v>57.506578203927958</v>
      </c>
      <c r="AE13" s="53">
        <v>58.207450082666867</v>
      </c>
      <c r="AF13" s="50">
        <v>0.99780177549709492</v>
      </c>
      <c r="AG13" s="50">
        <v>0.953744919682601</v>
      </c>
    </row>
    <row r="14" spans="2:33" x14ac:dyDescent="0.25">
      <c r="B14" s="49" t="s">
        <v>145</v>
      </c>
      <c r="C14" s="49" t="s">
        <v>65</v>
      </c>
      <c r="D14" s="44" t="s">
        <v>1</v>
      </c>
      <c r="E14" s="50">
        <v>9.8412265939550672</v>
      </c>
      <c r="F14" s="50">
        <v>10.069413573062114</v>
      </c>
      <c r="G14" s="50">
        <v>9.7877980575970636</v>
      </c>
      <c r="H14" s="50">
        <v>9.6789610086211493</v>
      </c>
      <c r="I14" s="50">
        <v>9.5433014722752816</v>
      </c>
      <c r="J14" s="50">
        <v>9.5354705260029888</v>
      </c>
      <c r="K14" s="50">
        <v>9.6449594510832597</v>
      </c>
      <c r="L14" s="50">
        <v>9.7441079027543349</v>
      </c>
      <c r="M14" s="50">
        <v>9.8830861284407767</v>
      </c>
      <c r="N14" s="50">
        <v>10.083917793608023</v>
      </c>
      <c r="O14" s="50">
        <v>10.322730524852414</v>
      </c>
      <c r="P14" s="51">
        <v>10.567097884368836</v>
      </c>
      <c r="Q14" s="50">
        <v>0.99855011840847208</v>
      </c>
      <c r="R14" s="50">
        <v>0.78256611165523904</v>
      </c>
      <c r="T14" s="52">
        <v>16.115296790830769</v>
      </c>
      <c r="U14" s="52">
        <v>16.293475591026759</v>
      </c>
      <c r="V14" s="52">
        <v>16.233075344236656</v>
      </c>
      <c r="W14" s="52">
        <v>15.939726214564107</v>
      </c>
      <c r="X14" s="52">
        <v>15.73733680772752</v>
      </c>
      <c r="Y14" s="52">
        <v>15.649079685016998</v>
      </c>
      <c r="Z14" s="52">
        <v>15.801629116342969</v>
      </c>
      <c r="AA14" s="52">
        <v>15.918530041549523</v>
      </c>
      <c r="AB14" s="52">
        <v>16.102253999828193</v>
      </c>
      <c r="AC14" s="52">
        <v>16.298769479045529</v>
      </c>
      <c r="AD14" s="52">
        <v>16.734773492991582</v>
      </c>
      <c r="AE14" s="53">
        <v>17.032480156458309</v>
      </c>
      <c r="AF14" s="50">
        <v>0.99827181724664693</v>
      </c>
      <c r="AG14" s="50">
        <v>0.88140827671402</v>
      </c>
    </row>
    <row r="15" spans="2:33" x14ac:dyDescent="0.25">
      <c r="B15" s="49" t="s">
        <v>148</v>
      </c>
      <c r="C15" s="49" t="s">
        <v>89</v>
      </c>
      <c r="D15" s="44" t="s">
        <v>1</v>
      </c>
      <c r="E15" s="50">
        <v>7.7309224363954385</v>
      </c>
      <c r="F15" s="50">
        <v>7.828158394739626</v>
      </c>
      <c r="G15" s="50">
        <v>7.6779520304544562</v>
      </c>
      <c r="H15" s="50">
        <v>7.709038430327591</v>
      </c>
      <c r="I15" s="50">
        <v>7.6778500978055435</v>
      </c>
      <c r="J15" s="50">
        <v>7.6603147283440274</v>
      </c>
      <c r="K15" s="50">
        <v>7.7311625395229457</v>
      </c>
      <c r="L15" s="50">
        <v>7.7718863589563929</v>
      </c>
      <c r="M15" s="50">
        <v>7.8426912100723598</v>
      </c>
      <c r="N15" s="50">
        <v>7.868149300308704</v>
      </c>
      <c r="O15" s="50">
        <v>7.9184686024821289</v>
      </c>
      <c r="P15" s="51">
        <v>7.9017175239536428</v>
      </c>
      <c r="Q15" s="50">
        <v>0.95637239335618796</v>
      </c>
      <c r="R15" s="50">
        <v>0.76111111111111096</v>
      </c>
      <c r="T15" s="52">
        <v>9.4861474458275925</v>
      </c>
      <c r="U15" s="52">
        <v>9.0691414580839158</v>
      </c>
      <c r="V15" s="52">
        <v>9.0724393245734554</v>
      </c>
      <c r="W15" s="52">
        <v>9.0600377504743239</v>
      </c>
      <c r="X15" s="52">
        <v>9.0472799939610642</v>
      </c>
      <c r="Y15" s="52">
        <v>8.9932368269162666</v>
      </c>
      <c r="Z15" s="52">
        <v>9.0791911181098435</v>
      </c>
      <c r="AA15" s="52">
        <v>9.1274398587014183</v>
      </c>
      <c r="AB15" s="52">
        <v>9.2051694314893968</v>
      </c>
      <c r="AC15" s="52">
        <v>9.1974592680850691</v>
      </c>
      <c r="AD15" s="52">
        <v>9.3390865376017338</v>
      </c>
      <c r="AE15" s="53">
        <v>9.3115874132105194</v>
      </c>
      <c r="AF15" s="50">
        <v>0.96009888678791799</v>
      </c>
      <c r="AG15" s="50">
        <v>0.88379888268156404</v>
      </c>
    </row>
    <row r="16" spans="2:33" x14ac:dyDescent="0.25">
      <c r="B16" s="43" t="s">
        <v>153</v>
      </c>
      <c r="C16" s="43" t="s">
        <v>67</v>
      </c>
      <c r="D16" s="44" t="s">
        <v>1</v>
      </c>
      <c r="E16" s="45">
        <v>13.551644396643988</v>
      </c>
      <c r="F16" s="45">
        <v>12.947297227605407</v>
      </c>
      <c r="G16" s="45">
        <v>13.582749872668451</v>
      </c>
      <c r="H16" s="45">
        <v>16.31025592584556</v>
      </c>
      <c r="I16" s="45">
        <v>17.539599599757064</v>
      </c>
      <c r="J16" s="45">
        <v>18.320628842154811</v>
      </c>
      <c r="K16" s="45">
        <v>18.679342291505542</v>
      </c>
      <c r="L16" s="45">
        <v>18.859019905534883</v>
      </c>
      <c r="M16" s="45">
        <v>19.100372854934317</v>
      </c>
      <c r="N16" s="45">
        <v>19.321922301883998</v>
      </c>
      <c r="O16" s="45">
        <v>19.574068285896285</v>
      </c>
      <c r="P16" s="46">
        <v>19.811563057794544</v>
      </c>
      <c r="Q16" s="45">
        <v>0.99078372369889001</v>
      </c>
      <c r="R16" s="45">
        <v>0.91085899513776303</v>
      </c>
      <c r="S16" s="55"/>
      <c r="T16" s="47">
        <v>20.70096404240514</v>
      </c>
      <c r="U16" s="47">
        <v>19.541578558919319</v>
      </c>
      <c r="V16" s="47">
        <v>20.223909964025182</v>
      </c>
      <c r="W16" s="47">
        <v>22.552634113188248</v>
      </c>
      <c r="X16" s="47">
        <v>23.596439575048361</v>
      </c>
      <c r="Y16" s="47">
        <v>24.262163537393196</v>
      </c>
      <c r="Z16" s="47">
        <v>24.558094884769112</v>
      </c>
      <c r="AA16" s="47">
        <v>24.660230558949682</v>
      </c>
      <c r="AB16" s="47">
        <v>24.851789769910759</v>
      </c>
      <c r="AC16" s="47">
        <v>24.938850317080941</v>
      </c>
      <c r="AD16" s="47">
        <v>25.404604472029146</v>
      </c>
      <c r="AE16" s="48">
        <v>25.61877215827575</v>
      </c>
      <c r="AF16" s="45">
        <v>0.99988613613298227</v>
      </c>
      <c r="AG16" s="45">
        <v>0.776685393258427</v>
      </c>
    </row>
    <row r="17" spans="2:33" x14ac:dyDescent="0.25">
      <c r="B17" s="43" t="s">
        <v>282</v>
      </c>
      <c r="C17" s="43" t="s">
        <v>80</v>
      </c>
      <c r="D17" s="44">
        <v>0</v>
      </c>
      <c r="E17" s="45">
        <v>0.33193467395770643</v>
      </c>
      <c r="F17" s="45">
        <v>0.3264975149621529</v>
      </c>
      <c r="G17" s="45">
        <v>0.31328460101433681</v>
      </c>
      <c r="H17" s="45">
        <v>0.30855947685640028</v>
      </c>
      <c r="I17" s="45">
        <v>0.30519479435073776</v>
      </c>
      <c r="J17" s="45">
        <v>0.30427800490404477</v>
      </c>
      <c r="K17" s="45">
        <v>0.30753239069672389</v>
      </c>
      <c r="L17" s="45">
        <v>0.30965513916554543</v>
      </c>
      <c r="M17" s="45">
        <v>0.31288916780225617</v>
      </c>
      <c r="N17" s="45">
        <v>0.31425129882396707</v>
      </c>
      <c r="O17" s="45">
        <v>0.31655322963252247</v>
      </c>
      <c r="P17" s="46">
        <v>0.31619788167335772</v>
      </c>
      <c r="Q17" s="45"/>
      <c r="R17" s="45">
        <v>0.63414634146341398</v>
      </c>
      <c r="S17" s="55"/>
      <c r="T17" s="47">
        <v>0.26930404005686526</v>
      </c>
      <c r="U17" s="47">
        <v>0.26269990992002118</v>
      </c>
      <c r="V17" s="47">
        <v>0.25730713787416165</v>
      </c>
      <c r="W17" s="47">
        <v>0.25220007024050534</v>
      </c>
      <c r="X17" s="47">
        <v>0.24992235142304342</v>
      </c>
      <c r="Y17" s="47">
        <v>0.24786596392778146</v>
      </c>
      <c r="Z17" s="47">
        <v>0.25013229577474894</v>
      </c>
      <c r="AA17" s="47">
        <v>0.25142864849225821</v>
      </c>
      <c r="AB17" s="47">
        <v>0.25347641373471846</v>
      </c>
      <c r="AC17" s="47">
        <v>0.25311379196004447</v>
      </c>
      <c r="AD17" s="47">
        <v>0.25683410149259711</v>
      </c>
      <c r="AE17" s="48">
        <v>0.25588252871285211</v>
      </c>
      <c r="AF17" s="45"/>
      <c r="AG17" s="45">
        <v>0.73584905660377298</v>
      </c>
    </row>
    <row r="18" spans="2:33" x14ac:dyDescent="0.25">
      <c r="B18" s="49" t="s">
        <v>156</v>
      </c>
      <c r="C18" s="49" t="s">
        <v>68</v>
      </c>
      <c r="D18" s="44" t="s">
        <v>1</v>
      </c>
      <c r="E18" s="50">
        <v>38.321726743069917</v>
      </c>
      <c r="F18" s="50">
        <v>40.423743381883021</v>
      </c>
      <c r="G18" s="50">
        <v>39.69692003312521</v>
      </c>
      <c r="H18" s="50">
        <v>37.815217471078668</v>
      </c>
      <c r="I18" s="50">
        <v>37.627932624761854</v>
      </c>
      <c r="J18" s="50">
        <v>37.598990288049535</v>
      </c>
      <c r="K18" s="50">
        <v>37.842651958156083</v>
      </c>
      <c r="L18" s="50">
        <v>37.946210263469538</v>
      </c>
      <c r="M18" s="50">
        <v>38.193812231467035</v>
      </c>
      <c r="N18" s="50">
        <v>38.555575059877825</v>
      </c>
      <c r="O18" s="50">
        <v>39.011398372388285</v>
      </c>
      <c r="P18" s="51">
        <v>39.586106692468292</v>
      </c>
      <c r="Q18" s="50">
        <v>0.99999985594136576</v>
      </c>
      <c r="R18" s="50">
        <v>0.93746659540352695</v>
      </c>
      <c r="T18" s="52">
        <v>55.862756374725564</v>
      </c>
      <c r="U18" s="52">
        <v>54.976802229712618</v>
      </c>
      <c r="V18" s="52">
        <v>55.749974069668603</v>
      </c>
      <c r="W18" s="52">
        <v>53.826083077750518</v>
      </c>
      <c r="X18" s="52">
        <v>54.286293646185143</v>
      </c>
      <c r="Y18" s="52">
        <v>54.665373131078709</v>
      </c>
      <c r="Z18" s="52">
        <v>55.650695009513733</v>
      </c>
      <c r="AA18" s="52">
        <v>56.34918218854682</v>
      </c>
      <c r="AB18" s="52">
        <v>57.177592225409754</v>
      </c>
      <c r="AC18" s="52">
        <v>57.763933115765347</v>
      </c>
      <c r="AD18" s="52">
        <v>59.117232782999849</v>
      </c>
      <c r="AE18" s="53">
        <v>59.978985612819606</v>
      </c>
      <c r="AF18" s="50">
        <v>0.99996738925439221</v>
      </c>
      <c r="AG18" s="50">
        <v>0.93765121905825399</v>
      </c>
    </row>
    <row r="19" spans="2:33" x14ac:dyDescent="0.25">
      <c r="B19" s="49" t="s">
        <v>158</v>
      </c>
      <c r="C19" s="49" t="s">
        <v>66</v>
      </c>
      <c r="D19" s="44" t="s">
        <v>1</v>
      </c>
      <c r="E19" s="50">
        <v>1.7870678706483198</v>
      </c>
      <c r="F19" s="50">
        <v>0.5544604921395514</v>
      </c>
      <c r="G19" s="50">
        <v>0.53171325465107422</v>
      </c>
      <c r="H19" s="50">
        <v>0.52340197661989274</v>
      </c>
      <c r="I19" s="50">
        <v>0.51743141093089062</v>
      </c>
      <c r="J19" s="50">
        <v>0.51560986665248321</v>
      </c>
      <c r="K19" s="50">
        <v>0.52083281494376021</v>
      </c>
      <c r="L19" s="50">
        <v>0.52408624608625909</v>
      </c>
      <c r="M19" s="50">
        <v>0.52919135675578366</v>
      </c>
      <c r="N19" s="50">
        <v>0.53096132213495739</v>
      </c>
      <c r="O19" s="50">
        <v>0.53415907440957122</v>
      </c>
      <c r="P19" s="51">
        <v>0.53275049222866433</v>
      </c>
      <c r="Q19" s="50"/>
      <c r="R19" s="50">
        <v>0.83333333333333304</v>
      </c>
      <c r="T19" s="52">
        <v>0.81762327689493031</v>
      </c>
      <c r="U19" s="52">
        <v>0.92275632024235177</v>
      </c>
      <c r="V19" s="52">
        <v>0.90369873973831494</v>
      </c>
      <c r="W19" s="52">
        <v>0.88566051546450009</v>
      </c>
      <c r="X19" s="52">
        <v>0.87756954049700542</v>
      </c>
      <c r="Y19" s="52">
        <v>0.8701936855437018</v>
      </c>
      <c r="Z19" s="52">
        <v>0.8780062227206239</v>
      </c>
      <c r="AA19" s="52">
        <v>0.88234466171050707</v>
      </c>
      <c r="AB19" s="52">
        <v>0.88925510213349013</v>
      </c>
      <c r="AC19" s="52">
        <v>0.88759602422869999</v>
      </c>
      <c r="AD19" s="52">
        <v>0.90014101470863161</v>
      </c>
      <c r="AE19" s="53">
        <v>0.89620715885043822</v>
      </c>
      <c r="AF19" s="50"/>
      <c r="AG19" s="50">
        <v>0.81818181818181801</v>
      </c>
    </row>
    <row r="20" spans="2:33" x14ac:dyDescent="0.25">
      <c r="B20" s="43" t="s">
        <v>161</v>
      </c>
      <c r="C20" s="43" t="s">
        <v>63</v>
      </c>
      <c r="D20" s="44" t="s">
        <v>1</v>
      </c>
      <c r="E20" s="45">
        <v>6.3950942956570866</v>
      </c>
      <c r="F20" s="45">
        <v>6.2487641529191906</v>
      </c>
      <c r="G20" s="45">
        <v>6.1025016375039209</v>
      </c>
      <c r="H20" s="45">
        <v>5.9685890535114492</v>
      </c>
      <c r="I20" s="45">
        <v>5.8675848344040604</v>
      </c>
      <c r="J20" s="45">
        <v>5.8449260484838099</v>
      </c>
      <c r="K20" s="45">
        <v>5.9088167329972263</v>
      </c>
      <c r="L20" s="45">
        <v>5.950770234266745</v>
      </c>
      <c r="M20" s="45">
        <v>6.0148969078966399</v>
      </c>
      <c r="N20" s="45">
        <v>6.0770499032157383</v>
      </c>
      <c r="O20" s="45">
        <v>6.1516375011338269</v>
      </c>
      <c r="P20" s="46">
        <v>6.2323308027186082</v>
      </c>
      <c r="Q20" s="45">
        <v>0.99336416043845588</v>
      </c>
      <c r="R20" s="45">
        <v>0.86854460093896702</v>
      </c>
      <c r="S20" s="55"/>
      <c r="T20" s="47">
        <v>8.4451401966850899</v>
      </c>
      <c r="U20" s="47">
        <v>8.6874309269093697</v>
      </c>
      <c r="V20" s="47">
        <v>8.7826415693935882</v>
      </c>
      <c r="W20" s="47">
        <v>8.6218731915221234</v>
      </c>
      <c r="X20" s="47">
        <v>8.5543916985827391</v>
      </c>
      <c r="Y20" s="47">
        <v>8.5429116376146652</v>
      </c>
      <c r="Z20" s="47">
        <v>8.6821699984742757</v>
      </c>
      <c r="AA20" s="47">
        <v>8.7828744937537344</v>
      </c>
      <c r="AB20" s="47">
        <v>8.9109848369837259</v>
      </c>
      <c r="AC20" s="47">
        <v>9.0091520961233265</v>
      </c>
      <c r="AD20" s="47">
        <v>9.2318628735555492</v>
      </c>
      <c r="AE20" s="48">
        <v>9.3955233644857401</v>
      </c>
      <c r="AF20" s="45">
        <v>0.99324524555103</v>
      </c>
      <c r="AG20" s="45">
        <v>0.91347342398022202</v>
      </c>
    </row>
    <row r="21" spans="2:33" x14ac:dyDescent="0.25">
      <c r="B21" s="49" t="s">
        <v>163</v>
      </c>
      <c r="C21" s="49" t="s">
        <v>8</v>
      </c>
      <c r="D21" s="44" t="s">
        <v>1</v>
      </c>
      <c r="E21" s="50">
        <v>15.488269605579422</v>
      </c>
      <c r="F21" s="50">
        <v>16.231849108938583</v>
      </c>
      <c r="G21" s="50">
        <v>15.727647378255913</v>
      </c>
      <c r="H21" s="50">
        <v>15.21132741735863</v>
      </c>
      <c r="I21" s="50">
        <v>14.726681814283468</v>
      </c>
      <c r="J21" s="50">
        <v>14.519849837166623</v>
      </c>
      <c r="K21" s="50">
        <v>14.516114223115444</v>
      </c>
      <c r="L21" s="50">
        <v>14.519209140518917</v>
      </c>
      <c r="M21" s="50">
        <v>14.58797518052357</v>
      </c>
      <c r="N21" s="50">
        <v>14.756439951587094</v>
      </c>
      <c r="O21" s="50">
        <v>14.980980409353808</v>
      </c>
      <c r="P21" s="51">
        <v>15.221834312391008</v>
      </c>
      <c r="Q21" s="50">
        <v>0.99985578348702397</v>
      </c>
      <c r="R21" s="50">
        <v>0.74519846350832197</v>
      </c>
      <c r="T21" s="52">
        <v>27.773344509846687</v>
      </c>
      <c r="U21" s="52">
        <v>27.540186050697884</v>
      </c>
      <c r="V21" s="52">
        <v>27.701605152359239</v>
      </c>
      <c r="W21" s="52">
        <v>27.193932182388668</v>
      </c>
      <c r="X21" s="52">
        <v>26.877639151258947</v>
      </c>
      <c r="Y21" s="52">
        <v>26.827262454269576</v>
      </c>
      <c r="Z21" s="52">
        <v>27.210152339095178</v>
      </c>
      <c r="AA21" s="52">
        <v>27.560120348947098</v>
      </c>
      <c r="AB21" s="52">
        <v>28.03086810505124</v>
      </c>
      <c r="AC21" s="52">
        <v>28.519959067753689</v>
      </c>
      <c r="AD21" s="52">
        <v>29.431394655205537</v>
      </c>
      <c r="AE21" s="53">
        <v>30.103857362089709</v>
      </c>
      <c r="AF21" s="50">
        <v>0.99999923594787155</v>
      </c>
      <c r="AG21" s="50">
        <v>0.90590405904059002</v>
      </c>
    </row>
    <row r="22" spans="2:33" x14ac:dyDescent="0.25">
      <c r="B22" s="43" t="s">
        <v>166</v>
      </c>
      <c r="C22" s="43" t="s">
        <v>9</v>
      </c>
      <c r="D22" s="44" t="s">
        <v>1</v>
      </c>
      <c r="E22" s="45">
        <v>5.9544978238597581</v>
      </c>
      <c r="F22" s="45">
        <v>5.670354183424382</v>
      </c>
      <c r="G22" s="45">
        <v>5.6147146517554214</v>
      </c>
      <c r="H22" s="45">
        <v>5.7403023022263602</v>
      </c>
      <c r="I22" s="45">
        <v>5.8115895389945829</v>
      </c>
      <c r="J22" s="45">
        <v>5.9634607597664662</v>
      </c>
      <c r="K22" s="45">
        <v>6.1899694209374614</v>
      </c>
      <c r="L22" s="45">
        <v>6.4339738292385205</v>
      </c>
      <c r="M22" s="45">
        <v>6.7157803352754177</v>
      </c>
      <c r="N22" s="45">
        <v>7.0976846079015576</v>
      </c>
      <c r="O22" s="45">
        <v>7.5239772073661042</v>
      </c>
      <c r="P22" s="46">
        <v>7.9881198505173741</v>
      </c>
      <c r="Q22" s="45">
        <v>0.99990987695200195</v>
      </c>
      <c r="R22" s="45">
        <v>0.85913043478260798</v>
      </c>
      <c r="S22" s="55"/>
      <c r="T22" s="47">
        <v>11.194403119136011</v>
      </c>
      <c r="U22" s="47">
        <v>11.126220001412204</v>
      </c>
      <c r="V22" s="47">
        <v>11.242028622239207</v>
      </c>
      <c r="W22" s="47">
        <v>11.280223883973402</v>
      </c>
      <c r="X22" s="47">
        <v>11.365745213272969</v>
      </c>
      <c r="Y22" s="47">
        <v>11.554938949011301</v>
      </c>
      <c r="Z22" s="47">
        <v>11.942174145180529</v>
      </c>
      <c r="AA22" s="47">
        <v>12.342681091622435</v>
      </c>
      <c r="AB22" s="47">
        <v>12.853198596710353</v>
      </c>
      <c r="AC22" s="47">
        <v>13.442667408683111</v>
      </c>
      <c r="AD22" s="47">
        <v>14.244741948790251</v>
      </c>
      <c r="AE22" s="48">
        <v>14.97361163617316</v>
      </c>
      <c r="AF22" s="45">
        <v>0.99554994572944278</v>
      </c>
      <c r="AG22" s="45">
        <v>0.94337899543379</v>
      </c>
    </row>
    <row r="23" spans="2:33" x14ac:dyDescent="0.25">
      <c r="B23" s="49" t="s">
        <v>167</v>
      </c>
      <c r="C23" s="49" t="s">
        <v>64</v>
      </c>
      <c r="D23" s="44" t="s">
        <v>1</v>
      </c>
      <c r="E23" s="50">
        <v>15.791875817791203</v>
      </c>
      <c r="F23" s="50">
        <v>15.045404922772301</v>
      </c>
      <c r="G23" s="50">
        <v>14.454715006765538</v>
      </c>
      <c r="H23" s="50">
        <v>14.448242894439772</v>
      </c>
      <c r="I23" s="50">
        <v>14.412157902129122</v>
      </c>
      <c r="J23" s="50">
        <v>14.481755636856892</v>
      </c>
      <c r="K23" s="50">
        <v>14.700933801854587</v>
      </c>
      <c r="L23" s="50">
        <v>14.840973537859934</v>
      </c>
      <c r="M23" s="50">
        <v>15.022080937389616</v>
      </c>
      <c r="N23" s="50">
        <v>15.181677096901991</v>
      </c>
      <c r="O23" s="50">
        <v>15.344393818185365</v>
      </c>
      <c r="P23" s="51">
        <v>15.535131821645768</v>
      </c>
      <c r="Q23" s="50">
        <v>0.98690270518297407</v>
      </c>
      <c r="R23" s="50">
        <v>0.90797987059669305</v>
      </c>
      <c r="T23" s="52">
        <v>19.206431941984029</v>
      </c>
      <c r="U23" s="52">
        <v>20.054343903794198</v>
      </c>
      <c r="V23" s="52">
        <v>19.792852388113815</v>
      </c>
      <c r="W23" s="52">
        <v>19.472014389949788</v>
      </c>
      <c r="X23" s="52">
        <v>19.304279575999523</v>
      </c>
      <c r="Y23" s="52">
        <v>19.221641412157112</v>
      </c>
      <c r="Z23" s="52">
        <v>19.425025565794545</v>
      </c>
      <c r="AA23" s="52">
        <v>19.524049465109083</v>
      </c>
      <c r="AB23" s="52">
        <v>19.671481170271822</v>
      </c>
      <c r="AC23" s="52">
        <v>19.754250227364583</v>
      </c>
      <c r="AD23" s="52">
        <v>20.083231215275056</v>
      </c>
      <c r="AE23" s="53">
        <v>20.327338222717437</v>
      </c>
      <c r="AF23" s="50">
        <v>0.99260574941395696</v>
      </c>
      <c r="AG23" s="50">
        <v>0.96199143468950699</v>
      </c>
    </row>
    <row r="24" spans="2:33" x14ac:dyDescent="0.25">
      <c r="B24" s="43" t="s">
        <v>168</v>
      </c>
      <c r="C24" s="43" t="s">
        <v>0</v>
      </c>
      <c r="D24" s="44" t="s">
        <v>1</v>
      </c>
      <c r="E24" s="45">
        <v>22.45249417729735</v>
      </c>
      <c r="F24" s="45">
        <v>20.103503546554251</v>
      </c>
      <c r="G24" s="45">
        <v>19.564634611348549</v>
      </c>
      <c r="H24" s="45">
        <v>18.984039301878394</v>
      </c>
      <c r="I24" s="45">
        <v>18.501346946388512</v>
      </c>
      <c r="J24" s="45">
        <v>18.39469506840689</v>
      </c>
      <c r="K24" s="45">
        <v>18.522398250581418</v>
      </c>
      <c r="L24" s="45">
        <v>18.633808941642052</v>
      </c>
      <c r="M24" s="45">
        <v>18.804169269541188</v>
      </c>
      <c r="N24" s="45">
        <v>19.080444249985842</v>
      </c>
      <c r="O24" s="45">
        <v>19.382160570243627</v>
      </c>
      <c r="P24" s="46">
        <v>19.758617820993528</v>
      </c>
      <c r="Q24" s="45">
        <v>0.99990246636346103</v>
      </c>
      <c r="R24" s="45">
        <v>0.81657675331044599</v>
      </c>
      <c r="S24" s="55"/>
      <c r="T24" s="47">
        <v>36.545150891454696</v>
      </c>
      <c r="U24" s="47">
        <v>35.759336104629625</v>
      </c>
      <c r="V24" s="47">
        <v>36.005297369731011</v>
      </c>
      <c r="W24" s="47">
        <v>35.333701426004623</v>
      </c>
      <c r="X24" s="47">
        <v>34.952209978594418</v>
      </c>
      <c r="Y24" s="47">
        <v>34.927066834865229</v>
      </c>
      <c r="Z24" s="47">
        <v>35.418640076279381</v>
      </c>
      <c r="AA24" s="47">
        <v>35.809864875194002</v>
      </c>
      <c r="AB24" s="47">
        <v>36.275938209491805</v>
      </c>
      <c r="AC24" s="47">
        <v>36.680839797407792</v>
      </c>
      <c r="AD24" s="47">
        <v>37.548053927403807</v>
      </c>
      <c r="AE24" s="48">
        <v>38.139960514080741</v>
      </c>
      <c r="AF24" s="45">
        <v>0.99913176655350333</v>
      </c>
      <c r="AG24" s="45">
        <v>0.926220515633571</v>
      </c>
    </row>
    <row r="25" spans="2:33" x14ac:dyDescent="0.25">
      <c r="B25" s="49" t="s">
        <v>169</v>
      </c>
      <c r="C25" s="49" t="s">
        <v>49</v>
      </c>
      <c r="D25" s="44" t="s">
        <v>90</v>
      </c>
      <c r="E25" s="50">
        <v>7.7134773469914526</v>
      </c>
      <c r="F25" s="50">
        <v>8.3045561853490319</v>
      </c>
      <c r="G25" s="50">
        <v>8.15065453134401</v>
      </c>
      <c r="H25" s="50">
        <v>8.055882657164954</v>
      </c>
      <c r="I25" s="50">
        <v>7.9857713715472425</v>
      </c>
      <c r="J25" s="50">
        <v>8.0197260116996105</v>
      </c>
      <c r="K25" s="50">
        <v>8.1567735369971786</v>
      </c>
      <c r="L25" s="50">
        <v>8.2646280016097045</v>
      </c>
      <c r="M25" s="50">
        <v>8.3973727083805461</v>
      </c>
      <c r="N25" s="50">
        <v>8.5172225549597496</v>
      </c>
      <c r="O25" s="50">
        <v>8.6459257088102728</v>
      </c>
      <c r="P25" s="51">
        <v>8.7678148019501982</v>
      </c>
      <c r="Q25" s="50">
        <v>0.99203218527266701</v>
      </c>
      <c r="R25" s="50">
        <v>0.71485943775100402</v>
      </c>
      <c r="T25" s="52">
        <v>4.6448250042509134</v>
      </c>
      <c r="U25" s="52">
        <v>4.6221490946465922</v>
      </c>
      <c r="V25" s="52">
        <v>4.6197942187357928</v>
      </c>
      <c r="W25" s="52">
        <v>4.5333422354047954</v>
      </c>
      <c r="X25" s="52">
        <v>4.4940428673509087</v>
      </c>
      <c r="Y25" s="52">
        <v>4.4849177491266623</v>
      </c>
      <c r="Z25" s="52">
        <v>4.5540565429842541</v>
      </c>
      <c r="AA25" s="52">
        <v>4.6090659950458273</v>
      </c>
      <c r="AB25" s="52">
        <v>4.6810567866928121</v>
      </c>
      <c r="AC25" s="52">
        <v>4.7375870739096975</v>
      </c>
      <c r="AD25" s="52">
        <v>4.865509368827424</v>
      </c>
      <c r="AE25" s="53">
        <v>4.947948232997998</v>
      </c>
      <c r="AF25" s="50">
        <v>0.99998715191666598</v>
      </c>
      <c r="AG25" s="50">
        <v>0.69937369519832904</v>
      </c>
    </row>
    <row r="26" spans="2:33" x14ac:dyDescent="0.25">
      <c r="B26" s="43" t="s">
        <v>170</v>
      </c>
      <c r="C26" s="43" t="s">
        <v>3</v>
      </c>
      <c r="D26" s="44" t="s">
        <v>1</v>
      </c>
      <c r="E26" s="45">
        <v>22.974405902956914</v>
      </c>
      <c r="F26" s="45">
        <v>22.630931812730491</v>
      </c>
      <c r="G26" s="45">
        <v>21.856254897621071</v>
      </c>
      <c r="H26" s="45">
        <v>21.122165163425024</v>
      </c>
      <c r="I26" s="45">
        <v>20.532427170627425</v>
      </c>
      <c r="J26" s="45">
        <v>20.373473347512011</v>
      </c>
      <c r="K26" s="45">
        <v>20.497288094855943</v>
      </c>
      <c r="L26" s="45">
        <v>20.631309428205849</v>
      </c>
      <c r="M26" s="45">
        <v>20.851085015258377</v>
      </c>
      <c r="N26" s="45">
        <v>21.222325969426176</v>
      </c>
      <c r="O26" s="45">
        <v>21.655654616458545</v>
      </c>
      <c r="P26" s="46">
        <v>22.161573455383959</v>
      </c>
      <c r="Q26" s="45">
        <v>0.99877624083178096</v>
      </c>
      <c r="R26" s="45">
        <v>0.82309124767225295</v>
      </c>
      <c r="S26" s="55"/>
      <c r="T26" s="47">
        <v>38.109118970421569</v>
      </c>
      <c r="U26" s="47">
        <v>38.763860474000566</v>
      </c>
      <c r="V26" s="47">
        <v>38.970625817666367</v>
      </c>
      <c r="W26" s="47">
        <v>38.261747492948487</v>
      </c>
      <c r="X26" s="47">
        <v>37.857913302067814</v>
      </c>
      <c r="Y26" s="47">
        <v>37.861636445923708</v>
      </c>
      <c r="Z26" s="47">
        <v>38.444356997740186</v>
      </c>
      <c r="AA26" s="47">
        <v>38.952463763851156</v>
      </c>
      <c r="AB26" s="47">
        <v>39.577700553678355</v>
      </c>
      <c r="AC26" s="47">
        <v>40.177343954479255</v>
      </c>
      <c r="AD26" s="47">
        <v>41.315383079901729</v>
      </c>
      <c r="AE26" s="48">
        <v>42.148205247006246</v>
      </c>
      <c r="AF26" s="45">
        <v>0.99762147894032638</v>
      </c>
      <c r="AG26" s="45">
        <v>0.94757231404958597</v>
      </c>
    </row>
    <row r="27" spans="2:33" x14ac:dyDescent="0.25">
      <c r="B27" s="49" t="s">
        <v>173</v>
      </c>
      <c r="C27" s="49" t="s">
        <v>69</v>
      </c>
      <c r="D27" s="44" t="s">
        <v>1</v>
      </c>
      <c r="E27" s="50">
        <v>23.132223668064203</v>
      </c>
      <c r="F27" s="50">
        <v>22.406189693026654</v>
      </c>
      <c r="G27" s="50">
        <v>21.925059769371884</v>
      </c>
      <c r="H27" s="50">
        <v>21.864939016031478</v>
      </c>
      <c r="I27" s="50">
        <v>21.578506150620662</v>
      </c>
      <c r="J27" s="50">
        <v>21.492330079353977</v>
      </c>
      <c r="K27" s="50">
        <v>21.620577609016912</v>
      </c>
      <c r="L27" s="50">
        <v>21.696217467350117</v>
      </c>
      <c r="M27" s="50">
        <v>21.837993682346564</v>
      </c>
      <c r="N27" s="50">
        <v>21.99368961443885</v>
      </c>
      <c r="O27" s="50">
        <v>22.178620768832719</v>
      </c>
      <c r="P27" s="51">
        <v>22.361746079300271</v>
      </c>
      <c r="Q27" s="50">
        <v>0.99791978154550398</v>
      </c>
      <c r="R27" s="50">
        <v>0.73584905660377298</v>
      </c>
      <c r="T27" s="52">
        <v>39.680346948719773</v>
      </c>
      <c r="U27" s="52">
        <v>38.72096047319404</v>
      </c>
      <c r="V27" s="52">
        <v>38.705235188955655</v>
      </c>
      <c r="W27" s="52">
        <v>38.320331934402553</v>
      </c>
      <c r="X27" s="52">
        <v>38.002174881052248</v>
      </c>
      <c r="Y27" s="52">
        <v>37.839233382420261</v>
      </c>
      <c r="Z27" s="52">
        <v>38.211083932655242</v>
      </c>
      <c r="AA27" s="52">
        <v>38.468893841271459</v>
      </c>
      <c r="AB27" s="52">
        <v>38.819487289928645</v>
      </c>
      <c r="AC27" s="52">
        <v>39.022413947845763</v>
      </c>
      <c r="AD27" s="52">
        <v>39.766349630542557</v>
      </c>
      <c r="AE27" s="53">
        <v>40.118794073457188</v>
      </c>
      <c r="AF27" s="50">
        <v>0.99873901553258237</v>
      </c>
      <c r="AG27" s="50">
        <v>0.93917075831969399</v>
      </c>
    </row>
    <row r="28" spans="2:33" x14ac:dyDescent="0.25">
      <c r="B28" s="49" t="s">
        <v>175</v>
      </c>
      <c r="C28" s="49" t="s">
        <v>50</v>
      </c>
      <c r="D28" s="44" t="s">
        <v>90</v>
      </c>
      <c r="E28" s="50">
        <v>17.703217426788928</v>
      </c>
      <c r="F28" s="50">
        <v>14.95</v>
      </c>
      <c r="G28" s="50">
        <v>12.341145630073246</v>
      </c>
      <c r="H28" s="50">
        <v>12.752925008353833</v>
      </c>
      <c r="I28" s="50">
        <v>12.870626639984438</v>
      </c>
      <c r="J28" s="50">
        <v>12.960845356244075</v>
      </c>
      <c r="K28" s="50">
        <v>13.179967234070235</v>
      </c>
      <c r="L28" s="50">
        <v>13.366026343939874</v>
      </c>
      <c r="M28" s="50">
        <v>13.603019195968649</v>
      </c>
      <c r="N28" s="50">
        <v>13.775634355859861</v>
      </c>
      <c r="O28" s="50">
        <v>13.992878350008347</v>
      </c>
      <c r="P28" s="51">
        <v>14.128865789427598</v>
      </c>
      <c r="Q28" s="50">
        <v>0.98984368791145971</v>
      </c>
      <c r="R28" s="50">
        <v>0.89364548494983198</v>
      </c>
      <c r="T28" s="52">
        <v>18.04</v>
      </c>
      <c r="U28" s="52">
        <v>20.85401999651079</v>
      </c>
      <c r="V28" s="52">
        <v>19.480896597602072</v>
      </c>
      <c r="W28" s="52">
        <v>19.511428854834612</v>
      </c>
      <c r="X28" s="52">
        <v>19.664694957768937</v>
      </c>
      <c r="Y28" s="52">
        <v>19.659265520634385</v>
      </c>
      <c r="Z28" s="52">
        <v>19.93606991066908</v>
      </c>
      <c r="AA28" s="52">
        <v>20.154964811344296</v>
      </c>
      <c r="AB28" s="52">
        <v>20.456980786768465</v>
      </c>
      <c r="AC28" s="52">
        <v>20.598985104357169</v>
      </c>
      <c r="AD28" s="52">
        <v>21.080769082241915</v>
      </c>
      <c r="AE28" s="53">
        <v>21.228915551851358</v>
      </c>
      <c r="AF28" s="50">
        <v>0.99504507442036516</v>
      </c>
      <c r="AG28" s="50">
        <v>0.85864745011086396</v>
      </c>
    </row>
    <row r="29" spans="2:33" x14ac:dyDescent="0.25">
      <c r="B29" s="43" t="s">
        <v>178</v>
      </c>
      <c r="C29" s="43" t="s">
        <v>73</v>
      </c>
      <c r="D29" s="44" t="s">
        <v>1</v>
      </c>
      <c r="E29" s="45">
        <v>4.2094011246009044</v>
      </c>
      <c r="F29" s="45">
        <v>4.047246458578627</v>
      </c>
      <c r="G29" s="45">
        <v>4.0043517131739836</v>
      </c>
      <c r="H29" s="45">
        <v>3.9579187999909351</v>
      </c>
      <c r="I29" s="45">
        <v>3.9301344186347924</v>
      </c>
      <c r="J29" s="45">
        <v>3.9368490090229806</v>
      </c>
      <c r="K29" s="45">
        <v>3.9962256099066544</v>
      </c>
      <c r="L29" s="45">
        <v>4.0353632252987843</v>
      </c>
      <c r="M29" s="45">
        <v>4.0888024530228417</v>
      </c>
      <c r="N29" s="45">
        <v>4.1305256842010358</v>
      </c>
      <c r="O29" s="45">
        <v>4.1778012320552689</v>
      </c>
      <c r="P29" s="46">
        <v>4.2246994566270679</v>
      </c>
      <c r="Q29" s="45">
        <v>0.99636773565435799</v>
      </c>
      <c r="R29" s="45">
        <v>0.89037433155080203</v>
      </c>
      <c r="S29" s="55"/>
      <c r="T29" s="47">
        <v>3.7798470021442645</v>
      </c>
      <c r="U29" s="47">
        <v>3.8814636996320062</v>
      </c>
      <c r="V29" s="47">
        <v>3.924652568532133</v>
      </c>
      <c r="W29" s="47">
        <v>3.8607946858276696</v>
      </c>
      <c r="X29" s="47">
        <v>3.8415845183621729</v>
      </c>
      <c r="Y29" s="47">
        <v>3.8285462850565639</v>
      </c>
      <c r="Z29" s="47">
        <v>3.88116452155761</v>
      </c>
      <c r="AA29" s="47">
        <v>3.9132615707258225</v>
      </c>
      <c r="AB29" s="47">
        <v>3.9568538937783591</v>
      </c>
      <c r="AC29" s="47">
        <v>3.9762186324834685</v>
      </c>
      <c r="AD29" s="47">
        <v>4.0537381461752693</v>
      </c>
      <c r="AE29" s="48">
        <v>4.0928677581880519</v>
      </c>
      <c r="AF29" s="45">
        <v>0.99640080143251997</v>
      </c>
      <c r="AG29" s="45">
        <v>0.875</v>
      </c>
    </row>
    <row r="30" spans="2:33" x14ac:dyDescent="0.25">
      <c r="B30" s="43" t="s">
        <v>176</v>
      </c>
      <c r="C30" s="43" t="s">
        <v>6</v>
      </c>
      <c r="D30" s="44" t="s">
        <v>1</v>
      </c>
      <c r="E30" s="45">
        <v>19.885749271591806</v>
      </c>
      <c r="F30" s="45">
        <v>19.939843560060392</v>
      </c>
      <c r="G30" s="45">
        <v>19.813791267923232</v>
      </c>
      <c r="H30" s="45">
        <v>19.802728077717088</v>
      </c>
      <c r="I30" s="45">
        <v>19.711287289384419</v>
      </c>
      <c r="J30" s="45">
        <v>19.92252756225837</v>
      </c>
      <c r="K30" s="45">
        <v>20.354158403523165</v>
      </c>
      <c r="L30" s="45">
        <v>20.766876964393713</v>
      </c>
      <c r="M30" s="45">
        <v>21.234841498710644</v>
      </c>
      <c r="N30" s="45">
        <v>21.754731786108394</v>
      </c>
      <c r="O30" s="45">
        <v>22.261957030482179</v>
      </c>
      <c r="P30" s="46">
        <v>22.865813779749075</v>
      </c>
      <c r="Q30" s="45">
        <v>0.99975924093014179</v>
      </c>
      <c r="R30" s="45">
        <v>0.82121807465618801</v>
      </c>
      <c r="S30" s="55"/>
      <c r="T30" s="47">
        <v>37.036836198621693</v>
      </c>
      <c r="U30" s="47">
        <v>35.625723249294218</v>
      </c>
      <c r="V30" s="47">
        <v>36.138295624513091</v>
      </c>
      <c r="W30" s="47">
        <v>35.884782593966875</v>
      </c>
      <c r="X30" s="47">
        <v>35.848686567126272</v>
      </c>
      <c r="Y30" s="47">
        <v>36.17055967319957</v>
      </c>
      <c r="Z30" s="47">
        <v>37.06459790112654</v>
      </c>
      <c r="AA30" s="47">
        <v>37.923042960158689</v>
      </c>
      <c r="AB30" s="47">
        <v>38.944620176563852</v>
      </c>
      <c r="AC30" s="47">
        <v>39.914171121004934</v>
      </c>
      <c r="AD30" s="47">
        <v>41.357358505324321</v>
      </c>
      <c r="AE30" s="48">
        <v>42.594868241949669</v>
      </c>
      <c r="AF30" s="45">
        <v>0.99887396832646047</v>
      </c>
      <c r="AG30" s="45">
        <v>0.94864479315263905</v>
      </c>
    </row>
    <row r="31" spans="2:33" x14ac:dyDescent="0.25">
      <c r="B31" s="43" t="s">
        <v>180</v>
      </c>
      <c r="C31" s="43" t="s">
        <v>70</v>
      </c>
      <c r="D31" s="44" t="s">
        <v>1</v>
      </c>
      <c r="E31" s="45">
        <v>16.37143904775353</v>
      </c>
      <c r="F31" s="45">
        <v>16.71552564123191</v>
      </c>
      <c r="G31" s="45">
        <v>16.099978227831752</v>
      </c>
      <c r="H31" s="45">
        <v>15.716081351669482</v>
      </c>
      <c r="I31" s="45">
        <v>15.373357403053486</v>
      </c>
      <c r="J31" s="45">
        <v>15.273491165720525</v>
      </c>
      <c r="K31" s="45">
        <v>15.38072384862553</v>
      </c>
      <c r="L31" s="45">
        <v>15.471238911001015</v>
      </c>
      <c r="M31" s="45">
        <v>15.621931490070827</v>
      </c>
      <c r="N31" s="45">
        <v>15.811845406931866</v>
      </c>
      <c r="O31" s="45">
        <v>16.044687315736851</v>
      </c>
      <c r="P31" s="46">
        <v>16.283362831738078</v>
      </c>
      <c r="Q31" s="45">
        <v>0.99989319632652784</v>
      </c>
      <c r="R31" s="45">
        <v>0.87602179836512195</v>
      </c>
      <c r="S31" s="55"/>
      <c r="T31" s="47">
        <v>29.568948132173642</v>
      </c>
      <c r="U31" s="47">
        <v>29.396028761387978</v>
      </c>
      <c r="V31" s="47">
        <v>29.211181825161056</v>
      </c>
      <c r="W31" s="47">
        <v>28.669083200583042</v>
      </c>
      <c r="X31" s="47">
        <v>28.376070128615901</v>
      </c>
      <c r="Y31" s="47">
        <v>28.26965897576509</v>
      </c>
      <c r="Z31" s="47">
        <v>28.603738185644453</v>
      </c>
      <c r="AA31" s="47">
        <v>28.850409134433551</v>
      </c>
      <c r="AB31" s="47">
        <v>29.169600428528803</v>
      </c>
      <c r="AC31" s="47">
        <v>29.366360670817311</v>
      </c>
      <c r="AD31" s="47">
        <v>29.97220317402433</v>
      </c>
      <c r="AE31" s="48">
        <v>30.263557232081354</v>
      </c>
      <c r="AF31" s="45">
        <v>0.99971436752501897</v>
      </c>
      <c r="AG31" s="45">
        <v>0.90014064697608998</v>
      </c>
    </row>
    <row r="32" spans="2:33" x14ac:dyDescent="0.25">
      <c r="B32" s="43" t="s">
        <v>181</v>
      </c>
      <c r="C32" s="43" t="s">
        <v>53</v>
      </c>
      <c r="D32" s="44" t="s">
        <v>90</v>
      </c>
      <c r="E32" s="45">
        <v>11.508085849869817</v>
      </c>
      <c r="F32" s="45">
        <v>15.06741944044429</v>
      </c>
      <c r="G32" s="45">
        <v>15.944173708913203</v>
      </c>
      <c r="H32" s="45">
        <v>16.227343813360012</v>
      </c>
      <c r="I32" s="45">
        <v>16.284240487281398</v>
      </c>
      <c r="J32" s="45">
        <v>16.417917258572373</v>
      </c>
      <c r="K32" s="45">
        <v>16.744267913662497</v>
      </c>
      <c r="L32" s="45">
        <v>16.996318950632393</v>
      </c>
      <c r="M32" s="45">
        <v>17.309336031572307</v>
      </c>
      <c r="N32" s="45">
        <v>17.56425811851302</v>
      </c>
      <c r="O32" s="45">
        <v>17.816059306907242</v>
      </c>
      <c r="P32" s="46">
        <v>18.099823050414468</v>
      </c>
      <c r="Q32" s="45">
        <v>0.95333058784399205</v>
      </c>
      <c r="R32" s="45">
        <v>0.69309462915600994</v>
      </c>
      <c r="S32" s="55"/>
      <c r="T32" s="47">
        <v>6.0975084922832892</v>
      </c>
      <c r="U32" s="47">
        <v>7.1855807154916409</v>
      </c>
      <c r="V32" s="47">
        <v>8.1779396512258238</v>
      </c>
      <c r="W32" s="47">
        <v>8.4919507601083648</v>
      </c>
      <c r="X32" s="47">
        <v>8.5979183746384518</v>
      </c>
      <c r="Y32" s="47">
        <v>8.6247438694395964</v>
      </c>
      <c r="Z32" s="47">
        <v>8.76794026254362</v>
      </c>
      <c r="AA32" s="47">
        <v>8.8755246947014861</v>
      </c>
      <c r="AB32" s="47">
        <v>9.0179797966659354</v>
      </c>
      <c r="AC32" s="47">
        <v>9.1023311596974352</v>
      </c>
      <c r="AD32" s="47">
        <v>9.3151111798152453</v>
      </c>
      <c r="AE32" s="48">
        <v>9.4400331270942495</v>
      </c>
      <c r="AF32" s="45">
        <v>0.98298445403507895</v>
      </c>
      <c r="AG32" s="45">
        <v>0.56730769230769196</v>
      </c>
    </row>
    <row r="33" spans="2:33" x14ac:dyDescent="0.25">
      <c r="B33" s="49" t="s">
        <v>182</v>
      </c>
      <c r="C33" s="49" t="s">
        <v>61</v>
      </c>
      <c r="D33" s="44" t="s">
        <v>90</v>
      </c>
      <c r="E33" s="50">
        <v>22.032143138858952</v>
      </c>
      <c r="F33" s="50">
        <v>22.625527840537053</v>
      </c>
      <c r="G33" s="50">
        <v>23.290855193727204</v>
      </c>
      <c r="H33" s="50">
        <v>23.132448565032121</v>
      </c>
      <c r="I33" s="50">
        <v>23.026322170072394</v>
      </c>
      <c r="J33" s="50">
        <v>23.010995927507938</v>
      </c>
      <c r="K33" s="50">
        <v>23.14734949617576</v>
      </c>
      <c r="L33" s="50">
        <v>23.252527807328903</v>
      </c>
      <c r="M33" s="50">
        <v>23.406006602101677</v>
      </c>
      <c r="N33" s="50">
        <v>23.505678887963377</v>
      </c>
      <c r="O33" s="50">
        <v>26.123552244425372</v>
      </c>
      <c r="P33" s="51">
        <v>26.184948688270918</v>
      </c>
      <c r="Q33" s="50"/>
      <c r="R33" s="50">
        <v>0.62049861495844805</v>
      </c>
      <c r="T33" s="52">
        <v>20.718861601635325</v>
      </c>
      <c r="U33" s="52">
        <v>21.405529256909201</v>
      </c>
      <c r="V33" s="52">
        <v>22.348335530901057</v>
      </c>
      <c r="W33" s="52">
        <v>22.155605254708433</v>
      </c>
      <c r="X33" s="52">
        <v>22.076587313444033</v>
      </c>
      <c r="Y33" s="52">
        <v>22.013936874034304</v>
      </c>
      <c r="Z33" s="52">
        <v>22.12405669887972</v>
      </c>
      <c r="AA33" s="52">
        <v>22.208711918432176</v>
      </c>
      <c r="AB33" s="52">
        <v>22.33880982067387</v>
      </c>
      <c r="AC33" s="52">
        <v>22.399364820015936</v>
      </c>
      <c r="AD33" s="52">
        <v>25.17887734941317</v>
      </c>
      <c r="AE33" s="53">
        <v>25.241785523681038</v>
      </c>
      <c r="AF33" s="50"/>
      <c r="AG33" s="50">
        <v>0.86096256684491901</v>
      </c>
    </row>
    <row r="34" spans="2:33" x14ac:dyDescent="0.25">
      <c r="B34" s="49" t="s">
        <v>184</v>
      </c>
      <c r="C34" s="49" t="s">
        <v>74</v>
      </c>
      <c r="D34" s="44" t="s">
        <v>1</v>
      </c>
      <c r="E34" s="50">
        <v>5.1861451355640362</v>
      </c>
      <c r="F34" s="50">
        <v>3.727676520232333</v>
      </c>
      <c r="G34" s="50">
        <v>3.6753785909607735</v>
      </c>
      <c r="H34" s="50">
        <v>3.6050461535178018</v>
      </c>
      <c r="I34" s="50">
        <v>3.5665740667257748</v>
      </c>
      <c r="J34" s="50">
        <v>3.5616389490755433</v>
      </c>
      <c r="K34" s="50">
        <v>3.6062689593922199</v>
      </c>
      <c r="L34" s="50">
        <v>3.6349291349715309</v>
      </c>
      <c r="M34" s="50">
        <v>3.6831948490266524</v>
      </c>
      <c r="N34" s="50">
        <v>3.735838607866349</v>
      </c>
      <c r="O34" s="50">
        <v>3.8046224256697645</v>
      </c>
      <c r="P34" s="51">
        <v>3.8923114540562893</v>
      </c>
      <c r="Q34" s="50">
        <v>0.94920988442528742</v>
      </c>
      <c r="R34" s="50">
        <v>0.841432225063938</v>
      </c>
      <c r="T34" s="52">
        <v>5.7854569155536719</v>
      </c>
      <c r="U34" s="52">
        <v>6.1593801747732719</v>
      </c>
      <c r="V34" s="52">
        <v>6.2503915591857284</v>
      </c>
      <c r="W34" s="52">
        <v>6.1516218368418629</v>
      </c>
      <c r="X34" s="52">
        <v>6.1242831073309523</v>
      </c>
      <c r="Y34" s="52">
        <v>6.1074946745246157</v>
      </c>
      <c r="Z34" s="52">
        <v>6.1968039541952393</v>
      </c>
      <c r="AA34" s="52">
        <v>6.2571554906654683</v>
      </c>
      <c r="AB34" s="52">
        <v>6.3434157988501187</v>
      </c>
      <c r="AC34" s="52">
        <v>6.4025083284153999</v>
      </c>
      <c r="AD34" s="52">
        <v>6.5626928129034301</v>
      </c>
      <c r="AE34" s="53">
        <v>6.6738978850989623</v>
      </c>
      <c r="AF34" s="50">
        <v>0.99961011906131092</v>
      </c>
      <c r="AG34" s="50">
        <v>0.88150807899461403</v>
      </c>
    </row>
    <row r="35" spans="2:33" x14ac:dyDescent="0.25">
      <c r="B35" s="43" t="s">
        <v>186</v>
      </c>
      <c r="C35" s="43" t="s">
        <v>56</v>
      </c>
      <c r="D35" s="44" t="s">
        <v>1</v>
      </c>
      <c r="E35" s="45">
        <v>47.034114555592836</v>
      </c>
      <c r="F35" s="45">
        <v>50.34394622831271</v>
      </c>
      <c r="G35" s="45">
        <v>49.59611661724189</v>
      </c>
      <c r="H35" s="45">
        <v>48.699987572202204</v>
      </c>
      <c r="I35" s="45">
        <v>48.030699051027746</v>
      </c>
      <c r="J35" s="45">
        <v>49.611575533179682</v>
      </c>
      <c r="K35" s="45">
        <v>51.018853409086319</v>
      </c>
      <c r="L35" s="45">
        <v>52.2133576693791</v>
      </c>
      <c r="M35" s="45">
        <v>52.735449897340935</v>
      </c>
      <c r="N35" s="45">
        <v>52.285840353130858</v>
      </c>
      <c r="O35" s="45">
        <v>52.785444364250459</v>
      </c>
      <c r="P35" s="46">
        <v>51.971593954655049</v>
      </c>
      <c r="Q35" s="45">
        <v>0.99613612353853997</v>
      </c>
      <c r="R35" s="45">
        <v>0.76883451384417201</v>
      </c>
      <c r="S35" s="55"/>
      <c r="T35" s="47">
        <v>47.358542889819212</v>
      </c>
      <c r="U35" s="47">
        <v>49.208653578626752</v>
      </c>
      <c r="V35" s="47">
        <v>49.209728629201365</v>
      </c>
      <c r="W35" s="47">
        <v>48.048380338001998</v>
      </c>
      <c r="X35" s="47">
        <v>47.446398309484444</v>
      </c>
      <c r="Y35" s="47">
        <v>48.442791683799875</v>
      </c>
      <c r="Z35" s="47">
        <v>49.574669886377471</v>
      </c>
      <c r="AA35" s="47">
        <v>50.492291207354612</v>
      </c>
      <c r="AB35" s="47">
        <v>50.858402818973282</v>
      </c>
      <c r="AC35" s="47">
        <v>50.214920092586404</v>
      </c>
      <c r="AD35" s="47">
        <v>51.043455777741187</v>
      </c>
      <c r="AE35" s="48">
        <v>50.211988870999598</v>
      </c>
      <c r="AF35" s="45">
        <v>0.99394132989675643</v>
      </c>
      <c r="AG35" s="45">
        <v>0.95984103743986604</v>
      </c>
    </row>
    <row r="36" spans="2:33" x14ac:dyDescent="0.25">
      <c r="B36" s="49" t="s">
        <v>188</v>
      </c>
      <c r="C36" s="49" t="s">
        <v>7</v>
      </c>
      <c r="D36" s="44" t="s">
        <v>1</v>
      </c>
      <c r="E36" s="50">
        <v>44.486534879348945</v>
      </c>
      <c r="F36" s="50">
        <v>45.725503479608093</v>
      </c>
      <c r="G36" s="50">
        <v>45.348373903202706</v>
      </c>
      <c r="H36" s="50">
        <v>47.534706099813796</v>
      </c>
      <c r="I36" s="50">
        <v>49.076631624163838</v>
      </c>
      <c r="J36" s="50">
        <v>50.133782389730321</v>
      </c>
      <c r="K36" s="50">
        <v>51.20345114056574</v>
      </c>
      <c r="L36" s="50">
        <v>51.949962450252208</v>
      </c>
      <c r="M36" s="50">
        <v>52.797226686578902</v>
      </c>
      <c r="N36" s="50">
        <v>53.64392031703251</v>
      </c>
      <c r="O36" s="50">
        <v>54.469560914244155</v>
      </c>
      <c r="P36" s="51">
        <v>55.405780016000939</v>
      </c>
      <c r="Q36" s="50">
        <v>0.99613612353853997</v>
      </c>
      <c r="R36" s="50">
        <v>0.791035080121264</v>
      </c>
      <c r="T36" s="52">
        <v>70.584353113710705</v>
      </c>
      <c r="U36" s="52">
        <v>67.941653455527458</v>
      </c>
      <c r="V36" s="52">
        <v>69.018087407755388</v>
      </c>
      <c r="W36" s="52">
        <v>70.789754683292983</v>
      </c>
      <c r="X36" s="52">
        <v>72.39123412227633</v>
      </c>
      <c r="Y36" s="52">
        <v>73.380282309564564</v>
      </c>
      <c r="Z36" s="52">
        <v>74.897071922412977</v>
      </c>
      <c r="AA36" s="52">
        <v>76.006572422294525</v>
      </c>
      <c r="AB36" s="52">
        <v>77.254492602706009</v>
      </c>
      <c r="AC36" s="52">
        <v>78.198406311315409</v>
      </c>
      <c r="AD36" s="52">
        <v>80.072926584611849</v>
      </c>
      <c r="AE36" s="53">
        <v>81.405132301597362</v>
      </c>
      <c r="AF36" s="50">
        <v>0.97749012402732405</v>
      </c>
      <c r="AG36" s="50">
        <v>0.90684068406840601</v>
      </c>
    </row>
    <row r="37" spans="2:33" x14ac:dyDescent="0.25">
      <c r="B37" s="49" t="s">
        <v>190</v>
      </c>
      <c r="C37" s="49" t="s">
        <v>10</v>
      </c>
      <c r="D37" s="44" t="s">
        <v>1</v>
      </c>
      <c r="E37" s="50">
        <v>14.362601620571496</v>
      </c>
      <c r="F37" s="50">
        <v>13.403925942051991</v>
      </c>
      <c r="G37" s="50">
        <v>12.698886039650123</v>
      </c>
      <c r="H37" s="50">
        <v>12.122965852475385</v>
      </c>
      <c r="I37" s="50">
        <v>11.68719750696361</v>
      </c>
      <c r="J37" s="50">
        <v>11.510544279676219</v>
      </c>
      <c r="K37" s="50">
        <v>11.514094759401667</v>
      </c>
      <c r="L37" s="50">
        <v>11.528417458642373</v>
      </c>
      <c r="M37" s="50">
        <v>11.601343568121161</v>
      </c>
      <c r="N37" s="50">
        <v>11.789361618612054</v>
      </c>
      <c r="O37" s="50">
        <v>12.034636967470293</v>
      </c>
      <c r="P37" s="51">
        <v>12.303454160407766</v>
      </c>
      <c r="Q37" s="50">
        <v>0.99998305381381503</v>
      </c>
      <c r="R37" s="50">
        <v>0.81879194630872398</v>
      </c>
      <c r="T37" s="52">
        <v>21.678234431828372</v>
      </c>
      <c r="U37" s="52">
        <v>22.864524946575031</v>
      </c>
      <c r="V37" s="52">
        <v>23.06909043978013</v>
      </c>
      <c r="W37" s="52">
        <v>22.743997616499815</v>
      </c>
      <c r="X37" s="52">
        <v>22.618063871587474</v>
      </c>
      <c r="Y37" s="52">
        <v>22.753047755114842</v>
      </c>
      <c r="Z37" s="52">
        <v>23.228786257585</v>
      </c>
      <c r="AA37" s="52">
        <v>23.648212735535751</v>
      </c>
      <c r="AB37" s="52">
        <v>24.131335382019216</v>
      </c>
      <c r="AC37" s="52">
        <v>24.635909223042496</v>
      </c>
      <c r="AD37" s="52">
        <v>25.470330391552579</v>
      </c>
      <c r="AE37" s="53">
        <v>26.099970587519852</v>
      </c>
      <c r="AF37" s="50">
        <v>0.99941000982989359</v>
      </c>
      <c r="AG37" s="50">
        <v>0.86239723063608797</v>
      </c>
    </row>
    <row r="38" spans="2:33" x14ac:dyDescent="0.25">
      <c r="B38" s="49" t="s">
        <v>189</v>
      </c>
      <c r="C38" s="49" t="s">
        <v>76</v>
      </c>
      <c r="D38" s="44" t="s">
        <v>1</v>
      </c>
      <c r="E38" s="50">
        <v>1.9220790748045247</v>
      </c>
      <c r="F38" s="50">
        <v>2.2636057077524563</v>
      </c>
      <c r="G38" s="50">
        <v>2.4015741754451483</v>
      </c>
      <c r="H38" s="50">
        <v>2.3531638737851357</v>
      </c>
      <c r="I38" s="50">
        <v>2.3256871678326712</v>
      </c>
      <c r="J38" s="50">
        <v>2.3193695121112312</v>
      </c>
      <c r="K38" s="50">
        <v>2.3439526403155759</v>
      </c>
      <c r="L38" s="50">
        <v>2.3602046776833165</v>
      </c>
      <c r="M38" s="50">
        <v>2.389541442126804</v>
      </c>
      <c r="N38" s="50">
        <v>2.4240929048375954</v>
      </c>
      <c r="O38" s="50">
        <v>2.4705417993726235</v>
      </c>
      <c r="P38" s="51">
        <v>2.529674292541396</v>
      </c>
      <c r="Q38" s="50">
        <v>0.99890656383377197</v>
      </c>
      <c r="R38" s="50">
        <v>0.64285720918367395</v>
      </c>
      <c r="T38" s="52">
        <v>0.77158816606676939</v>
      </c>
      <c r="U38" s="52">
        <v>5.6267434636840283</v>
      </c>
      <c r="V38" s="52">
        <v>5.7453330901173407</v>
      </c>
      <c r="W38" s="52">
        <v>5.6458867871975862</v>
      </c>
      <c r="X38" s="52">
        <v>5.6116419000967062</v>
      </c>
      <c r="Y38" s="52">
        <v>5.5869688240568101</v>
      </c>
      <c r="Z38" s="52">
        <v>5.6597133239308084</v>
      </c>
      <c r="AA38" s="52">
        <v>5.7083853195926029</v>
      </c>
      <c r="AB38" s="52">
        <v>5.7816655597768376</v>
      </c>
      <c r="AC38" s="52">
        <v>5.8283675524438658</v>
      </c>
      <c r="AD38" s="52">
        <v>5.9682645552645885</v>
      </c>
      <c r="AE38" s="53">
        <v>6.0552442572324194</v>
      </c>
      <c r="AF38" s="50">
        <v>0.99834461609314595</v>
      </c>
      <c r="AG38" s="50"/>
    </row>
    <row r="39" spans="2:33" x14ac:dyDescent="0.25">
      <c r="B39" s="43" t="s">
        <v>191</v>
      </c>
      <c r="C39" s="43" t="s">
        <v>75</v>
      </c>
      <c r="D39" s="44" t="s">
        <v>1</v>
      </c>
      <c r="E39" s="45">
        <v>40.011728763859487</v>
      </c>
      <c r="F39" s="45">
        <v>42.000056294177007</v>
      </c>
      <c r="G39" s="45">
        <v>40.103933531963527</v>
      </c>
      <c r="H39" s="45">
        <v>39.566367038785842</v>
      </c>
      <c r="I39" s="45">
        <v>39.22517064957097</v>
      </c>
      <c r="J39" s="45">
        <v>39.169816501468141</v>
      </c>
      <c r="K39" s="45">
        <v>39.36036353999058</v>
      </c>
      <c r="L39" s="45">
        <v>39.494017351720188</v>
      </c>
      <c r="M39" s="45">
        <v>39.698527434314201</v>
      </c>
      <c r="N39" s="45">
        <v>39.774469263368026</v>
      </c>
      <c r="O39" s="45">
        <v>40.676246044865209</v>
      </c>
      <c r="P39" s="46">
        <v>40.629363147834553</v>
      </c>
      <c r="Q39" s="45"/>
      <c r="R39" s="45">
        <v>0.88286605033763199</v>
      </c>
      <c r="S39" s="55"/>
      <c r="T39" s="47">
        <v>42.762529065455169</v>
      </c>
      <c r="U39" s="47">
        <v>42.87839418580424</v>
      </c>
      <c r="V39" s="47">
        <v>41.386418551780565</v>
      </c>
      <c r="W39" s="47">
        <v>40.744366360615253</v>
      </c>
      <c r="X39" s="47">
        <v>40.441577944561104</v>
      </c>
      <c r="Y39" s="47">
        <v>40.279143286306862</v>
      </c>
      <c r="Z39" s="47">
        <v>40.445464482234939</v>
      </c>
      <c r="AA39" s="47">
        <v>40.549026376171057</v>
      </c>
      <c r="AB39" s="47">
        <v>40.712879264971463</v>
      </c>
      <c r="AC39" s="47">
        <v>40.675562080857127</v>
      </c>
      <c r="AD39" s="47">
        <v>41.764726299750095</v>
      </c>
      <c r="AE39" s="48">
        <v>41.673910059066081</v>
      </c>
      <c r="AF39" s="45"/>
      <c r="AG39" s="45">
        <v>0.86062083361974995</v>
      </c>
    </row>
    <row r="40" spans="2:33" x14ac:dyDescent="0.25">
      <c r="B40" s="43" t="s">
        <v>195</v>
      </c>
      <c r="C40" s="43" t="s">
        <v>78</v>
      </c>
      <c r="D40" s="44" t="s">
        <v>1</v>
      </c>
      <c r="E40" s="45">
        <v>22.961136931447136</v>
      </c>
      <c r="F40" s="45">
        <v>23.100068818965841</v>
      </c>
      <c r="G40" s="45">
        <v>25.280509926929703</v>
      </c>
      <c r="H40" s="45">
        <v>25.258766029567944</v>
      </c>
      <c r="I40" s="45">
        <v>25.242821604246036</v>
      </c>
      <c r="J40" s="45">
        <v>25.234145044760385</v>
      </c>
      <c r="K40" s="45">
        <v>25.237347009595503</v>
      </c>
      <c r="L40" s="45">
        <v>25.239114116174498</v>
      </c>
      <c r="M40" s="45">
        <v>25.244917926897681</v>
      </c>
      <c r="N40" s="45">
        <v>25.248245528193259</v>
      </c>
      <c r="O40" s="45">
        <v>30.151865379350195</v>
      </c>
      <c r="P40" s="46">
        <v>30.153374590888649</v>
      </c>
      <c r="Q40" s="45"/>
      <c r="R40" s="45">
        <v>0.79166666666666596</v>
      </c>
      <c r="S40" s="55"/>
      <c r="T40" s="47">
        <v>24.332915313693718</v>
      </c>
      <c r="U40" s="47">
        <v>23.343210186389971</v>
      </c>
      <c r="V40" s="47">
        <v>25.538330207968745</v>
      </c>
      <c r="W40" s="47">
        <v>25.515828990092199</v>
      </c>
      <c r="X40" s="47">
        <v>25.506420439309803</v>
      </c>
      <c r="Y40" s="47">
        <v>25.498646007461499</v>
      </c>
      <c r="Z40" s="47">
        <v>25.51075604050067</v>
      </c>
      <c r="AA40" s="47">
        <v>25.51950883757705</v>
      </c>
      <c r="AB40" s="47">
        <v>25.532985560441169</v>
      </c>
      <c r="AC40" s="47">
        <v>25.53762465497525</v>
      </c>
      <c r="AD40" s="47">
        <v>30.444015617857119</v>
      </c>
      <c r="AE40" s="48">
        <v>30.447984051938825</v>
      </c>
      <c r="AF40" s="45"/>
      <c r="AG40" s="45">
        <v>-0.17391304347826</v>
      </c>
    </row>
    <row r="41" spans="2:33" x14ac:dyDescent="0.25">
      <c r="B41" s="43" t="s">
        <v>197</v>
      </c>
      <c r="C41" s="43" t="s">
        <v>60</v>
      </c>
      <c r="D41" s="44" t="s">
        <v>1</v>
      </c>
      <c r="E41" s="45">
        <v>12.717036232246567</v>
      </c>
      <c r="F41" s="45">
        <v>12.59484676156916</v>
      </c>
      <c r="G41" s="45">
        <v>12.25913216795397</v>
      </c>
      <c r="H41" s="45">
        <v>11.960121272820739</v>
      </c>
      <c r="I41" s="45">
        <v>11.721704551892117</v>
      </c>
      <c r="J41" s="45">
        <v>11.82238867423027</v>
      </c>
      <c r="K41" s="45">
        <v>11.930408003923203</v>
      </c>
      <c r="L41" s="45">
        <v>12.007647164541252</v>
      </c>
      <c r="M41" s="45">
        <v>12.146453481919732</v>
      </c>
      <c r="N41" s="45">
        <v>12.287655912885802</v>
      </c>
      <c r="O41" s="45">
        <v>12.463950756304056</v>
      </c>
      <c r="P41" s="46">
        <v>12.674466193529556</v>
      </c>
      <c r="Q41" s="45">
        <v>0.98231093324927798</v>
      </c>
      <c r="R41" s="45">
        <v>0.76871880199667197</v>
      </c>
      <c r="S41" s="55"/>
      <c r="T41" s="47">
        <v>11.889024565675665</v>
      </c>
      <c r="U41" s="47">
        <v>11.757228131478513</v>
      </c>
      <c r="V41" s="47">
        <v>11.713960493024821</v>
      </c>
      <c r="W41" s="47">
        <v>11.417905771231535</v>
      </c>
      <c r="X41" s="47">
        <v>11.255008709551822</v>
      </c>
      <c r="Y41" s="47">
        <v>11.338975558594878</v>
      </c>
      <c r="Z41" s="47">
        <v>11.475434804189584</v>
      </c>
      <c r="AA41" s="47">
        <v>11.580538957222487</v>
      </c>
      <c r="AB41" s="47">
        <v>11.752410299054729</v>
      </c>
      <c r="AC41" s="47">
        <v>11.890802314327827</v>
      </c>
      <c r="AD41" s="47">
        <v>12.226358626094164</v>
      </c>
      <c r="AE41" s="48">
        <v>12.483323439561408</v>
      </c>
      <c r="AF41" s="45">
        <v>0.99999562623799731</v>
      </c>
      <c r="AG41" s="45">
        <v>1</v>
      </c>
    </row>
    <row r="42" spans="2:33" x14ac:dyDescent="0.25">
      <c r="B42" s="49" t="s">
        <v>199</v>
      </c>
      <c r="C42" s="49" t="s">
        <v>62</v>
      </c>
      <c r="D42" s="44" t="s">
        <v>90</v>
      </c>
      <c r="E42" s="50">
        <v>24.355036096894008</v>
      </c>
      <c r="F42" s="50">
        <v>25.30992868735763</v>
      </c>
      <c r="G42" s="50">
        <v>26.225079446541709</v>
      </c>
      <c r="H42" s="50">
        <v>26.487426575706525</v>
      </c>
      <c r="I42" s="50">
        <v>26.408683930945084</v>
      </c>
      <c r="J42" s="50">
        <v>26.421729141101643</v>
      </c>
      <c r="K42" s="50">
        <v>26.740404461329874</v>
      </c>
      <c r="L42" s="50">
        <v>26.942536793111362</v>
      </c>
      <c r="M42" s="50">
        <v>27.248854227679676</v>
      </c>
      <c r="N42" s="50">
        <v>27.476847777981011</v>
      </c>
      <c r="O42" s="50">
        <v>27.745111782172579</v>
      </c>
      <c r="P42" s="51">
        <v>28.001532934063945</v>
      </c>
      <c r="Q42" s="50">
        <v>0.95925497275153904</v>
      </c>
      <c r="R42" s="50">
        <v>0.87290682696436195</v>
      </c>
      <c r="T42" s="52">
        <v>20.061996738256592</v>
      </c>
      <c r="U42" s="52">
        <v>21.862488783510621</v>
      </c>
      <c r="V42" s="52">
        <v>23.272154563427954</v>
      </c>
      <c r="W42" s="52">
        <v>23.474396602498377</v>
      </c>
      <c r="X42" s="52">
        <v>23.498852750766666</v>
      </c>
      <c r="Y42" s="52">
        <v>23.425635848141454</v>
      </c>
      <c r="Z42" s="52">
        <v>23.710342123565187</v>
      </c>
      <c r="AA42" s="52">
        <v>23.889084828329278</v>
      </c>
      <c r="AB42" s="52">
        <v>24.152732453128344</v>
      </c>
      <c r="AC42" s="52">
        <v>24.276463538674601</v>
      </c>
      <c r="AD42" s="52">
        <v>24.765097065645374</v>
      </c>
      <c r="AE42" s="53">
        <v>25.015437575046967</v>
      </c>
      <c r="AF42" s="50">
        <v>0.97926243943329305</v>
      </c>
      <c r="AG42" s="50">
        <v>0.79216269841269804</v>
      </c>
    </row>
    <row r="43" spans="2:33" x14ac:dyDescent="0.25">
      <c r="B43" s="49" t="s">
        <v>201</v>
      </c>
      <c r="C43" s="49" t="s">
        <v>82</v>
      </c>
      <c r="D43" s="44" t="s">
        <v>1</v>
      </c>
      <c r="E43" s="50">
        <v>23.134391614462182</v>
      </c>
      <c r="F43" s="50">
        <v>23.699961849313752</v>
      </c>
      <c r="G43" s="50">
        <v>23.458283779865191</v>
      </c>
      <c r="H43" s="50">
        <v>24.431392320539867</v>
      </c>
      <c r="I43" s="50">
        <v>24.743020856533736</v>
      </c>
      <c r="J43" s="50">
        <v>24.916445617205106</v>
      </c>
      <c r="K43" s="50">
        <v>25.23995101239586</v>
      </c>
      <c r="L43" s="50">
        <v>25.444771144754679</v>
      </c>
      <c r="M43" s="50">
        <v>25.745532058074179</v>
      </c>
      <c r="N43" s="50">
        <v>26.087305790131026</v>
      </c>
      <c r="O43" s="50">
        <v>26.516081971057364</v>
      </c>
      <c r="P43" s="51">
        <v>26.907533733336596</v>
      </c>
      <c r="Q43" s="50">
        <v>0.99992355549932899</v>
      </c>
      <c r="R43" s="50">
        <v>0.77083333333333304</v>
      </c>
      <c r="T43" s="52">
        <v>34.953360859911442</v>
      </c>
      <c r="U43" s="52">
        <v>37.49858273642721</v>
      </c>
      <c r="V43" s="52">
        <v>38.08001149330503</v>
      </c>
      <c r="W43" s="52">
        <v>38.854503123359351</v>
      </c>
      <c r="X43" s="52">
        <v>39.197624081008044</v>
      </c>
      <c r="Y43" s="52">
        <v>39.363985938796723</v>
      </c>
      <c r="Z43" s="52">
        <v>39.966409239292538</v>
      </c>
      <c r="AA43" s="52">
        <v>40.381206677996936</v>
      </c>
      <c r="AB43" s="52">
        <v>40.916687699201091</v>
      </c>
      <c r="AC43" s="52">
        <v>41.374947034449278</v>
      </c>
      <c r="AD43" s="52">
        <v>42.423572390027601</v>
      </c>
      <c r="AE43" s="53">
        <v>43.085464870528135</v>
      </c>
      <c r="AF43" s="50">
        <v>0.99997931578640498</v>
      </c>
      <c r="AG43" s="50">
        <v>0.92281033396345302</v>
      </c>
    </row>
    <row r="44" spans="2:33" x14ac:dyDescent="0.25">
      <c r="B44" s="49" t="s">
        <v>198</v>
      </c>
      <c r="C44" s="49" t="s">
        <v>72</v>
      </c>
      <c r="D44" s="44" t="s">
        <v>1</v>
      </c>
      <c r="E44" s="50">
        <v>19.178885447695272</v>
      </c>
      <c r="F44" s="50">
        <v>36.324256330379463</v>
      </c>
      <c r="G44" s="50">
        <v>34.812450346393902</v>
      </c>
      <c r="H44" s="50">
        <v>34.096753677267095</v>
      </c>
      <c r="I44" s="50">
        <v>33.518485701255678</v>
      </c>
      <c r="J44" s="50">
        <v>33.312216606902496</v>
      </c>
      <c r="K44" s="50">
        <v>33.555508598081779</v>
      </c>
      <c r="L44" s="50">
        <v>33.707750046420024</v>
      </c>
      <c r="M44" s="50">
        <v>33.981874721081248</v>
      </c>
      <c r="N44" s="50">
        <v>34.147911311976578</v>
      </c>
      <c r="O44" s="50">
        <v>34.400296581673295</v>
      </c>
      <c r="P44" s="51">
        <v>34.466334689530697</v>
      </c>
      <c r="Q44" s="50">
        <v>0.99983017907034433</v>
      </c>
      <c r="R44" s="50">
        <v>0.65982239254554398</v>
      </c>
      <c r="T44" s="52">
        <v>23.760517256614818</v>
      </c>
      <c r="U44" s="52">
        <v>31.197200000000002</v>
      </c>
      <c r="V44" s="52">
        <v>30.923434153565953</v>
      </c>
      <c r="W44" s="52">
        <v>30.281053054592988</v>
      </c>
      <c r="X44" s="52">
        <v>29.925156214729626</v>
      </c>
      <c r="Y44" s="52">
        <v>29.761238363402025</v>
      </c>
      <c r="Z44" s="52">
        <v>30.050844642869542</v>
      </c>
      <c r="AA44" s="52">
        <v>30.252809352263586</v>
      </c>
      <c r="AB44" s="52">
        <v>30.521874515866447</v>
      </c>
      <c r="AC44" s="52">
        <v>30.647944724626125</v>
      </c>
      <c r="AD44" s="52">
        <v>31.196500005617949</v>
      </c>
      <c r="AE44" s="53">
        <v>31.399632566585346</v>
      </c>
      <c r="AF44" s="50">
        <v>0.99893478394239299</v>
      </c>
      <c r="AG44" s="50">
        <v>0.93160354095773501</v>
      </c>
    </row>
    <row r="45" spans="2:33" x14ac:dyDescent="0.25">
      <c r="B45" s="43" t="s">
        <v>200</v>
      </c>
      <c r="C45" s="43" t="s">
        <v>87</v>
      </c>
      <c r="D45" s="44" t="s">
        <v>1</v>
      </c>
      <c r="E45" s="45">
        <v>10.76534199844034</v>
      </c>
      <c r="F45" s="45">
        <v>11.137107378539474</v>
      </c>
      <c r="G45" s="45">
        <v>10.757687965822404</v>
      </c>
      <c r="H45" s="45">
        <v>10.457877871716169</v>
      </c>
      <c r="I45" s="45">
        <v>10.191357923833317</v>
      </c>
      <c r="J45" s="45">
        <v>10.053821820052971</v>
      </c>
      <c r="K45" s="45">
        <v>10.056060985626972</v>
      </c>
      <c r="L45" s="45">
        <v>10.039752478277082</v>
      </c>
      <c r="M45" s="45">
        <v>10.0671043772999</v>
      </c>
      <c r="N45" s="45">
        <v>10.11191347299834</v>
      </c>
      <c r="O45" s="45">
        <v>10.192363840058979</v>
      </c>
      <c r="P45" s="46">
        <v>10.272547755272814</v>
      </c>
      <c r="Q45" s="45">
        <v>0.99571416203817698</v>
      </c>
      <c r="R45" s="45">
        <v>0.63105022831050195</v>
      </c>
      <c r="S45" s="55"/>
      <c r="T45" s="47">
        <v>15.111207346204029</v>
      </c>
      <c r="U45" s="47">
        <v>17.181055602891263</v>
      </c>
      <c r="V45" s="47">
        <v>17.292790646901818</v>
      </c>
      <c r="W45" s="47">
        <v>16.977502804217309</v>
      </c>
      <c r="X45" s="47">
        <v>16.794725692465267</v>
      </c>
      <c r="Y45" s="47">
        <v>16.715873238698794</v>
      </c>
      <c r="Z45" s="47">
        <v>16.903659536056232</v>
      </c>
      <c r="AA45" s="47">
        <v>17.032348912013848</v>
      </c>
      <c r="AB45" s="47">
        <v>17.213424359939104</v>
      </c>
      <c r="AC45" s="47">
        <v>17.347359300548828</v>
      </c>
      <c r="AD45" s="47">
        <v>17.725153637062846</v>
      </c>
      <c r="AE45" s="48">
        <v>17.958582346004675</v>
      </c>
      <c r="AF45" s="45">
        <v>0.99912259107412971</v>
      </c>
      <c r="AG45" s="45">
        <v>0.75654450261780104</v>
      </c>
    </row>
    <row r="46" spans="2:33" x14ac:dyDescent="0.25">
      <c r="B46" s="49" t="s">
        <v>202</v>
      </c>
      <c r="C46" s="49" t="s">
        <v>71</v>
      </c>
      <c r="D46" s="44" t="s">
        <v>1</v>
      </c>
      <c r="E46" s="50">
        <v>38.802646893205925</v>
      </c>
      <c r="F46" s="50">
        <v>38.661319703914423</v>
      </c>
      <c r="G46" s="50">
        <v>37.16228977142984</v>
      </c>
      <c r="H46" s="50">
        <v>36.706485889618875</v>
      </c>
      <c r="I46" s="50">
        <v>36.091175716501155</v>
      </c>
      <c r="J46" s="50">
        <v>35.884195921627452</v>
      </c>
      <c r="K46" s="50">
        <v>36.052925868278365</v>
      </c>
      <c r="L46" s="50">
        <v>36.151274104399178</v>
      </c>
      <c r="M46" s="50">
        <v>36.383226797618079</v>
      </c>
      <c r="N46" s="50">
        <v>36.701565365253991</v>
      </c>
      <c r="O46" s="50">
        <v>37.103046728809773</v>
      </c>
      <c r="P46" s="51">
        <v>37.52773795433319</v>
      </c>
      <c r="Q46" s="50"/>
      <c r="R46" s="50">
        <v>0.88593576965669996</v>
      </c>
      <c r="T46" s="52">
        <v>68.753166344624503</v>
      </c>
      <c r="U46" s="52">
        <v>71.324428576832375</v>
      </c>
      <c r="V46" s="52">
        <v>70.639716796547049</v>
      </c>
      <c r="W46" s="52">
        <v>69.572557548119022</v>
      </c>
      <c r="X46" s="52">
        <v>68.905948766785812</v>
      </c>
      <c r="Y46" s="52">
        <v>68.601019074096641</v>
      </c>
      <c r="Z46" s="52">
        <v>69.237587946213068</v>
      </c>
      <c r="AA46" s="52">
        <v>69.653854975649281</v>
      </c>
      <c r="AB46" s="52">
        <v>70.239696175457766</v>
      </c>
      <c r="AC46" s="52">
        <v>70.570101178540739</v>
      </c>
      <c r="AD46" s="52">
        <v>71.870246411867583</v>
      </c>
      <c r="AE46" s="53">
        <v>72.465446794014525</v>
      </c>
      <c r="AF46" s="50">
        <v>0.99991664623589438</v>
      </c>
      <c r="AG46" s="50">
        <v>0.92367322599880697</v>
      </c>
    </row>
    <row r="47" spans="2:33" x14ac:dyDescent="0.25">
      <c r="B47" s="49" t="s">
        <v>203</v>
      </c>
      <c r="C47" s="49" t="s">
        <v>54</v>
      </c>
      <c r="D47" s="44" t="s">
        <v>1</v>
      </c>
      <c r="E47" s="50">
        <v>6.1135996206570065</v>
      </c>
      <c r="F47" s="50">
        <v>5.8377587358123399</v>
      </c>
      <c r="G47" s="50">
        <v>5.8111135857680063</v>
      </c>
      <c r="H47" s="50">
        <v>5.9046114050575236</v>
      </c>
      <c r="I47" s="50">
        <v>5.9169960927249816</v>
      </c>
      <c r="J47" s="50">
        <v>5.9452411562257472</v>
      </c>
      <c r="K47" s="50">
        <v>6.0360051584678986</v>
      </c>
      <c r="L47" s="50">
        <v>6.1115546985871729</v>
      </c>
      <c r="M47" s="50">
        <v>6.2137261362109868</v>
      </c>
      <c r="N47" s="50">
        <v>6.3306696601913082</v>
      </c>
      <c r="O47" s="50">
        <v>6.4749655566825091</v>
      </c>
      <c r="P47" s="51">
        <v>6.61101398111993</v>
      </c>
      <c r="Q47" s="50">
        <v>0.99304034380153405</v>
      </c>
      <c r="R47" s="50">
        <v>0.66200000000000003</v>
      </c>
      <c r="T47" s="52">
        <v>7.8425999360858656</v>
      </c>
      <c r="U47" s="52">
        <v>9.0761668336893155</v>
      </c>
      <c r="V47" s="52">
        <v>9.1932712978344</v>
      </c>
      <c r="W47" s="52">
        <v>9.2028742797524625</v>
      </c>
      <c r="X47" s="52">
        <v>9.1934877311154359</v>
      </c>
      <c r="Y47" s="52">
        <v>9.1833640276184454</v>
      </c>
      <c r="Z47" s="52">
        <v>9.3126996158718143</v>
      </c>
      <c r="AA47" s="52">
        <v>9.4109243854394862</v>
      </c>
      <c r="AB47" s="52">
        <v>9.5514057314507035</v>
      </c>
      <c r="AC47" s="52">
        <v>9.6737593632058729</v>
      </c>
      <c r="AD47" s="52">
        <v>9.9467266895685498</v>
      </c>
      <c r="AE47" s="53">
        <v>10.128289548642655</v>
      </c>
      <c r="AF47" s="50">
        <v>0.99999997972111754</v>
      </c>
      <c r="AG47" s="50">
        <v>0.82308845577211398</v>
      </c>
    </row>
    <row r="48" spans="2:33" x14ac:dyDescent="0.25">
      <c r="B48" s="43" t="s">
        <v>205</v>
      </c>
      <c r="C48" s="43" t="s">
        <v>79</v>
      </c>
      <c r="D48" s="44" t="s">
        <v>1</v>
      </c>
      <c r="E48" s="45">
        <v>0.70457600166972767</v>
      </c>
      <c r="F48" s="45">
        <v>0.74973365923271396</v>
      </c>
      <c r="G48" s="45">
        <v>0.73166863918924518</v>
      </c>
      <c r="H48" s="45">
        <v>0.71641719817353666</v>
      </c>
      <c r="I48" s="45">
        <v>0.70511927552481635</v>
      </c>
      <c r="J48" s="45">
        <v>0.70392806131549346</v>
      </c>
      <c r="K48" s="45">
        <v>0.71296797751556462</v>
      </c>
      <c r="L48" s="45">
        <v>0.7201706127375801</v>
      </c>
      <c r="M48" s="45">
        <v>0.73046938572220399</v>
      </c>
      <c r="N48" s="45">
        <v>0.74159895102982654</v>
      </c>
      <c r="O48" s="45">
        <v>0.75487894127958366</v>
      </c>
      <c r="P48" s="46">
        <v>0.76952695018340433</v>
      </c>
      <c r="Q48" s="45">
        <v>0.99832317304533902</v>
      </c>
      <c r="R48" s="45">
        <v>0.61016949152542299</v>
      </c>
      <c r="S48" s="55"/>
      <c r="T48" s="47">
        <v>1.156520565753852</v>
      </c>
      <c r="U48" s="47">
        <v>1.0265476694445808</v>
      </c>
      <c r="V48" s="47">
        <v>1.0361609284706677</v>
      </c>
      <c r="W48" s="47">
        <v>1.0216379225112684</v>
      </c>
      <c r="X48" s="47">
        <v>1.0168621592435807</v>
      </c>
      <c r="Y48" s="47">
        <v>1.0189304281548572</v>
      </c>
      <c r="Z48" s="47">
        <v>1.0385204132874692</v>
      </c>
      <c r="AA48" s="47">
        <v>1.0545722727301023</v>
      </c>
      <c r="AB48" s="47">
        <v>1.0741508400501019</v>
      </c>
      <c r="AC48" s="47">
        <v>1.0902956338959675</v>
      </c>
      <c r="AD48" s="47">
        <v>1.122237034717432</v>
      </c>
      <c r="AE48" s="48">
        <v>1.1452910471695825</v>
      </c>
      <c r="AF48" s="45">
        <v>0.98466447719765404</v>
      </c>
      <c r="AG48" s="45">
        <v>0.83333333333333304</v>
      </c>
    </row>
    <row r="49" spans="2:33" x14ac:dyDescent="0.25">
      <c r="B49" s="49" t="s">
        <v>206</v>
      </c>
      <c r="C49" s="49" t="s">
        <v>57</v>
      </c>
      <c r="D49" s="44" t="s">
        <v>1</v>
      </c>
      <c r="E49" s="50">
        <v>23.210247509396449</v>
      </c>
      <c r="F49" s="50">
        <v>19.096570367732824</v>
      </c>
      <c r="G49" s="50">
        <v>18.336379518590331</v>
      </c>
      <c r="H49" s="50">
        <v>17.713138670021088</v>
      </c>
      <c r="I49" s="50">
        <v>17.131654190429977</v>
      </c>
      <c r="J49" s="50">
        <v>16.799163984568455</v>
      </c>
      <c r="K49" s="50">
        <v>16.706530836427543</v>
      </c>
      <c r="L49" s="50">
        <v>16.597704532325317</v>
      </c>
      <c r="M49" s="50">
        <v>16.571224438323451</v>
      </c>
      <c r="N49" s="50">
        <v>16.601650434448718</v>
      </c>
      <c r="O49" s="50">
        <v>16.704903232531265</v>
      </c>
      <c r="P49" s="51">
        <v>16.815917484781274</v>
      </c>
      <c r="Q49" s="50">
        <v>0.99583460100270604</v>
      </c>
      <c r="R49" s="50">
        <v>0.67998002995506701</v>
      </c>
      <c r="T49" s="52">
        <v>32.144946018242237</v>
      </c>
      <c r="U49" s="52">
        <v>31.413012967834369</v>
      </c>
      <c r="V49" s="52">
        <v>31.418902351641613</v>
      </c>
      <c r="W49" s="52">
        <v>30.875039293708241</v>
      </c>
      <c r="X49" s="52">
        <v>30.532300467166355</v>
      </c>
      <c r="Y49" s="52">
        <v>30.36356186192215</v>
      </c>
      <c r="Z49" s="52">
        <v>30.681417400164996</v>
      </c>
      <c r="AA49" s="52">
        <v>30.911910915276465</v>
      </c>
      <c r="AB49" s="52">
        <v>31.246281574013484</v>
      </c>
      <c r="AC49" s="52">
        <v>31.490404889133959</v>
      </c>
      <c r="AD49" s="52">
        <v>32.209943808488909</v>
      </c>
      <c r="AE49" s="53">
        <v>32.60497876528644</v>
      </c>
      <c r="AF49" s="50">
        <v>0.99999981724538878</v>
      </c>
      <c r="AG49" s="50">
        <v>0.84857246114925899</v>
      </c>
    </row>
    <row r="50" spans="2:33" x14ac:dyDescent="0.25">
      <c r="B50" s="43" t="s">
        <v>207</v>
      </c>
      <c r="C50" s="43" t="s">
        <v>46</v>
      </c>
      <c r="D50" s="44" t="s">
        <v>1</v>
      </c>
      <c r="E50" s="45">
        <v>0.14529995551931904</v>
      </c>
      <c r="F50" s="45">
        <v>0.14344051508657493</v>
      </c>
      <c r="G50" s="45">
        <v>0.13461299418009337</v>
      </c>
      <c r="H50" s="45">
        <v>0.13170272099431315</v>
      </c>
      <c r="I50" s="45">
        <v>0.13212247213333325</v>
      </c>
      <c r="J50" s="45">
        <v>0.13653528100008719</v>
      </c>
      <c r="K50" s="45">
        <v>0.14628485341533351</v>
      </c>
      <c r="L50" s="45">
        <v>0.15938492888007513</v>
      </c>
      <c r="M50" s="45">
        <v>0.17588044519813939</v>
      </c>
      <c r="N50" s="45">
        <v>0.1999629782217397</v>
      </c>
      <c r="O50" s="45">
        <v>0.23012050402961196</v>
      </c>
      <c r="P50" s="46">
        <v>0.26210129641549329</v>
      </c>
      <c r="Q50" s="45">
        <v>0.95</v>
      </c>
      <c r="R50" s="45"/>
      <c r="S50" s="55"/>
      <c r="T50" s="47">
        <v>0.5583056055810387</v>
      </c>
      <c r="U50" s="47">
        <v>0.90554806852802783</v>
      </c>
      <c r="V50" s="47">
        <v>0.91109976165354012</v>
      </c>
      <c r="W50" s="47">
        <v>0.89822529455924538</v>
      </c>
      <c r="X50" s="47">
        <v>0.89601509660745238</v>
      </c>
      <c r="Y50" s="47">
        <v>0.9038246376975213</v>
      </c>
      <c r="Z50" s="47">
        <v>0.92812040263757345</v>
      </c>
      <c r="AA50" s="47">
        <v>0.95181618433519011</v>
      </c>
      <c r="AB50" s="47">
        <v>0.98179097815622995</v>
      </c>
      <c r="AC50" s="47">
        <v>1.0140895470342741</v>
      </c>
      <c r="AD50" s="47">
        <v>1.0626513725436399</v>
      </c>
      <c r="AE50" s="48">
        <v>1.1053243200687077</v>
      </c>
      <c r="AF50" s="45">
        <v>0.99995136530907103</v>
      </c>
      <c r="AG50" s="45"/>
    </row>
    <row r="51" spans="2:33" x14ac:dyDescent="0.25">
      <c r="B51" s="49" t="s">
        <v>232</v>
      </c>
      <c r="C51" s="49" t="s">
        <v>93</v>
      </c>
      <c r="D51" s="44">
        <v>0</v>
      </c>
      <c r="E51" s="50">
        <v>11.597214727936386</v>
      </c>
      <c r="F51" s="50">
        <v>12.53468722299259</v>
      </c>
      <c r="G51" s="50">
        <v>12.262264175807042</v>
      </c>
      <c r="H51" s="50">
        <v>11.991930720992158</v>
      </c>
      <c r="I51" s="50">
        <v>11.797630285674233</v>
      </c>
      <c r="J51" s="50">
        <v>11.820893491125346</v>
      </c>
      <c r="K51" s="50">
        <v>11.989133416460774</v>
      </c>
      <c r="L51" s="50">
        <v>12.12072488237979</v>
      </c>
      <c r="M51" s="50">
        <v>12.279207625108349</v>
      </c>
      <c r="N51" s="50">
        <v>12.443485644413997</v>
      </c>
      <c r="O51" s="50">
        <v>12.591823506976349</v>
      </c>
      <c r="P51" s="51">
        <v>12.796235440215312</v>
      </c>
      <c r="Q51" s="50"/>
      <c r="R51" s="50"/>
      <c r="T51" s="52">
        <v>17.450185002395887</v>
      </c>
      <c r="U51" s="52">
        <v>16.988468164860503</v>
      </c>
      <c r="V51" s="52">
        <v>17.011815405028269</v>
      </c>
      <c r="W51" s="52">
        <v>16.612809397538822</v>
      </c>
      <c r="X51" s="52">
        <v>16.414261532010297</v>
      </c>
      <c r="Y51" s="52">
        <v>16.390918999994913</v>
      </c>
      <c r="Z51" s="52">
        <v>16.622416094025848</v>
      </c>
      <c r="AA51" s="52">
        <v>16.791702812554018</v>
      </c>
      <c r="AB51" s="52">
        <v>16.988810231781081</v>
      </c>
      <c r="AC51" s="52">
        <v>17.120100686269375</v>
      </c>
      <c r="AD51" s="52">
        <v>17.444742759699043</v>
      </c>
      <c r="AE51" s="53">
        <v>17.676092187314296</v>
      </c>
      <c r="AF51" s="50"/>
      <c r="AG51" s="50"/>
    </row>
    <row r="52" spans="2:33" x14ac:dyDescent="0.25">
      <c r="B52" s="43" t="s">
        <v>208</v>
      </c>
      <c r="C52" s="43" t="s">
        <v>58</v>
      </c>
      <c r="D52" s="44" t="s">
        <v>1</v>
      </c>
      <c r="E52" s="45">
        <v>7.9193238352220492</v>
      </c>
      <c r="F52" s="45">
        <v>8.8730992304436338</v>
      </c>
      <c r="G52" s="45">
        <v>8.4105380135981491</v>
      </c>
      <c r="H52" s="45">
        <v>8.1959204189333477</v>
      </c>
      <c r="I52" s="45">
        <v>8.0303972960235708</v>
      </c>
      <c r="J52" s="45">
        <v>7.9395072949678447</v>
      </c>
      <c r="K52" s="45">
        <v>7.9712888516186586</v>
      </c>
      <c r="L52" s="45">
        <v>7.98369030361948</v>
      </c>
      <c r="M52" s="45">
        <v>8.0337809293033882</v>
      </c>
      <c r="N52" s="45">
        <v>8.0531971660996415</v>
      </c>
      <c r="O52" s="45">
        <v>8.1104374049636565</v>
      </c>
      <c r="P52" s="46">
        <v>8.1002802252394535</v>
      </c>
      <c r="Q52" s="45"/>
      <c r="R52" s="45">
        <v>0.77692307692307605</v>
      </c>
      <c r="S52" s="55"/>
      <c r="T52" s="47">
        <v>12.614029154969078</v>
      </c>
      <c r="U52" s="47">
        <v>11.438062718606538</v>
      </c>
      <c r="V52" s="47">
        <v>11.120180862306329</v>
      </c>
      <c r="W52" s="47">
        <v>10.832716984136269</v>
      </c>
      <c r="X52" s="47">
        <v>10.680830114502923</v>
      </c>
      <c r="Y52" s="47">
        <v>10.545310667765705</v>
      </c>
      <c r="Z52" s="47">
        <v>10.611675509598177</v>
      </c>
      <c r="AA52" s="47">
        <v>10.646842969494209</v>
      </c>
      <c r="AB52" s="47">
        <v>10.733012848160943</v>
      </c>
      <c r="AC52" s="47">
        <v>10.735706870356944</v>
      </c>
      <c r="AD52" s="47">
        <v>10.930520301216383</v>
      </c>
      <c r="AE52" s="48">
        <v>10.931720304029405</v>
      </c>
      <c r="AF52" s="45"/>
      <c r="AG52" s="45">
        <v>0.85739910313901302</v>
      </c>
    </row>
    <row r="53" spans="2:33" x14ac:dyDescent="0.25">
      <c r="B53" s="43" t="s">
        <v>234</v>
      </c>
      <c r="C53" s="43" t="s">
        <v>15</v>
      </c>
      <c r="D53" s="44">
        <v>0</v>
      </c>
      <c r="E53" s="45">
        <v>14.36748456582543</v>
      </c>
      <c r="F53" s="45">
        <v>12.691451921469762</v>
      </c>
      <c r="G53" s="45">
        <v>12.33363609965321</v>
      </c>
      <c r="H53" s="45">
        <v>11.989642860795222</v>
      </c>
      <c r="I53" s="45">
        <v>11.743181018033896</v>
      </c>
      <c r="J53" s="45">
        <v>11.720368075525842</v>
      </c>
      <c r="K53" s="45">
        <v>11.895919778865764</v>
      </c>
      <c r="L53" s="45">
        <v>12.085383459609846</v>
      </c>
      <c r="M53" s="45">
        <v>12.344993136135876</v>
      </c>
      <c r="N53" s="45">
        <v>12.717509295352693</v>
      </c>
      <c r="O53" s="45">
        <v>13.150248219063581</v>
      </c>
      <c r="P53" s="46">
        <v>13.59754096852563</v>
      </c>
      <c r="Q53" s="45"/>
      <c r="R53" s="45"/>
      <c r="S53" s="55"/>
      <c r="T53" s="47">
        <v>22.364892687754995</v>
      </c>
      <c r="U53" s="47">
        <v>22.118035084516737</v>
      </c>
      <c r="V53" s="47">
        <v>22.364104476149343</v>
      </c>
      <c r="W53" s="47">
        <v>21.967281270806353</v>
      </c>
      <c r="X53" s="47">
        <v>21.808325021982231</v>
      </c>
      <c r="Y53" s="47">
        <v>21.830845744079237</v>
      </c>
      <c r="Z53" s="47">
        <v>22.218791883420778</v>
      </c>
      <c r="AA53" s="47">
        <v>22.545721219751091</v>
      </c>
      <c r="AB53" s="47">
        <v>22.966611973842102</v>
      </c>
      <c r="AC53" s="47">
        <v>23.367522847040753</v>
      </c>
      <c r="AD53" s="47">
        <v>24.095894416927052</v>
      </c>
      <c r="AE53" s="48">
        <v>24.623091476481271</v>
      </c>
      <c r="AF53" s="45"/>
      <c r="AG53" s="45"/>
    </row>
    <row r="54" spans="2:33" x14ac:dyDescent="0.25">
      <c r="B54" s="49"/>
      <c r="C54" s="49" t="s">
        <v>84</v>
      </c>
      <c r="D54" s="44">
        <v>0</v>
      </c>
      <c r="E54" s="50"/>
      <c r="F54" s="50"/>
      <c r="G54" s="50"/>
      <c r="H54" s="50"/>
      <c r="I54" s="50"/>
      <c r="J54" s="50"/>
      <c r="K54" s="50"/>
      <c r="L54" s="50"/>
      <c r="M54" s="50"/>
      <c r="N54" s="50"/>
      <c r="O54" s="50"/>
      <c r="P54" s="51"/>
      <c r="Q54" s="50"/>
      <c r="R54" s="50"/>
      <c r="T54" s="52"/>
      <c r="U54" s="52"/>
      <c r="V54" s="52"/>
      <c r="W54" s="52"/>
      <c r="X54" s="52"/>
      <c r="Y54" s="52"/>
      <c r="Z54" s="52"/>
      <c r="AA54" s="52"/>
      <c r="AB54" s="52"/>
      <c r="AC54" s="52"/>
      <c r="AD54" s="52"/>
      <c r="AE54" s="53"/>
      <c r="AF54" s="50"/>
      <c r="AG54" s="50"/>
    </row>
    <row r="55" spans="2:33" x14ac:dyDescent="0.25">
      <c r="B55" s="43"/>
      <c r="C55" s="43" t="s">
        <v>83</v>
      </c>
      <c r="D55" s="44">
        <v>0</v>
      </c>
      <c r="E55" s="45"/>
      <c r="F55" s="45"/>
      <c r="G55" s="45"/>
      <c r="H55" s="45"/>
      <c r="I55" s="45"/>
      <c r="J55" s="45"/>
      <c r="K55" s="45"/>
      <c r="L55" s="45"/>
      <c r="M55" s="45"/>
      <c r="N55" s="45"/>
      <c r="O55" s="45"/>
      <c r="P55" s="46"/>
      <c r="Q55" s="45"/>
      <c r="R55" s="45"/>
      <c r="S55" s="55"/>
      <c r="T55" s="47"/>
      <c r="U55" s="47"/>
      <c r="V55" s="47"/>
      <c r="W55" s="47"/>
      <c r="X55" s="47"/>
      <c r="Y55" s="47"/>
      <c r="Z55" s="47"/>
      <c r="AA55" s="47"/>
      <c r="AB55" s="47"/>
      <c r="AC55" s="47"/>
      <c r="AD55" s="47"/>
      <c r="AE55" s="48"/>
      <c r="AF55" s="45"/>
      <c r="AG55" s="45"/>
    </row>
    <row r="56" spans="2:33" x14ac:dyDescent="0.25">
      <c r="B56" s="43" t="s">
        <v>236</v>
      </c>
      <c r="C56" s="43" t="s">
        <v>16</v>
      </c>
      <c r="D56" s="44">
        <v>0</v>
      </c>
      <c r="E56" s="45">
        <v>14.472030673780301</v>
      </c>
      <c r="F56" s="45">
        <v>12.950360356164193</v>
      </c>
      <c r="G56" s="45">
        <v>12.751039542688794</v>
      </c>
      <c r="H56" s="45">
        <v>12.513083217927338</v>
      </c>
      <c r="I56" s="45">
        <v>12.304496184568594</v>
      </c>
      <c r="J56" s="45">
        <v>12.310148063607118</v>
      </c>
      <c r="K56" s="45">
        <v>12.476902963909279</v>
      </c>
      <c r="L56" s="45">
        <v>12.622918076290357</v>
      </c>
      <c r="M56" s="45">
        <v>12.804827532342737</v>
      </c>
      <c r="N56" s="45">
        <v>13.004806330305819</v>
      </c>
      <c r="O56" s="45">
        <v>13.205872242100909</v>
      </c>
      <c r="P56" s="46">
        <v>13.433504907779248</v>
      </c>
      <c r="Q56" s="45"/>
      <c r="R56" s="45"/>
      <c r="S56" s="55"/>
      <c r="T56" s="47">
        <v>19.630144820694589</v>
      </c>
      <c r="U56" s="47">
        <v>19.185158800543551</v>
      </c>
      <c r="V56" s="47">
        <v>19.416414537706327</v>
      </c>
      <c r="W56" s="47">
        <v>19.057972751223154</v>
      </c>
      <c r="X56" s="47">
        <v>18.851967617488061</v>
      </c>
      <c r="Y56" s="47">
        <v>18.831176554839427</v>
      </c>
      <c r="Z56" s="47">
        <v>19.112211185468215</v>
      </c>
      <c r="AA56" s="47">
        <v>19.344673094879376</v>
      </c>
      <c r="AB56" s="47">
        <v>19.621312363967874</v>
      </c>
      <c r="AC56" s="47">
        <v>19.837917684236864</v>
      </c>
      <c r="AD56" s="47">
        <v>20.296741054436488</v>
      </c>
      <c r="AE56" s="48">
        <v>20.611536052041881</v>
      </c>
      <c r="AF56" s="45"/>
      <c r="AG56" s="45"/>
    </row>
    <row r="57" spans="2:33" x14ac:dyDescent="0.25">
      <c r="B57" s="43" t="s">
        <v>240</v>
      </c>
      <c r="C57" s="43" t="s">
        <v>17</v>
      </c>
      <c r="D57" s="44">
        <v>0</v>
      </c>
      <c r="E57" s="45">
        <v>23.887138786747421</v>
      </c>
      <c r="F57" s="45">
        <v>23.866197004841268</v>
      </c>
      <c r="G57" s="45">
        <v>23.456306412669594</v>
      </c>
      <c r="H57" s="45">
        <v>25.863653566714973</v>
      </c>
      <c r="I57" s="45">
        <v>27.001182561007983</v>
      </c>
      <c r="J57" s="45">
        <v>27.593262041104836</v>
      </c>
      <c r="K57" s="45">
        <v>28.166891957761056</v>
      </c>
      <c r="L57" s="45">
        <v>28.523942070376567</v>
      </c>
      <c r="M57" s="45">
        <v>28.95282017814014</v>
      </c>
      <c r="N57" s="45">
        <v>29.29244087460043</v>
      </c>
      <c r="O57" s="45">
        <v>29.618654020602666</v>
      </c>
      <c r="P57" s="46">
        <v>29.945557740192108</v>
      </c>
      <c r="Q57" s="45"/>
      <c r="R57" s="45"/>
      <c r="S57" s="55"/>
      <c r="T57" s="47">
        <v>28.578752778524422</v>
      </c>
      <c r="U57" s="47">
        <v>29.257367905259802</v>
      </c>
      <c r="V57" s="47">
        <v>29.663240731331168</v>
      </c>
      <c r="W57" s="47">
        <v>31.814714245942238</v>
      </c>
      <c r="X57" s="47">
        <v>32.940038756716262</v>
      </c>
      <c r="Y57" s="47">
        <v>33.479546612094573</v>
      </c>
      <c r="Z57" s="47">
        <v>34.183072320281831</v>
      </c>
      <c r="AA57" s="47">
        <v>34.66146692708022</v>
      </c>
      <c r="AB57" s="47">
        <v>35.192264384642769</v>
      </c>
      <c r="AC57" s="47">
        <v>35.526238899569677</v>
      </c>
      <c r="AD57" s="47">
        <v>36.26631311521971</v>
      </c>
      <c r="AE57" s="48">
        <v>36.772828988983861</v>
      </c>
      <c r="AF57" s="45"/>
      <c r="AG57" s="45"/>
    </row>
    <row r="58" spans="2:33" x14ac:dyDescent="0.25">
      <c r="B58" s="43" t="s">
        <v>244</v>
      </c>
      <c r="C58" s="43" t="s">
        <v>14</v>
      </c>
      <c r="D58" s="44">
        <v>0</v>
      </c>
      <c r="E58" s="45">
        <v>11.071167278021976</v>
      </c>
      <c r="F58" s="45">
        <v>10.354028324680398</v>
      </c>
      <c r="G58" s="45">
        <v>9.9817683056393935</v>
      </c>
      <c r="H58" s="45">
        <v>9.6685867788628777</v>
      </c>
      <c r="I58" s="45">
        <v>9.4018208455600707</v>
      </c>
      <c r="J58" s="45">
        <v>9.3181781270020689</v>
      </c>
      <c r="K58" s="45">
        <v>9.3619656455330436</v>
      </c>
      <c r="L58" s="45">
        <v>9.4110083716708122</v>
      </c>
      <c r="M58" s="45">
        <v>9.5001115580199009</v>
      </c>
      <c r="N58" s="45">
        <v>9.6704927494876181</v>
      </c>
      <c r="O58" s="45">
        <v>9.8850161329692074</v>
      </c>
      <c r="P58" s="46">
        <v>10.104560211464197</v>
      </c>
      <c r="Q58" s="45"/>
      <c r="R58" s="45"/>
      <c r="S58" s="55"/>
      <c r="T58" s="47">
        <v>19.159585672169886</v>
      </c>
      <c r="U58" s="47">
        <v>19.08274175626115</v>
      </c>
      <c r="V58" s="47">
        <v>19.126274561974792</v>
      </c>
      <c r="W58" s="47">
        <v>18.77925726903587</v>
      </c>
      <c r="X58" s="47">
        <v>18.552231594009786</v>
      </c>
      <c r="Y58" s="47">
        <v>18.489613328749577</v>
      </c>
      <c r="Z58" s="47">
        <v>18.698635761529374</v>
      </c>
      <c r="AA58" s="47">
        <v>18.862973777999617</v>
      </c>
      <c r="AB58" s="47">
        <v>19.074349097676475</v>
      </c>
      <c r="AC58" s="47">
        <v>19.274461956880501</v>
      </c>
      <c r="AD58" s="47">
        <v>19.751010421373991</v>
      </c>
      <c r="AE58" s="48">
        <v>20.021234943726508</v>
      </c>
      <c r="AF58" s="45"/>
      <c r="AG58" s="45"/>
    </row>
    <row r="59" spans="2:33" x14ac:dyDescent="0.25">
      <c r="B59" s="49" t="s">
        <v>267</v>
      </c>
      <c r="C59" s="49" t="s">
        <v>51</v>
      </c>
      <c r="D59" s="44">
        <v>0</v>
      </c>
      <c r="E59" s="50">
        <v>1.0285229766114148</v>
      </c>
      <c r="F59" s="50">
        <v>1.9863542335570537</v>
      </c>
      <c r="G59" s="50">
        <v>1.9416408777243608</v>
      </c>
      <c r="H59" s="50">
        <v>1.9179726629785292</v>
      </c>
      <c r="I59" s="50">
        <v>1.9006637626962717</v>
      </c>
      <c r="J59" s="50">
        <v>1.9053902233015705</v>
      </c>
      <c r="K59" s="50">
        <v>1.9352765361675888</v>
      </c>
      <c r="L59" s="50">
        <v>1.9577747075928302</v>
      </c>
      <c r="M59" s="50">
        <v>1.9863068259159851</v>
      </c>
      <c r="N59" s="50">
        <v>2.0090573391562336</v>
      </c>
      <c r="O59" s="50">
        <v>2.0341808621124047</v>
      </c>
      <c r="P59" s="51">
        <v>2.0541787892071386</v>
      </c>
      <c r="Q59" s="50"/>
      <c r="R59" s="50"/>
      <c r="T59" s="52">
        <v>3.2831777151940633E-2</v>
      </c>
      <c r="U59" s="52">
        <v>0.31302359592261381</v>
      </c>
      <c r="V59" s="52">
        <v>0.31721234728430747</v>
      </c>
      <c r="W59" s="52">
        <v>0.31313481604676718</v>
      </c>
      <c r="X59" s="52">
        <v>0.31199401663487719</v>
      </c>
      <c r="Y59" s="52">
        <v>0.31316758334267447</v>
      </c>
      <c r="Z59" s="52">
        <v>0.31972510678986266</v>
      </c>
      <c r="AA59" s="52">
        <v>0.32525243166017875</v>
      </c>
      <c r="AB59" s="52">
        <v>0.3319418288923342</v>
      </c>
      <c r="AC59" s="52">
        <v>0.33786386926223416</v>
      </c>
      <c r="AD59" s="52">
        <v>0.34865689671663702</v>
      </c>
      <c r="AE59" s="53">
        <v>0.35710783567615084</v>
      </c>
      <c r="AF59" s="50"/>
      <c r="AG59" s="50"/>
    </row>
    <row r="60" spans="2:33" x14ac:dyDescent="0.25">
      <c r="B60" s="43" t="s">
        <v>247</v>
      </c>
      <c r="C60" s="43" t="s">
        <v>13</v>
      </c>
      <c r="D60" s="44">
        <v>0</v>
      </c>
      <c r="E60" s="45">
        <v>11.354584929805913</v>
      </c>
      <c r="F60" s="45">
        <v>12.03961585283499</v>
      </c>
      <c r="G60" s="45">
        <v>11.587121939592576</v>
      </c>
      <c r="H60" s="45">
        <v>11.226602356104641</v>
      </c>
      <c r="I60" s="45">
        <v>10.949428863589281</v>
      </c>
      <c r="J60" s="45">
        <v>10.881359908575702</v>
      </c>
      <c r="K60" s="45">
        <v>10.973322379818971</v>
      </c>
      <c r="L60" s="45">
        <v>11.070401735234032</v>
      </c>
      <c r="M60" s="45">
        <v>11.218431910523684</v>
      </c>
      <c r="N60" s="45">
        <v>11.432593136285208</v>
      </c>
      <c r="O60" s="45">
        <v>11.69028166616128</v>
      </c>
      <c r="P60" s="46">
        <v>11.961270971529883</v>
      </c>
      <c r="Q60" s="45"/>
      <c r="R60" s="45"/>
      <c r="S60" s="55"/>
      <c r="T60" s="47">
        <v>21.63437841273468</v>
      </c>
      <c r="U60" s="47">
        <v>21.28156238524458</v>
      </c>
      <c r="V60" s="47">
        <v>21.512647838701426</v>
      </c>
      <c r="W60" s="47">
        <v>21.204564937068483</v>
      </c>
      <c r="X60" s="47">
        <v>21.057045579536641</v>
      </c>
      <c r="Y60" s="47">
        <v>21.129680233169385</v>
      </c>
      <c r="Z60" s="47">
        <v>21.514119636687802</v>
      </c>
      <c r="AA60" s="47">
        <v>21.850840203720146</v>
      </c>
      <c r="AB60" s="47">
        <v>22.241660041623064</v>
      </c>
      <c r="AC60" s="47">
        <v>22.604008236058981</v>
      </c>
      <c r="AD60" s="47">
        <v>23.260256258719075</v>
      </c>
      <c r="AE60" s="48">
        <v>23.739098619013845</v>
      </c>
      <c r="AF60" s="45"/>
      <c r="AG60" s="45"/>
    </row>
    <row r="61" spans="2:33" x14ac:dyDescent="0.25">
      <c r="B61" s="49" t="s">
        <v>250</v>
      </c>
      <c r="C61" s="49" t="s">
        <v>18</v>
      </c>
      <c r="D61" s="44">
        <v>0</v>
      </c>
      <c r="E61" s="50">
        <v>13.796926969672816</v>
      </c>
      <c r="F61" s="50">
        <v>17.116880605654814</v>
      </c>
      <c r="G61" s="50">
        <v>17.038391279809741</v>
      </c>
      <c r="H61" s="50">
        <v>17.089119446134507</v>
      </c>
      <c r="I61" s="50">
        <v>17.690999341720399</v>
      </c>
      <c r="J61" s="50">
        <v>18.160880063725923</v>
      </c>
      <c r="K61" s="50">
        <v>18.583307581473921</v>
      </c>
      <c r="L61" s="50">
        <v>18.882889440925148</v>
      </c>
      <c r="M61" s="50">
        <v>19.201094567078052</v>
      </c>
      <c r="N61" s="50">
        <v>19.550162610491427</v>
      </c>
      <c r="O61" s="50">
        <v>19.906446646945501</v>
      </c>
      <c r="P61" s="51">
        <v>20.293703576756162</v>
      </c>
      <c r="Q61" s="50"/>
      <c r="R61" s="50"/>
      <c r="T61" s="52">
        <v>22.394832740110598</v>
      </c>
      <c r="U61" s="52">
        <v>22.066965646437911</v>
      </c>
      <c r="V61" s="52">
        <v>22.527540381325935</v>
      </c>
      <c r="W61" s="52">
        <v>22.4988152721854</v>
      </c>
      <c r="X61" s="52">
        <v>23.180239726812552</v>
      </c>
      <c r="Y61" s="52">
        <v>23.679306057159703</v>
      </c>
      <c r="Z61" s="52">
        <v>24.294914125600556</v>
      </c>
      <c r="AA61" s="52">
        <v>24.781825701627824</v>
      </c>
      <c r="AB61" s="52">
        <v>25.336644255740413</v>
      </c>
      <c r="AC61" s="52">
        <v>25.853461248683967</v>
      </c>
      <c r="AD61" s="52">
        <v>26.695449005647866</v>
      </c>
      <c r="AE61" s="53">
        <v>27.356200962361036</v>
      </c>
      <c r="AF61" s="50"/>
      <c r="AG61" s="50"/>
    </row>
    <row r="62" spans="2:33" x14ac:dyDescent="0.25">
      <c r="B62" s="43" t="s">
        <v>268</v>
      </c>
      <c r="C62" s="43" t="s">
        <v>85</v>
      </c>
      <c r="D62" s="44">
        <v>0</v>
      </c>
      <c r="E62" s="45">
        <v>3.2632506905342313</v>
      </c>
      <c r="F62" s="45">
        <v>2.3692706194534856</v>
      </c>
      <c r="G62" s="45">
        <v>2.2339972292761021</v>
      </c>
      <c r="H62" s="45">
        <v>2.1184847393708015</v>
      </c>
      <c r="I62" s="45">
        <v>2.028816008702099</v>
      </c>
      <c r="J62" s="45">
        <v>1.9742874259672805</v>
      </c>
      <c r="K62" s="45">
        <v>1.9520933464953747</v>
      </c>
      <c r="L62" s="45">
        <v>1.92832353608436</v>
      </c>
      <c r="M62" s="45">
        <v>1.9157749605975085</v>
      </c>
      <c r="N62" s="45">
        <v>1.9119901220195261</v>
      </c>
      <c r="O62" s="45">
        <v>1.9179337448470042</v>
      </c>
      <c r="P62" s="46">
        <v>1.9272165645666166</v>
      </c>
      <c r="Q62" s="45"/>
      <c r="R62" s="45"/>
      <c r="S62" s="55"/>
      <c r="T62" s="47">
        <v>2.9569504402933107</v>
      </c>
      <c r="U62" s="47">
        <v>3.8639297463585351</v>
      </c>
      <c r="V62" s="47">
        <v>3.8858420739891022</v>
      </c>
      <c r="W62" s="47">
        <v>3.8118554832728182</v>
      </c>
      <c r="X62" s="47">
        <v>3.7767227946543342</v>
      </c>
      <c r="Y62" s="47">
        <v>3.7757254096784791</v>
      </c>
      <c r="Z62" s="47">
        <v>3.8354808857623697</v>
      </c>
      <c r="AA62" s="47">
        <v>3.8823409407898661</v>
      </c>
      <c r="AB62" s="47">
        <v>3.940682416552268</v>
      </c>
      <c r="AC62" s="47">
        <v>3.9927783760935247</v>
      </c>
      <c r="AD62" s="47">
        <v>4.0991212029626736</v>
      </c>
      <c r="AE62" s="48">
        <v>4.1762420820193995</v>
      </c>
      <c r="AF62" s="45"/>
      <c r="AG62" s="45"/>
    </row>
    <row r="63" spans="2:33" x14ac:dyDescent="0.25">
      <c r="B63" s="43" t="s">
        <v>254</v>
      </c>
      <c r="C63" s="43" t="s">
        <v>21</v>
      </c>
      <c r="D63" s="44">
        <v>0</v>
      </c>
      <c r="E63" s="45">
        <v>8.4628761626382207</v>
      </c>
      <c r="F63" s="45">
        <v>9.8714909573784428</v>
      </c>
      <c r="G63" s="45">
        <v>9.5570884685057198</v>
      </c>
      <c r="H63" s="45">
        <v>9.2899829461728149</v>
      </c>
      <c r="I63" s="45">
        <v>9.0670258607674494</v>
      </c>
      <c r="J63" s="45">
        <v>9.0111265884394509</v>
      </c>
      <c r="K63" s="45">
        <v>9.074083282767905</v>
      </c>
      <c r="L63" s="45">
        <v>9.1337414293840116</v>
      </c>
      <c r="M63" s="45">
        <v>9.2277995550337124</v>
      </c>
      <c r="N63" s="45">
        <v>9.3683732540131963</v>
      </c>
      <c r="O63" s="45">
        <v>9.5351345277593644</v>
      </c>
      <c r="P63" s="46">
        <v>9.7120731674816216</v>
      </c>
      <c r="Q63" s="45"/>
      <c r="R63" s="45"/>
      <c r="S63" s="55"/>
      <c r="T63" s="47">
        <v>15.876370611606246</v>
      </c>
      <c r="U63" s="47">
        <v>15.150339625399702</v>
      </c>
      <c r="V63" s="47">
        <v>15.217499496263834</v>
      </c>
      <c r="W63" s="47">
        <v>14.943272068689406</v>
      </c>
      <c r="X63" s="47">
        <v>14.778006897017796</v>
      </c>
      <c r="Y63" s="47">
        <v>14.757243083491607</v>
      </c>
      <c r="Z63" s="47">
        <v>14.959544703803962</v>
      </c>
      <c r="AA63" s="47">
        <v>15.13146963950809</v>
      </c>
      <c r="AB63" s="47">
        <v>15.347497018109987</v>
      </c>
      <c r="AC63" s="47">
        <v>15.548494110205663</v>
      </c>
      <c r="AD63" s="47">
        <v>15.963014885326977</v>
      </c>
      <c r="AE63" s="48">
        <v>16.241244131925729</v>
      </c>
      <c r="AF63" s="45"/>
      <c r="AG63" s="45"/>
    </row>
    <row r="64" spans="2:33" x14ac:dyDescent="0.25">
      <c r="B64" s="49" t="s">
        <v>257</v>
      </c>
      <c r="C64" s="49" t="s">
        <v>19</v>
      </c>
      <c r="D64" s="44">
        <v>0</v>
      </c>
      <c r="E64" s="50">
        <v>20.853382724643708</v>
      </c>
      <c r="F64" s="50">
        <v>18.798883230357276</v>
      </c>
      <c r="G64" s="50">
        <v>18.203580395480842</v>
      </c>
      <c r="H64" s="50">
        <v>17.970540933557992</v>
      </c>
      <c r="I64" s="50">
        <v>17.670653945057722</v>
      </c>
      <c r="J64" s="50">
        <v>17.639815142472965</v>
      </c>
      <c r="K64" s="50">
        <v>17.842880539197523</v>
      </c>
      <c r="L64" s="50">
        <v>18.082511192285128</v>
      </c>
      <c r="M64" s="50">
        <v>18.415978952083467</v>
      </c>
      <c r="N64" s="50">
        <v>18.946996297718641</v>
      </c>
      <c r="O64" s="50">
        <v>19.56839463847685</v>
      </c>
      <c r="P64" s="51">
        <v>20.221202470558943</v>
      </c>
      <c r="Q64" s="50"/>
      <c r="R64" s="50"/>
      <c r="T64" s="52">
        <v>37.584642566278113</v>
      </c>
      <c r="U64" s="52">
        <v>39.248018596244378</v>
      </c>
      <c r="V64" s="52">
        <v>39.257448824060134</v>
      </c>
      <c r="W64" s="52">
        <v>38.771589206009899</v>
      </c>
      <c r="X64" s="52">
        <v>38.429477679514484</v>
      </c>
      <c r="Y64" s="52">
        <v>38.349219092097584</v>
      </c>
      <c r="Z64" s="52">
        <v>38.858395949331182</v>
      </c>
      <c r="AA64" s="52">
        <v>39.316834799833273</v>
      </c>
      <c r="AB64" s="52">
        <v>39.950718768085672</v>
      </c>
      <c r="AC64" s="52">
        <v>40.58427230869566</v>
      </c>
      <c r="AD64" s="52">
        <v>41.806385757429503</v>
      </c>
      <c r="AE64" s="53">
        <v>42.629126706273937</v>
      </c>
      <c r="AF64" s="50"/>
      <c r="AG64" s="50"/>
    </row>
    <row r="65" spans="2:33" x14ac:dyDescent="0.25">
      <c r="B65" s="43" t="s">
        <v>261</v>
      </c>
      <c r="C65" s="43" t="s">
        <v>11</v>
      </c>
      <c r="D65" s="44">
        <v>0</v>
      </c>
      <c r="E65" s="45">
        <v>6.0810756543864617</v>
      </c>
      <c r="F65" s="45">
        <v>5.7945673501635371</v>
      </c>
      <c r="G65" s="45">
        <v>5.5757913283585907</v>
      </c>
      <c r="H65" s="45">
        <v>5.5189954257490017</v>
      </c>
      <c r="I65" s="45">
        <v>5.4159532901633858</v>
      </c>
      <c r="J65" s="45">
        <v>5.3729277192163067</v>
      </c>
      <c r="K65" s="45">
        <v>5.3878179049135628</v>
      </c>
      <c r="L65" s="45">
        <v>5.3999174841881405</v>
      </c>
      <c r="M65" s="45">
        <v>5.4379423564590557</v>
      </c>
      <c r="N65" s="45">
        <v>5.5173360351528942</v>
      </c>
      <c r="O65" s="45">
        <v>5.6174429546633711</v>
      </c>
      <c r="P65" s="46">
        <v>5.7323343169168108</v>
      </c>
      <c r="Q65" s="45"/>
      <c r="R65" s="45"/>
      <c r="S65" s="55"/>
      <c r="T65" s="47">
        <v>11.813828092014585</v>
      </c>
      <c r="U65" s="47">
        <v>12.054959840534101</v>
      </c>
      <c r="V65" s="47">
        <v>12.125816941200599</v>
      </c>
      <c r="W65" s="47">
        <v>12.059926129566135</v>
      </c>
      <c r="X65" s="47">
        <v>12.013969814425751</v>
      </c>
      <c r="Y65" s="47">
        <v>12.031049846833403</v>
      </c>
      <c r="Z65" s="47">
        <v>12.21511191336101</v>
      </c>
      <c r="AA65" s="47">
        <v>12.367501092184023</v>
      </c>
      <c r="AB65" s="47">
        <v>12.55868950802067</v>
      </c>
      <c r="AC65" s="47">
        <v>12.73460772604972</v>
      </c>
      <c r="AD65" s="47">
        <v>13.089405213605989</v>
      </c>
      <c r="AE65" s="48">
        <v>13.32992822869786</v>
      </c>
      <c r="AF65" s="45"/>
      <c r="AG65" s="45"/>
    </row>
    <row r="66" spans="2:33" x14ac:dyDescent="0.25">
      <c r="B66" s="43" t="s">
        <v>264</v>
      </c>
      <c r="C66" s="43" t="s">
        <v>77</v>
      </c>
      <c r="D66" s="44">
        <v>0</v>
      </c>
      <c r="E66" s="45">
        <v>1.9424854502493043</v>
      </c>
      <c r="F66" s="45">
        <v>2.2436627720070308</v>
      </c>
      <c r="G66" s="45">
        <v>2.2964895653833461</v>
      </c>
      <c r="H66" s="45">
        <v>1.9215755236405849</v>
      </c>
      <c r="I66" s="45">
        <v>1.7275870104650175</v>
      </c>
      <c r="J66" s="45">
        <v>1.6644547969845214</v>
      </c>
      <c r="K66" s="45">
        <v>1.6665743379230884</v>
      </c>
      <c r="L66" s="45">
        <v>1.6787670943771567</v>
      </c>
      <c r="M66" s="45">
        <v>1.6991804406071152</v>
      </c>
      <c r="N66" s="45">
        <v>1.7213325304312517</v>
      </c>
      <c r="O66" s="45">
        <v>1.7495017503133066</v>
      </c>
      <c r="P66" s="46">
        <v>1.7863552949202761</v>
      </c>
      <c r="Q66" s="45"/>
      <c r="R66" s="45"/>
      <c r="S66" s="55"/>
      <c r="T66" s="47">
        <v>2.6590713639597126</v>
      </c>
      <c r="U66" s="47">
        <v>3.1465983276559908</v>
      </c>
      <c r="V66" s="47">
        <v>3.1968229784581053</v>
      </c>
      <c r="W66" s="47">
        <v>2.8121133278986328</v>
      </c>
      <c r="X66" s="47">
        <v>2.6243469830285666</v>
      </c>
      <c r="Y66" s="47">
        <v>2.5550117183402126</v>
      </c>
      <c r="Z66" s="47">
        <v>2.5728362658450541</v>
      </c>
      <c r="AA66" s="47">
        <v>2.5956447521583983</v>
      </c>
      <c r="AB66" s="47">
        <v>2.629034783905853</v>
      </c>
      <c r="AC66" s="47">
        <v>2.6512625812008763</v>
      </c>
      <c r="AD66" s="47">
        <v>2.714843260610059</v>
      </c>
      <c r="AE66" s="48">
        <v>2.7583724114864134</v>
      </c>
      <c r="AF66" s="45"/>
      <c r="AG66" s="45"/>
    </row>
    <row r="67" spans="2:33" x14ac:dyDescent="0.25">
      <c r="B67" s="49" t="s">
        <v>266</v>
      </c>
      <c r="C67" s="49" t="s">
        <v>20</v>
      </c>
      <c r="D67" s="44">
        <v>0</v>
      </c>
      <c r="E67" s="50">
        <v>23.126555042966796</v>
      </c>
      <c r="F67" s="50">
        <v>26.290351193754169</v>
      </c>
      <c r="G67" s="50">
        <v>27.181940924057614</v>
      </c>
      <c r="H67" s="50">
        <v>27.333312035285914</v>
      </c>
      <c r="I67" s="50">
        <v>27.262833967065674</v>
      </c>
      <c r="J67" s="50">
        <v>27.48793903861365</v>
      </c>
      <c r="K67" s="50">
        <v>27.979467252909192</v>
      </c>
      <c r="L67" s="50">
        <v>28.422382857488756</v>
      </c>
      <c r="M67" s="50">
        <v>28.943805448070769</v>
      </c>
      <c r="N67" s="50">
        <v>29.527015496899988</v>
      </c>
      <c r="O67" s="50">
        <v>30.105242467443858</v>
      </c>
      <c r="P67" s="51">
        <v>30.78680129871568</v>
      </c>
      <c r="Q67" s="50"/>
      <c r="R67" s="50"/>
      <c r="T67" s="52">
        <v>37.525037261456383</v>
      </c>
      <c r="U67" s="52">
        <v>37.71855999066846</v>
      </c>
      <c r="V67" s="52">
        <v>38.714577937343641</v>
      </c>
      <c r="W67" s="52">
        <v>38.60827132972414</v>
      </c>
      <c r="X67" s="52">
        <v>38.595073908133962</v>
      </c>
      <c r="Y67" s="52">
        <v>38.825193188079055</v>
      </c>
      <c r="Z67" s="52">
        <v>39.622911357860659</v>
      </c>
      <c r="AA67" s="52">
        <v>40.342891516186974</v>
      </c>
      <c r="AB67" s="52">
        <v>41.214843681492745</v>
      </c>
      <c r="AC67" s="52">
        <v>42.005253003409777</v>
      </c>
      <c r="AD67" s="52">
        <v>43.304183442408061</v>
      </c>
      <c r="AE67" s="53">
        <v>44.347913799443027</v>
      </c>
      <c r="AF67" s="50"/>
      <c r="AG67" s="50"/>
    </row>
    <row r="68" spans="2:33" x14ac:dyDescent="0.25">
      <c r="B68" s="49" t="s">
        <v>270</v>
      </c>
      <c r="C68" s="49" t="s">
        <v>81</v>
      </c>
      <c r="D68" s="44">
        <v>0</v>
      </c>
      <c r="E68" s="50">
        <v>0.58305460054737102</v>
      </c>
      <c r="F68" s="50">
        <v>1.2222549969488063</v>
      </c>
      <c r="G68" s="50">
        <v>1.305378817879747</v>
      </c>
      <c r="H68" s="50">
        <v>1.3072227943895653</v>
      </c>
      <c r="I68" s="50">
        <v>1.3075565247573262</v>
      </c>
      <c r="J68" s="50">
        <v>1.3150751635956461</v>
      </c>
      <c r="K68" s="50">
        <v>1.3208680669473132</v>
      </c>
      <c r="L68" s="50">
        <v>1.3262634481825757</v>
      </c>
      <c r="M68" s="50">
        <v>1.3301617000819388</v>
      </c>
      <c r="N68" s="50">
        <v>1.3398067185278466</v>
      </c>
      <c r="O68" s="50">
        <v>1.345732886058792</v>
      </c>
      <c r="P68" s="51">
        <v>1.3624135773935213</v>
      </c>
      <c r="Q68" s="50"/>
      <c r="R68" s="50">
        <v>0.79720279720279696</v>
      </c>
      <c r="T68" s="52">
        <v>1.2994388627172517</v>
      </c>
      <c r="U68" s="52">
        <v>1.1687478919343159</v>
      </c>
      <c r="V68" s="52">
        <v>1.310239677142284</v>
      </c>
      <c r="W68" s="52">
        <v>1.3173167876940401</v>
      </c>
      <c r="X68" s="52">
        <v>1.3209720314168449</v>
      </c>
      <c r="Y68" s="52">
        <v>1.3362013483461042</v>
      </c>
      <c r="Z68" s="52">
        <v>1.3485547386532135</v>
      </c>
      <c r="AA68" s="52">
        <v>1.3601338547801884</v>
      </c>
      <c r="AB68" s="52">
        <v>1.3691679233538288</v>
      </c>
      <c r="AC68" s="52">
        <v>1.3874817535829096</v>
      </c>
      <c r="AD68" s="52">
        <v>1.3996165942217538</v>
      </c>
      <c r="AE68" s="53">
        <v>1.4292657710009229</v>
      </c>
      <c r="AF68" s="50"/>
      <c r="AG68" s="50">
        <v>0.105691056910569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B156-A805-4B84-95AB-FCDF403258CA}">
  <sheetPr codeName="Sheet9">
    <tabColor theme="1"/>
  </sheetPr>
  <dimension ref="B1:S1036"/>
  <sheetViews>
    <sheetView zoomScale="53" workbookViewId="0">
      <selection activeCell="U1" sqref="U1:Y1048576"/>
    </sheetView>
  </sheetViews>
  <sheetFormatPr defaultRowHeight="15" x14ac:dyDescent="0.25"/>
  <cols>
    <col min="2" max="2" width="5.28515625" bestFit="1" customWidth="1"/>
    <col min="3" max="3" width="44" bestFit="1" customWidth="1"/>
    <col min="4" max="4" width="32.42578125" bestFit="1" customWidth="1"/>
    <col min="5" max="5" width="79" customWidth="1"/>
    <col min="6" max="6" width="12.5703125" customWidth="1"/>
    <col min="7" max="7" width="13.7109375" customWidth="1"/>
    <col min="8" max="17" width="12.5703125" customWidth="1"/>
    <col min="18" max="18" width="18.42578125" bestFit="1" customWidth="1"/>
    <col min="19" max="19" width="19.5703125" bestFit="1" customWidth="1"/>
  </cols>
  <sheetData>
    <row r="1" spans="2:19" x14ac:dyDescent="0.25">
      <c r="B1" t="s">
        <v>284</v>
      </c>
      <c r="F1" s="40" t="s">
        <v>276</v>
      </c>
      <c r="G1" s="137" t="s">
        <v>1898</v>
      </c>
      <c r="H1" s="137">
        <v>2024</v>
      </c>
      <c r="I1" s="137">
        <v>2025</v>
      </c>
      <c r="J1" s="137">
        <v>2026</v>
      </c>
      <c r="K1" s="137">
        <v>2027</v>
      </c>
      <c r="L1" s="137">
        <v>2028</v>
      </c>
      <c r="M1" s="137">
        <v>2029</v>
      </c>
      <c r="N1" s="137">
        <v>2030</v>
      </c>
      <c r="O1" s="137">
        <v>2031</v>
      </c>
      <c r="P1" s="137">
        <v>2032</v>
      </c>
      <c r="Q1" s="137">
        <v>2033</v>
      </c>
      <c r="R1" s="6" t="s">
        <v>94</v>
      </c>
      <c r="S1" s="6" t="s">
        <v>95</v>
      </c>
    </row>
    <row r="2" spans="2:19" x14ac:dyDescent="0.25">
      <c r="B2" s="7" t="s">
        <v>105</v>
      </c>
      <c r="C2" s="7" t="s">
        <v>106</v>
      </c>
      <c r="D2" s="8" t="s">
        <v>107</v>
      </c>
      <c r="E2" s="8" t="s">
        <v>286</v>
      </c>
      <c r="F2" s="19">
        <v>25</v>
      </c>
      <c r="G2" s="19">
        <v>25</v>
      </c>
      <c r="H2" s="19">
        <v>25</v>
      </c>
      <c r="I2" s="19">
        <v>25</v>
      </c>
      <c r="J2" s="19">
        <v>25</v>
      </c>
      <c r="K2" s="19">
        <v>25</v>
      </c>
      <c r="L2" s="19">
        <v>25</v>
      </c>
      <c r="M2" s="19">
        <v>25</v>
      </c>
      <c r="N2" s="19">
        <v>25</v>
      </c>
      <c r="O2" s="19">
        <v>25</v>
      </c>
      <c r="P2" s="19">
        <v>25</v>
      </c>
      <c r="Q2" s="19">
        <v>25</v>
      </c>
      <c r="R2" s="9" t="s">
        <v>1912</v>
      </c>
      <c r="S2" s="9" t="s">
        <v>90</v>
      </c>
    </row>
    <row r="3" spans="2:19" x14ac:dyDescent="0.25">
      <c r="B3" s="7" t="s">
        <v>105</v>
      </c>
      <c r="C3" s="7" t="s">
        <v>106</v>
      </c>
      <c r="D3" s="8" t="s">
        <v>112</v>
      </c>
      <c r="E3" s="8" t="s">
        <v>287</v>
      </c>
      <c r="F3" s="19">
        <v>0</v>
      </c>
      <c r="G3" s="19">
        <v>0</v>
      </c>
      <c r="H3" s="19">
        <v>0</v>
      </c>
      <c r="I3" s="19">
        <v>0</v>
      </c>
      <c r="J3" s="19">
        <v>0</v>
      </c>
      <c r="K3" s="19">
        <v>0</v>
      </c>
      <c r="L3" s="19">
        <v>0</v>
      </c>
      <c r="M3" s="19">
        <v>0</v>
      </c>
      <c r="N3" s="19">
        <v>0</v>
      </c>
      <c r="O3" s="19">
        <v>0</v>
      </c>
      <c r="P3" s="19">
        <v>0</v>
      </c>
      <c r="Q3" s="19">
        <v>0</v>
      </c>
      <c r="R3" s="9" t="s">
        <v>1912</v>
      </c>
      <c r="S3" s="9" t="s">
        <v>90</v>
      </c>
    </row>
    <row r="4" spans="2:19" x14ac:dyDescent="0.25">
      <c r="B4" s="7" t="s">
        <v>105</v>
      </c>
      <c r="C4" s="7" t="s">
        <v>106</v>
      </c>
      <c r="D4" s="8" t="s">
        <v>117</v>
      </c>
      <c r="E4" s="8" t="s">
        <v>288</v>
      </c>
      <c r="F4" s="19">
        <v>0</v>
      </c>
      <c r="G4" s="19">
        <v>0</v>
      </c>
      <c r="H4" s="19">
        <v>0</v>
      </c>
      <c r="I4" s="19">
        <v>0</v>
      </c>
      <c r="J4" s="19">
        <v>0</v>
      </c>
      <c r="K4" s="19">
        <v>0</v>
      </c>
      <c r="L4" s="19">
        <v>0</v>
      </c>
      <c r="M4" s="19">
        <v>0</v>
      </c>
      <c r="N4" s="19">
        <v>0</v>
      </c>
      <c r="O4" s="19">
        <v>0</v>
      </c>
      <c r="P4" s="19">
        <v>0</v>
      </c>
      <c r="Q4" s="19">
        <v>0</v>
      </c>
      <c r="R4" s="9" t="s">
        <v>1912</v>
      </c>
      <c r="S4" s="9" t="s">
        <v>90</v>
      </c>
    </row>
    <row r="5" spans="2:19" x14ac:dyDescent="0.25">
      <c r="B5" s="7" t="s">
        <v>105</v>
      </c>
      <c r="C5" s="8" t="s">
        <v>122</v>
      </c>
      <c r="D5" s="8" t="s">
        <v>123</v>
      </c>
      <c r="E5" s="8" t="s">
        <v>289</v>
      </c>
      <c r="F5" s="32">
        <v>0.51913570498343087</v>
      </c>
      <c r="G5" s="32">
        <v>0.53758433495753044</v>
      </c>
      <c r="H5" s="32">
        <v>0.53758433495753044</v>
      </c>
      <c r="I5" s="32">
        <v>0.54577163154356167</v>
      </c>
      <c r="J5" s="32">
        <v>0.56517641114767758</v>
      </c>
      <c r="K5" s="32">
        <v>0.57876737238637577</v>
      </c>
      <c r="L5" s="32">
        <v>0.5817204890068739</v>
      </c>
      <c r="M5" s="32">
        <v>0.58480743646845035</v>
      </c>
      <c r="N5" s="32">
        <v>0.58945018363150781</v>
      </c>
      <c r="O5" s="32">
        <v>0.60820459307295183</v>
      </c>
      <c r="P5" s="32">
        <v>0.64723762255715855</v>
      </c>
      <c r="Q5" s="32">
        <v>0.68630707903190524</v>
      </c>
      <c r="R5" s="9" t="s">
        <v>1912</v>
      </c>
      <c r="S5" s="9" t="s">
        <v>90</v>
      </c>
    </row>
    <row r="6" spans="2:19" x14ac:dyDescent="0.25">
      <c r="B6" s="7" t="s">
        <v>105</v>
      </c>
      <c r="C6" s="8" t="s">
        <v>122</v>
      </c>
      <c r="D6" s="8" t="s">
        <v>126</v>
      </c>
      <c r="E6" s="8" t="s">
        <v>290</v>
      </c>
      <c r="F6" s="31">
        <v>7.8339050923983661E-2</v>
      </c>
      <c r="G6" s="31">
        <v>8.1123001534865125E-2</v>
      </c>
      <c r="H6" s="31">
        <v>8.1123001534865125E-2</v>
      </c>
      <c r="I6" s="31">
        <v>8.2358487821063017E-2</v>
      </c>
      <c r="J6" s="31">
        <v>8.5286724124177885E-2</v>
      </c>
      <c r="K6" s="31">
        <v>8.7337638739303766E-2</v>
      </c>
      <c r="L6" s="31">
        <v>8.7783272416773653E-2</v>
      </c>
      <c r="M6" s="31">
        <v>8.8249101547906023E-2</v>
      </c>
      <c r="N6" s="31">
        <v>8.8949705268555848E-2</v>
      </c>
      <c r="O6" s="31">
        <v>9.1779798868705603E-2</v>
      </c>
      <c r="P6" s="31">
        <v>9.7669993773674427E-2</v>
      </c>
      <c r="Q6" s="31">
        <v>0.10356568561487639</v>
      </c>
      <c r="R6" s="9" t="s">
        <v>1912</v>
      </c>
      <c r="S6" s="9" t="s">
        <v>90</v>
      </c>
    </row>
    <row r="7" spans="2:19" x14ac:dyDescent="0.25">
      <c r="B7" s="7" t="s">
        <v>105</v>
      </c>
      <c r="C7" s="8" t="s">
        <v>122</v>
      </c>
      <c r="D7" s="8" t="s">
        <v>130</v>
      </c>
      <c r="E7" s="8" t="s">
        <v>291</v>
      </c>
      <c r="F7" s="30">
        <v>0.52501322563180663</v>
      </c>
      <c r="G7" s="30">
        <v>0.54367072623947299</v>
      </c>
      <c r="H7" s="30">
        <v>0.54367072623947299</v>
      </c>
      <c r="I7" s="30">
        <v>0.55195071728723522</v>
      </c>
      <c r="J7" s="30">
        <v>0.57157519280458835</v>
      </c>
      <c r="K7" s="30">
        <v>0.58532002740345979</v>
      </c>
      <c r="L7" s="30">
        <v>0.58830657844919088</v>
      </c>
      <c r="M7" s="30">
        <v>0.59142847553428912</v>
      </c>
      <c r="N7" s="30">
        <v>0.59612378668409238</v>
      </c>
      <c r="O7" s="30">
        <v>0.61509052871542003</v>
      </c>
      <c r="P7" s="30">
        <v>0.65456548009896798</v>
      </c>
      <c r="Q7" s="30">
        <v>0.69407727089005389</v>
      </c>
      <c r="R7" s="9" t="s">
        <v>1912</v>
      </c>
      <c r="S7" s="9" t="s">
        <v>90</v>
      </c>
    </row>
    <row r="8" spans="2:19" x14ac:dyDescent="0.25">
      <c r="B8" s="7" t="s">
        <v>105</v>
      </c>
      <c r="C8" s="8" t="s">
        <v>122</v>
      </c>
      <c r="D8" s="8" t="s">
        <v>135</v>
      </c>
      <c r="E8" s="8" t="s">
        <v>292</v>
      </c>
      <c r="F8" s="30">
        <v>0.98880500459526</v>
      </c>
      <c r="G8" s="30">
        <v>0.98880500459526</v>
      </c>
      <c r="H8" s="30">
        <v>0.98880500459526</v>
      </c>
      <c r="I8" s="30">
        <v>0.98880500459526</v>
      </c>
      <c r="J8" s="30">
        <v>0.98880500459526</v>
      </c>
      <c r="K8" s="30">
        <v>0.98880500459526</v>
      </c>
      <c r="L8" s="30">
        <v>0.98880500459526</v>
      </c>
      <c r="M8" s="30">
        <v>0.98880500459526</v>
      </c>
      <c r="N8" s="30">
        <v>0.98880500459526</v>
      </c>
      <c r="O8" s="30">
        <v>0.98880500459526</v>
      </c>
      <c r="P8" s="30">
        <v>0.98880500459526</v>
      </c>
      <c r="Q8" s="30">
        <v>0.98880500459526</v>
      </c>
      <c r="R8" s="9" t="s">
        <v>1912</v>
      </c>
      <c r="S8" s="9" t="s">
        <v>90</v>
      </c>
    </row>
    <row r="9" spans="2:19" x14ac:dyDescent="0.25">
      <c r="B9" s="7" t="s">
        <v>105</v>
      </c>
      <c r="C9" s="8" t="s">
        <v>140</v>
      </c>
      <c r="D9" s="7" t="s">
        <v>123</v>
      </c>
      <c r="E9" s="8" t="s">
        <v>293</v>
      </c>
      <c r="F9" s="30">
        <v>1.5040878201309215E-2</v>
      </c>
      <c r="G9" s="30">
        <v>0.13403955737855519</v>
      </c>
      <c r="H9" s="30">
        <v>0.13403955737855519</v>
      </c>
      <c r="I9" s="30">
        <v>0.13821477613516467</v>
      </c>
      <c r="J9" s="30">
        <v>0.14091337218808858</v>
      </c>
      <c r="K9" s="30">
        <v>0.14347533260586495</v>
      </c>
      <c r="L9" s="30">
        <v>0.1443980625683248</v>
      </c>
      <c r="M9" s="30">
        <v>0.14552591827039654</v>
      </c>
      <c r="N9" s="30">
        <v>0.14713668884122205</v>
      </c>
      <c r="O9" s="30">
        <v>0.15007790429041751</v>
      </c>
      <c r="P9" s="30">
        <v>0.1574671682597838</v>
      </c>
      <c r="Q9" s="30">
        <v>0.16416701993222704</v>
      </c>
      <c r="R9" s="10" t="s">
        <v>1912</v>
      </c>
      <c r="S9" s="9" t="s">
        <v>90</v>
      </c>
    </row>
    <row r="10" spans="2:19" x14ac:dyDescent="0.25">
      <c r="B10" s="7" t="s">
        <v>105</v>
      </c>
      <c r="C10" s="8" t="s">
        <v>140</v>
      </c>
      <c r="D10" s="7" t="s">
        <v>126</v>
      </c>
      <c r="E10" s="8" t="s">
        <v>294</v>
      </c>
      <c r="F10" s="33">
        <v>1.6791668256488083E-2</v>
      </c>
      <c r="G10" s="33">
        <v>0.14964204553902213</v>
      </c>
      <c r="H10" s="33">
        <v>0.14964204553902213</v>
      </c>
      <c r="I10" s="33">
        <v>0.15430326859534277</v>
      </c>
      <c r="J10" s="33">
        <v>0.15731598694014143</v>
      </c>
      <c r="K10" s="33">
        <v>0.16017616497268544</v>
      </c>
      <c r="L10" s="33">
        <v>0.16120630265564323</v>
      </c>
      <c r="M10" s="33">
        <v>0.16246544314843234</v>
      </c>
      <c r="N10" s="33">
        <v>0.16426371082274016</v>
      </c>
      <c r="O10" s="33">
        <v>0.16754728997501658</v>
      </c>
      <c r="P10" s="33">
        <v>0.175796679909071</v>
      </c>
      <c r="Q10" s="33">
        <v>0.18327640849576693</v>
      </c>
      <c r="R10" s="10" t="s">
        <v>1912</v>
      </c>
      <c r="S10" s="9" t="s">
        <v>90</v>
      </c>
    </row>
    <row r="11" spans="2:19" x14ac:dyDescent="0.25">
      <c r="B11" s="7" t="s">
        <v>105</v>
      </c>
      <c r="C11" s="8" t="s">
        <v>140</v>
      </c>
      <c r="D11" s="8" t="s">
        <v>130</v>
      </c>
      <c r="E11" s="8" t="s">
        <v>295</v>
      </c>
      <c r="F11" s="30">
        <v>2.2543028631986615E-2</v>
      </c>
      <c r="G11" s="30">
        <v>0.20089635321563645</v>
      </c>
      <c r="H11" s="30">
        <v>0.20089635321563645</v>
      </c>
      <c r="I11" s="30">
        <v>0.20715410457265909</v>
      </c>
      <c r="J11" s="30">
        <v>0.21119871734546478</v>
      </c>
      <c r="K11" s="30">
        <v>0.21503854280505277</v>
      </c>
      <c r="L11" s="30">
        <v>0.21642151577278237</v>
      </c>
      <c r="M11" s="30">
        <v>0.21811192793118545</v>
      </c>
      <c r="N11" s="30">
        <v>0.22052612520156292</v>
      </c>
      <c r="O11" s="30">
        <v>0.22493437206033232</v>
      </c>
      <c r="P11" s="30">
        <v>0.23600928317930087</v>
      </c>
      <c r="Q11" s="30">
        <v>0.24605091413066413</v>
      </c>
      <c r="R11" s="10" t="s">
        <v>1912</v>
      </c>
      <c r="S11" s="9" t="s">
        <v>90</v>
      </c>
    </row>
    <row r="12" spans="2:19" x14ac:dyDescent="0.25">
      <c r="B12" s="7" t="s">
        <v>105</v>
      </c>
      <c r="C12" s="8" t="s">
        <v>150</v>
      </c>
      <c r="D12" s="8" t="s">
        <v>151</v>
      </c>
      <c r="E12" s="8" t="s">
        <v>296</v>
      </c>
      <c r="F12" s="20">
        <v>4.5</v>
      </c>
      <c r="G12" s="20">
        <v>4.5</v>
      </c>
      <c r="H12" s="20">
        <v>4.5</v>
      </c>
      <c r="I12" s="20">
        <v>4.5</v>
      </c>
      <c r="J12" s="20">
        <v>4.5</v>
      </c>
      <c r="K12" s="20">
        <v>4.5</v>
      </c>
      <c r="L12" s="20">
        <v>4.5</v>
      </c>
      <c r="M12" s="20">
        <v>4.5</v>
      </c>
      <c r="N12" s="20">
        <v>4.5</v>
      </c>
      <c r="O12" s="20">
        <v>4.5</v>
      </c>
      <c r="P12" s="20">
        <v>4.5</v>
      </c>
      <c r="Q12" s="20">
        <v>4.5</v>
      </c>
      <c r="R12" s="11" t="s">
        <v>1912</v>
      </c>
      <c r="S12" s="9" t="s">
        <v>90</v>
      </c>
    </row>
    <row r="13" spans="2:19" x14ac:dyDescent="0.25">
      <c r="B13" s="7" t="s">
        <v>105</v>
      </c>
      <c r="C13" s="8" t="s">
        <v>150</v>
      </c>
      <c r="D13" s="8" t="s">
        <v>154</v>
      </c>
      <c r="E13" s="8" t="s">
        <v>297</v>
      </c>
      <c r="F13" s="19"/>
      <c r="G13" s="19"/>
      <c r="H13" s="19"/>
      <c r="I13" s="19"/>
      <c r="J13" s="19"/>
      <c r="K13" s="19"/>
      <c r="L13" s="19"/>
      <c r="M13" s="19"/>
      <c r="N13" s="19"/>
      <c r="O13" s="19"/>
      <c r="P13" s="19"/>
      <c r="Q13" s="19"/>
      <c r="R13" s="9" t="s">
        <v>1912</v>
      </c>
      <c r="S13" s="9" t="s">
        <v>90</v>
      </c>
    </row>
    <row r="14" spans="2:19" x14ac:dyDescent="0.25">
      <c r="B14" s="7" t="s">
        <v>105</v>
      </c>
      <c r="C14" s="8" t="s">
        <v>150</v>
      </c>
      <c r="D14" s="8" t="s">
        <v>157</v>
      </c>
      <c r="E14" s="8" t="s">
        <v>298</v>
      </c>
      <c r="F14" s="19"/>
      <c r="G14" s="19"/>
      <c r="H14" s="19"/>
      <c r="I14" s="19"/>
      <c r="J14" s="19"/>
      <c r="K14" s="19"/>
      <c r="L14" s="19"/>
      <c r="M14" s="19"/>
      <c r="N14" s="19"/>
      <c r="O14" s="19"/>
      <c r="P14" s="19"/>
      <c r="Q14" s="19"/>
      <c r="R14" s="9" t="s">
        <v>1912</v>
      </c>
      <c r="S14" s="9" t="s">
        <v>90</v>
      </c>
    </row>
    <row r="15" spans="2:19" x14ac:dyDescent="0.25">
      <c r="B15" s="7" t="s">
        <v>105</v>
      </c>
      <c r="C15" s="8" t="s">
        <v>159</v>
      </c>
      <c r="D15" s="8" t="s">
        <v>1</v>
      </c>
      <c r="E15" s="8" t="s">
        <v>299</v>
      </c>
      <c r="F15" s="21">
        <v>0.80434782608695599</v>
      </c>
      <c r="G15" s="21">
        <v>0.80434782608695599</v>
      </c>
      <c r="H15" s="21">
        <v>0.80434782608695599</v>
      </c>
      <c r="I15" s="21">
        <v>0.80434782608695599</v>
      </c>
      <c r="J15" s="21">
        <v>0.80434782608695599</v>
      </c>
      <c r="K15" s="21">
        <v>0.80434782608695599</v>
      </c>
      <c r="L15" s="21">
        <v>0.80434782608695599</v>
      </c>
      <c r="M15" s="21">
        <v>0.80434782608695599</v>
      </c>
      <c r="N15" s="21">
        <v>0.80434782608695599</v>
      </c>
      <c r="O15" s="21">
        <v>0.80434782608695599</v>
      </c>
      <c r="P15" s="21">
        <v>0.80434782608695599</v>
      </c>
      <c r="Q15" s="21">
        <v>0.80434782608695599</v>
      </c>
      <c r="R15" s="9" t="s">
        <v>1912</v>
      </c>
      <c r="S15" s="9" t="s">
        <v>90</v>
      </c>
    </row>
    <row r="16" spans="2:19" x14ac:dyDescent="0.25">
      <c r="B16" s="7" t="s">
        <v>105</v>
      </c>
      <c r="C16" s="8" t="s">
        <v>159</v>
      </c>
      <c r="D16" s="8" t="s">
        <v>90</v>
      </c>
      <c r="E16" s="8" t="s">
        <v>300</v>
      </c>
      <c r="F16" s="21">
        <v>0.59740259740259705</v>
      </c>
      <c r="G16" s="21">
        <v>0.59740259740259705</v>
      </c>
      <c r="H16" s="21">
        <v>0.59740259740259705</v>
      </c>
      <c r="I16" s="21">
        <v>0.59740259740259705</v>
      </c>
      <c r="J16" s="21">
        <v>0.59740259740259705</v>
      </c>
      <c r="K16" s="21">
        <v>0.59740259740259705</v>
      </c>
      <c r="L16" s="21">
        <v>0.59740259740259705</v>
      </c>
      <c r="M16" s="21">
        <v>0.59740259740259705</v>
      </c>
      <c r="N16" s="21">
        <v>0.59740259740259705</v>
      </c>
      <c r="O16" s="21">
        <v>0.59740259740259705</v>
      </c>
      <c r="P16" s="21">
        <v>0.59740259740259705</v>
      </c>
      <c r="Q16" s="21">
        <v>0.59740259740259705</v>
      </c>
      <c r="R16" s="9" t="s">
        <v>1912</v>
      </c>
      <c r="S16" s="9" t="s">
        <v>90</v>
      </c>
    </row>
    <row r="17" spans="2:19" x14ac:dyDescent="0.25">
      <c r="B17" s="7" t="s">
        <v>105</v>
      </c>
      <c r="C17" s="7" t="s">
        <v>164</v>
      </c>
      <c r="D17" s="12">
        <v>1</v>
      </c>
      <c r="E17" s="8" t="s">
        <v>301</v>
      </c>
      <c r="F17" s="19">
        <v>0.1</v>
      </c>
      <c r="G17" s="19"/>
      <c r="H17" s="19"/>
      <c r="I17" s="19"/>
      <c r="J17" s="19"/>
      <c r="K17" s="19"/>
      <c r="L17" s="19"/>
      <c r="M17" s="19"/>
      <c r="N17" s="19"/>
      <c r="O17" s="19"/>
      <c r="P17" s="19"/>
      <c r="Q17" s="19"/>
      <c r="R17" s="9" t="s">
        <v>81</v>
      </c>
      <c r="S17" s="9" t="s">
        <v>90</v>
      </c>
    </row>
    <row r="18" spans="2:19" x14ac:dyDescent="0.25">
      <c r="B18" s="7" t="s">
        <v>105</v>
      </c>
      <c r="C18" s="7" t="s">
        <v>164</v>
      </c>
      <c r="D18" s="12">
        <v>2</v>
      </c>
      <c r="E18" s="8" t="s">
        <v>302</v>
      </c>
      <c r="F18" s="19"/>
      <c r="G18" s="19"/>
      <c r="H18" s="19"/>
      <c r="I18" s="19"/>
      <c r="J18" s="19"/>
      <c r="K18" s="19"/>
      <c r="L18" s="19"/>
      <c r="M18" s="19"/>
      <c r="N18" s="19"/>
      <c r="O18" s="19"/>
      <c r="P18" s="19"/>
      <c r="Q18" s="19"/>
      <c r="R18" s="9">
        <v>0</v>
      </c>
      <c r="S18" s="9" t="s">
        <v>90</v>
      </c>
    </row>
    <row r="19" spans="2:19" x14ac:dyDescent="0.25">
      <c r="B19" s="7" t="s">
        <v>105</v>
      </c>
      <c r="C19" s="7" t="s">
        <v>164</v>
      </c>
      <c r="D19" s="12">
        <v>3</v>
      </c>
      <c r="E19" s="8" t="s">
        <v>303</v>
      </c>
      <c r="F19" s="19"/>
      <c r="G19" s="19"/>
      <c r="H19" s="19"/>
      <c r="I19" s="19"/>
      <c r="J19" s="19"/>
      <c r="K19" s="19"/>
      <c r="L19" s="19"/>
      <c r="M19" s="19"/>
      <c r="N19" s="19"/>
      <c r="O19" s="19"/>
      <c r="P19" s="19"/>
      <c r="Q19" s="19"/>
      <c r="R19" s="9">
        <v>0</v>
      </c>
      <c r="S19" s="9" t="s">
        <v>90</v>
      </c>
    </row>
    <row r="20" spans="2:19" x14ac:dyDescent="0.25">
      <c r="B20" s="7" t="s">
        <v>105</v>
      </c>
      <c r="C20" s="7" t="s">
        <v>164</v>
      </c>
      <c r="D20" s="12">
        <v>4</v>
      </c>
      <c r="E20" s="8" t="s">
        <v>304</v>
      </c>
      <c r="F20" s="19"/>
      <c r="G20" s="19"/>
      <c r="H20" s="19"/>
      <c r="I20" s="19"/>
      <c r="J20" s="19"/>
      <c r="K20" s="19"/>
      <c r="L20" s="19"/>
      <c r="M20" s="19"/>
      <c r="N20" s="19"/>
      <c r="O20" s="19"/>
      <c r="P20" s="19"/>
      <c r="Q20" s="19"/>
      <c r="R20" s="9">
        <v>0</v>
      </c>
      <c r="S20" s="9" t="s">
        <v>90</v>
      </c>
    </row>
    <row r="21" spans="2:19" x14ac:dyDescent="0.25">
      <c r="B21" s="7" t="s">
        <v>105</v>
      </c>
      <c r="C21" s="7" t="s">
        <v>164</v>
      </c>
      <c r="D21" s="12">
        <v>5</v>
      </c>
      <c r="E21" s="8" t="s">
        <v>305</v>
      </c>
      <c r="F21" s="19"/>
      <c r="G21" s="19"/>
      <c r="H21" s="19"/>
      <c r="I21" s="19"/>
      <c r="J21" s="19"/>
      <c r="K21" s="19"/>
      <c r="L21" s="19"/>
      <c r="M21" s="19"/>
      <c r="N21" s="19"/>
      <c r="O21" s="19"/>
      <c r="P21" s="19"/>
      <c r="Q21" s="19"/>
      <c r="R21" s="9">
        <v>0</v>
      </c>
      <c r="S21" s="9" t="s">
        <v>90</v>
      </c>
    </row>
    <row r="22" spans="2:19" x14ac:dyDescent="0.25">
      <c r="B22" s="7" t="s">
        <v>105</v>
      </c>
      <c r="C22" s="8" t="s">
        <v>171</v>
      </c>
      <c r="D22" s="8" t="s">
        <v>172</v>
      </c>
      <c r="E22" s="8" t="s">
        <v>306</v>
      </c>
      <c r="F22" s="22">
        <v>0.36324000000000001</v>
      </c>
      <c r="G22" s="20"/>
      <c r="H22" s="20"/>
      <c r="I22" s="20"/>
      <c r="J22" s="20"/>
      <c r="K22" s="20"/>
      <c r="L22" s="20"/>
      <c r="M22" s="20"/>
      <c r="N22" s="20"/>
      <c r="O22" s="20"/>
      <c r="P22" s="20"/>
      <c r="Q22" s="20"/>
      <c r="R22" s="9" t="s">
        <v>1912</v>
      </c>
      <c r="S22" s="9" t="s">
        <v>90</v>
      </c>
    </row>
    <row r="23" spans="2:19" ht="15.75" thickBot="1" x14ac:dyDescent="0.3">
      <c r="B23" s="56" t="s">
        <v>105</v>
      </c>
      <c r="C23" s="57" t="s">
        <v>171</v>
      </c>
      <c r="D23" s="57" t="s">
        <v>174</v>
      </c>
      <c r="E23" s="57" t="s">
        <v>307</v>
      </c>
      <c r="F23" s="58">
        <v>1.6</v>
      </c>
      <c r="G23" s="58"/>
      <c r="H23" s="58"/>
      <c r="I23" s="58"/>
      <c r="J23" s="58"/>
      <c r="K23" s="58"/>
      <c r="L23" s="58"/>
      <c r="M23" s="58"/>
      <c r="N23" s="58"/>
      <c r="O23" s="58"/>
      <c r="P23" s="58"/>
      <c r="Q23" s="58"/>
      <c r="R23" s="62" t="s">
        <v>1912</v>
      </c>
      <c r="S23" s="62" t="s">
        <v>90</v>
      </c>
    </row>
    <row r="24" spans="2:19" ht="15.75" thickTop="1" x14ac:dyDescent="0.25">
      <c r="B24" s="7" t="s">
        <v>111</v>
      </c>
      <c r="C24" s="7" t="s">
        <v>106</v>
      </c>
      <c r="D24" s="8" t="s">
        <v>107</v>
      </c>
      <c r="E24" s="8" t="s">
        <v>308</v>
      </c>
      <c r="F24" s="19">
        <v>17</v>
      </c>
      <c r="G24" s="19">
        <v>17</v>
      </c>
      <c r="H24" s="19">
        <v>17</v>
      </c>
      <c r="I24" s="19">
        <v>17</v>
      </c>
      <c r="J24" s="19">
        <v>17</v>
      </c>
      <c r="K24" s="19">
        <v>17</v>
      </c>
      <c r="L24" s="19">
        <v>17</v>
      </c>
      <c r="M24" s="19">
        <v>17</v>
      </c>
      <c r="N24" s="19">
        <v>17</v>
      </c>
      <c r="O24" s="19">
        <v>17</v>
      </c>
      <c r="P24" s="19">
        <v>17</v>
      </c>
      <c r="Q24" s="19">
        <v>17</v>
      </c>
      <c r="R24" s="147" t="s">
        <v>1912</v>
      </c>
      <c r="S24" s="147" t="s">
        <v>90</v>
      </c>
    </row>
    <row r="25" spans="2:19" x14ac:dyDescent="0.25">
      <c r="B25" s="7" t="s">
        <v>111</v>
      </c>
      <c r="C25" s="7" t="s">
        <v>106</v>
      </c>
      <c r="D25" s="8" t="s">
        <v>112</v>
      </c>
      <c r="E25" s="8" t="s">
        <v>309</v>
      </c>
      <c r="F25" s="19">
        <v>0</v>
      </c>
      <c r="G25" s="19">
        <v>0</v>
      </c>
      <c r="H25" s="19">
        <v>0</v>
      </c>
      <c r="I25" s="19">
        <v>0</v>
      </c>
      <c r="J25" s="19">
        <v>0</v>
      </c>
      <c r="K25" s="19">
        <v>0</v>
      </c>
      <c r="L25" s="19">
        <v>0</v>
      </c>
      <c r="M25" s="19">
        <v>0</v>
      </c>
      <c r="N25" s="19">
        <v>0</v>
      </c>
      <c r="O25" s="19">
        <v>0</v>
      </c>
      <c r="P25" s="19">
        <v>0</v>
      </c>
      <c r="Q25" s="19">
        <v>0</v>
      </c>
      <c r="R25" s="10" t="s">
        <v>1912</v>
      </c>
      <c r="S25" s="9" t="s">
        <v>90</v>
      </c>
    </row>
    <row r="26" spans="2:19" x14ac:dyDescent="0.25">
      <c r="B26" s="7" t="s">
        <v>111</v>
      </c>
      <c r="C26" s="7" t="s">
        <v>106</v>
      </c>
      <c r="D26" s="8" t="s">
        <v>117</v>
      </c>
      <c r="E26" s="8" t="s">
        <v>310</v>
      </c>
      <c r="F26" s="19">
        <v>0</v>
      </c>
      <c r="G26" s="19">
        <v>0</v>
      </c>
      <c r="H26" s="19">
        <v>0</v>
      </c>
      <c r="I26" s="19">
        <v>0</v>
      </c>
      <c r="J26" s="19">
        <v>0</v>
      </c>
      <c r="K26" s="19">
        <v>0</v>
      </c>
      <c r="L26" s="19">
        <v>0</v>
      </c>
      <c r="M26" s="19">
        <v>0</v>
      </c>
      <c r="N26" s="19">
        <v>0</v>
      </c>
      <c r="O26" s="19">
        <v>0</v>
      </c>
      <c r="P26" s="19">
        <v>0</v>
      </c>
      <c r="Q26" s="19">
        <v>0</v>
      </c>
      <c r="R26" s="10" t="s">
        <v>1912</v>
      </c>
      <c r="S26" s="9" t="s">
        <v>90</v>
      </c>
    </row>
    <row r="27" spans="2:19" x14ac:dyDescent="0.25">
      <c r="B27" s="7" t="s">
        <v>111</v>
      </c>
      <c r="C27" s="8" t="s">
        <v>122</v>
      </c>
      <c r="D27" s="8" t="s">
        <v>123</v>
      </c>
      <c r="E27" s="8" t="s">
        <v>311</v>
      </c>
      <c r="F27" s="32">
        <v>13.098109393258541</v>
      </c>
      <c r="G27" s="32">
        <v>10.430626041749786</v>
      </c>
      <c r="H27" s="32">
        <v>10.430626041749786</v>
      </c>
      <c r="I27" s="32">
        <v>10.589482287046687</v>
      </c>
      <c r="J27" s="32">
        <v>10.965988792745181</v>
      </c>
      <c r="K27" s="32">
        <v>11.22969110884778</v>
      </c>
      <c r="L27" s="32">
        <v>11.286989756005209</v>
      </c>
      <c r="M27" s="32">
        <v>11.346885092398848</v>
      </c>
      <c r="N27" s="32">
        <v>11.436967254982832</v>
      </c>
      <c r="O27" s="32">
        <v>11.800854776989995</v>
      </c>
      <c r="P27" s="32">
        <v>12.558203731100642</v>
      </c>
      <c r="Q27" s="32">
        <v>13.316259469787108</v>
      </c>
      <c r="R27" s="10" t="s">
        <v>1912</v>
      </c>
      <c r="S27" s="9" t="s">
        <v>90</v>
      </c>
    </row>
    <row r="28" spans="2:19" x14ac:dyDescent="0.25">
      <c r="B28" s="7" t="s">
        <v>111</v>
      </c>
      <c r="C28" s="8" t="s">
        <v>122</v>
      </c>
      <c r="D28" s="8" t="s">
        <v>126</v>
      </c>
      <c r="E28" s="8" t="s">
        <v>312</v>
      </c>
      <c r="F28" s="31">
        <v>2.29978304983256</v>
      </c>
      <c r="G28" s="31">
        <v>1.8314228603331675</v>
      </c>
      <c r="H28" s="31">
        <v>1.8314228603331675</v>
      </c>
      <c r="I28" s="31">
        <v>1.8593150460925847</v>
      </c>
      <c r="J28" s="31">
        <v>1.925422547103584</v>
      </c>
      <c r="K28" s="31">
        <v>1.9717237420750131</v>
      </c>
      <c r="L28" s="31">
        <v>1.9817843129218793</v>
      </c>
      <c r="M28" s="31">
        <v>1.9923008138356031</v>
      </c>
      <c r="N28" s="31">
        <v>2.0081175568771257</v>
      </c>
      <c r="O28" s="31">
        <v>2.0720094003509857</v>
      </c>
      <c r="P28" s="31">
        <v>2.2049857128231127</v>
      </c>
      <c r="Q28" s="31">
        <v>2.3380861234485346</v>
      </c>
      <c r="R28" s="11" t="s">
        <v>1912</v>
      </c>
      <c r="S28" s="9" t="s">
        <v>90</v>
      </c>
    </row>
    <row r="29" spans="2:19" x14ac:dyDescent="0.25">
      <c r="B29" s="7" t="s">
        <v>111</v>
      </c>
      <c r="C29" s="8" t="s">
        <v>122</v>
      </c>
      <c r="D29" s="8" t="s">
        <v>130</v>
      </c>
      <c r="E29" s="8" t="s">
        <v>313</v>
      </c>
      <c r="F29" s="30">
        <v>13.298476294450609</v>
      </c>
      <c r="G29" s="30">
        <v>10.590187407037693</v>
      </c>
      <c r="H29" s="30">
        <v>10.590187407037693</v>
      </c>
      <c r="I29" s="30">
        <v>10.751473738437062</v>
      </c>
      <c r="J29" s="30">
        <v>11.133739811379991</v>
      </c>
      <c r="K29" s="30">
        <v>11.401476084928529</v>
      </c>
      <c r="L29" s="30">
        <v>11.459651251897231</v>
      </c>
      <c r="M29" s="30">
        <v>11.520462830672786</v>
      </c>
      <c r="N29" s="30">
        <v>11.611923015322986</v>
      </c>
      <c r="O29" s="30">
        <v>11.98137706704661</v>
      </c>
      <c r="P29" s="30">
        <v>12.750311484257322</v>
      </c>
      <c r="Q29" s="30">
        <v>13.519963498003884</v>
      </c>
      <c r="R29" s="9" t="s">
        <v>1912</v>
      </c>
      <c r="S29" s="9" t="s">
        <v>90</v>
      </c>
    </row>
    <row r="30" spans="2:19" x14ac:dyDescent="0.25">
      <c r="B30" s="7" t="s">
        <v>111</v>
      </c>
      <c r="C30" s="8" t="s">
        <v>122</v>
      </c>
      <c r="D30" s="8" t="s">
        <v>135</v>
      </c>
      <c r="E30" s="8" t="s">
        <v>314</v>
      </c>
      <c r="F30" s="30">
        <v>0.98493309332921997</v>
      </c>
      <c r="G30" s="30">
        <v>0.98493309332921997</v>
      </c>
      <c r="H30" s="30">
        <v>0.98493309332921997</v>
      </c>
      <c r="I30" s="30">
        <v>0.98493309332921997</v>
      </c>
      <c r="J30" s="30">
        <v>0.98493309332921997</v>
      </c>
      <c r="K30" s="30">
        <v>0.98493309332921997</v>
      </c>
      <c r="L30" s="30">
        <v>0.98493309332921997</v>
      </c>
      <c r="M30" s="30">
        <v>0.98493309332921997</v>
      </c>
      <c r="N30" s="30">
        <v>0.98493309332921997</v>
      </c>
      <c r="O30" s="30">
        <v>0.98493309332921997</v>
      </c>
      <c r="P30" s="30">
        <v>0.98493309332921997</v>
      </c>
      <c r="Q30" s="30">
        <v>0.98493309332921997</v>
      </c>
      <c r="R30" s="9" t="s">
        <v>1912</v>
      </c>
      <c r="S30" s="9" t="s">
        <v>90</v>
      </c>
    </row>
    <row r="31" spans="2:19" x14ac:dyDescent="0.25">
      <c r="B31" s="7" t="s">
        <v>111</v>
      </c>
      <c r="C31" s="8" t="s">
        <v>140</v>
      </c>
      <c r="D31" s="7" t="s">
        <v>123</v>
      </c>
      <c r="E31" s="8" t="s">
        <v>315</v>
      </c>
      <c r="F31" s="30">
        <v>8.2335492862162383</v>
      </c>
      <c r="G31" s="30">
        <v>6.450228356065657</v>
      </c>
      <c r="H31" s="30">
        <v>6.450228356065657</v>
      </c>
      <c r="I31" s="30">
        <v>6.6511475096599986</v>
      </c>
      <c r="J31" s="30">
        <v>6.7810088813517675</v>
      </c>
      <c r="K31" s="30">
        <v>6.9042950966828762</v>
      </c>
      <c r="L31" s="30">
        <v>6.9486985480613432</v>
      </c>
      <c r="M31" s="30">
        <v>7.0029730247406983</v>
      </c>
      <c r="N31" s="30">
        <v>7.0804862470629102</v>
      </c>
      <c r="O31" s="30">
        <v>7.2220229073050755</v>
      </c>
      <c r="P31" s="30">
        <v>7.5776077877523615</v>
      </c>
      <c r="Q31" s="30">
        <v>7.9000168890968077</v>
      </c>
      <c r="R31" s="9" t="s">
        <v>1912</v>
      </c>
      <c r="S31" s="9" t="s">
        <v>90</v>
      </c>
    </row>
    <row r="32" spans="2:19" x14ac:dyDescent="0.25">
      <c r="B32" s="7" t="s">
        <v>111</v>
      </c>
      <c r="C32" s="8" t="s">
        <v>140</v>
      </c>
      <c r="D32" s="7" t="s">
        <v>126</v>
      </c>
      <c r="E32" s="8" t="s">
        <v>316</v>
      </c>
      <c r="F32" s="33">
        <v>2.5750773876667221E-4</v>
      </c>
      <c r="G32" s="33">
        <v>2.0173360869596681E-4</v>
      </c>
      <c r="H32" s="33">
        <v>2.0173360869596681E-4</v>
      </c>
      <c r="I32" s="33">
        <v>2.0801746057808081E-4</v>
      </c>
      <c r="J32" s="33">
        <v>2.1207892130160427E-4</v>
      </c>
      <c r="K32" s="33">
        <v>2.159347212475055E-4</v>
      </c>
      <c r="L32" s="33">
        <v>2.1732347187747474E-4</v>
      </c>
      <c r="M32" s="33">
        <v>2.1902093115057117E-4</v>
      </c>
      <c r="N32" s="33">
        <v>2.2144518939313973E-4</v>
      </c>
      <c r="O32" s="33">
        <v>2.2587179941023098E-4</v>
      </c>
      <c r="P32" s="33">
        <v>2.3699286473291076E-4</v>
      </c>
      <c r="Q32" s="33">
        <v>2.470763582068356E-4</v>
      </c>
      <c r="R32" s="9" t="s">
        <v>1912</v>
      </c>
      <c r="S32" s="9" t="s">
        <v>90</v>
      </c>
    </row>
    <row r="33" spans="2:19" x14ac:dyDescent="0.25">
      <c r="B33" s="7" t="s">
        <v>111</v>
      </c>
      <c r="C33" s="8" t="s">
        <v>140</v>
      </c>
      <c r="D33" s="8" t="s">
        <v>130</v>
      </c>
      <c r="E33" s="8" t="s">
        <v>317</v>
      </c>
      <c r="F33" s="30">
        <v>8.2335492902430705</v>
      </c>
      <c r="G33" s="30">
        <v>6.4502283592203087</v>
      </c>
      <c r="H33" s="30">
        <v>6.4502283592203087</v>
      </c>
      <c r="I33" s="30">
        <v>6.6511475129129156</v>
      </c>
      <c r="J33" s="30">
        <v>6.7810088846681964</v>
      </c>
      <c r="K33" s="30">
        <v>6.9042951000596009</v>
      </c>
      <c r="L33" s="30">
        <v>6.9486985514597848</v>
      </c>
      <c r="M33" s="30">
        <v>7.0029730281656839</v>
      </c>
      <c r="N33" s="30">
        <v>7.0804862505258059</v>
      </c>
      <c r="O33" s="30">
        <v>7.2220229108371932</v>
      </c>
      <c r="P33" s="30">
        <v>7.5776077914583873</v>
      </c>
      <c r="Q33" s="30">
        <v>7.9000168929605161</v>
      </c>
      <c r="R33" s="9" t="s">
        <v>1912</v>
      </c>
      <c r="S33" s="9" t="s">
        <v>90</v>
      </c>
    </row>
    <row r="34" spans="2:19" x14ac:dyDescent="0.25">
      <c r="B34" s="7" t="s">
        <v>111</v>
      </c>
      <c r="C34" s="8" t="s">
        <v>150</v>
      </c>
      <c r="D34" s="8" t="s">
        <v>151</v>
      </c>
      <c r="E34" s="8" t="s">
        <v>318</v>
      </c>
      <c r="F34" s="20">
        <v>4</v>
      </c>
      <c r="G34" s="20">
        <v>4</v>
      </c>
      <c r="H34" s="20">
        <v>4</v>
      </c>
      <c r="I34" s="20">
        <v>4</v>
      </c>
      <c r="J34" s="20">
        <v>4</v>
      </c>
      <c r="K34" s="20">
        <v>4</v>
      </c>
      <c r="L34" s="20">
        <v>4</v>
      </c>
      <c r="M34" s="20">
        <v>4</v>
      </c>
      <c r="N34" s="20">
        <v>4</v>
      </c>
      <c r="O34" s="20">
        <v>4</v>
      </c>
      <c r="P34" s="20">
        <v>4</v>
      </c>
      <c r="Q34" s="20">
        <v>4</v>
      </c>
      <c r="R34" s="9" t="s">
        <v>1912</v>
      </c>
      <c r="S34" s="9" t="s">
        <v>90</v>
      </c>
    </row>
    <row r="35" spans="2:19" x14ac:dyDescent="0.25">
      <c r="B35" s="7" t="s">
        <v>111</v>
      </c>
      <c r="C35" s="8" t="s">
        <v>150</v>
      </c>
      <c r="D35" s="8" t="s">
        <v>154</v>
      </c>
      <c r="E35" s="8" t="s">
        <v>319</v>
      </c>
      <c r="F35" s="19">
        <v>8760</v>
      </c>
      <c r="G35" s="19">
        <v>8760</v>
      </c>
      <c r="H35" s="19">
        <v>8760</v>
      </c>
      <c r="I35" s="19">
        <v>8760</v>
      </c>
      <c r="J35" s="19">
        <v>8760</v>
      </c>
      <c r="K35" s="19">
        <v>8760</v>
      </c>
      <c r="L35" s="19">
        <v>8760</v>
      </c>
      <c r="M35" s="19">
        <v>8760</v>
      </c>
      <c r="N35" s="19">
        <v>8760</v>
      </c>
      <c r="O35" s="19">
        <v>8760</v>
      </c>
      <c r="P35" s="19">
        <v>8760</v>
      </c>
      <c r="Q35" s="19">
        <v>8760</v>
      </c>
      <c r="R35" s="9" t="s">
        <v>1912</v>
      </c>
      <c r="S35" s="9" t="s">
        <v>90</v>
      </c>
    </row>
    <row r="36" spans="2:19" x14ac:dyDescent="0.25">
      <c r="B36" s="7" t="s">
        <v>111</v>
      </c>
      <c r="C36" s="8" t="s">
        <v>150</v>
      </c>
      <c r="D36" s="8" t="s">
        <v>157</v>
      </c>
      <c r="E36" s="8" t="s">
        <v>320</v>
      </c>
      <c r="F36" s="19">
        <v>8760</v>
      </c>
      <c r="G36" s="19">
        <v>8760</v>
      </c>
      <c r="H36" s="19">
        <v>8760</v>
      </c>
      <c r="I36" s="19">
        <v>8760</v>
      </c>
      <c r="J36" s="19">
        <v>8760</v>
      </c>
      <c r="K36" s="19">
        <v>8760</v>
      </c>
      <c r="L36" s="19">
        <v>8760</v>
      </c>
      <c r="M36" s="19">
        <v>8760</v>
      </c>
      <c r="N36" s="19">
        <v>8760</v>
      </c>
      <c r="O36" s="19">
        <v>8760</v>
      </c>
      <c r="P36" s="19">
        <v>8760</v>
      </c>
      <c r="Q36" s="19">
        <v>8760</v>
      </c>
      <c r="R36" s="9" t="s">
        <v>1912</v>
      </c>
      <c r="S36" s="9" t="s">
        <v>90</v>
      </c>
    </row>
    <row r="37" spans="2:19" x14ac:dyDescent="0.25">
      <c r="B37" s="7" t="s">
        <v>111</v>
      </c>
      <c r="C37" s="8" t="s">
        <v>159</v>
      </c>
      <c r="D37" s="8" t="s">
        <v>1</v>
      </c>
      <c r="E37" s="8" t="s">
        <v>321</v>
      </c>
      <c r="F37" s="21">
        <v>0.43165467625899201</v>
      </c>
      <c r="G37" s="21">
        <v>0.43165467625899201</v>
      </c>
      <c r="H37" s="21">
        <v>0.43165467625899201</v>
      </c>
      <c r="I37" s="21">
        <v>0.43165467625899201</v>
      </c>
      <c r="J37" s="21">
        <v>0.43165467625899201</v>
      </c>
      <c r="K37" s="21">
        <v>0.43165467625899201</v>
      </c>
      <c r="L37" s="21">
        <v>0.43165467625899201</v>
      </c>
      <c r="M37" s="21">
        <v>0.43165467625899201</v>
      </c>
      <c r="N37" s="21">
        <v>0.43165467625899201</v>
      </c>
      <c r="O37" s="21">
        <v>0.43165467625899201</v>
      </c>
      <c r="P37" s="21">
        <v>0.43165467625899201</v>
      </c>
      <c r="Q37" s="21">
        <v>0.43165467625899201</v>
      </c>
      <c r="R37" s="9" t="s">
        <v>1912</v>
      </c>
      <c r="S37" s="9" t="s">
        <v>90</v>
      </c>
    </row>
    <row r="38" spans="2:19" x14ac:dyDescent="0.25">
      <c r="B38" s="7" t="s">
        <v>111</v>
      </c>
      <c r="C38" s="8" t="s">
        <v>159</v>
      </c>
      <c r="D38" s="8" t="s">
        <v>90</v>
      </c>
      <c r="E38" s="8" t="s">
        <v>322</v>
      </c>
      <c r="F38" s="21">
        <v>0.73008130081300804</v>
      </c>
      <c r="G38" s="21">
        <v>0.73008130081300804</v>
      </c>
      <c r="H38" s="21">
        <v>0.73008130081300804</v>
      </c>
      <c r="I38" s="21">
        <v>0.73008130081300804</v>
      </c>
      <c r="J38" s="21">
        <v>0.73008130081300804</v>
      </c>
      <c r="K38" s="21">
        <v>0.73008130081300804</v>
      </c>
      <c r="L38" s="21">
        <v>0.73008130081300804</v>
      </c>
      <c r="M38" s="21">
        <v>0.73008130081300804</v>
      </c>
      <c r="N38" s="21">
        <v>0.73008130081300804</v>
      </c>
      <c r="O38" s="21">
        <v>0.73008130081300804</v>
      </c>
      <c r="P38" s="21">
        <v>0.73008130081300804</v>
      </c>
      <c r="Q38" s="21">
        <v>0.73008130081300804</v>
      </c>
      <c r="R38" s="9" t="s">
        <v>1912</v>
      </c>
      <c r="S38" s="9" t="s">
        <v>90</v>
      </c>
    </row>
    <row r="39" spans="2:19" x14ac:dyDescent="0.25">
      <c r="B39" s="7" t="s">
        <v>111</v>
      </c>
      <c r="C39" s="7" t="s">
        <v>164</v>
      </c>
      <c r="D39" s="12">
        <v>1</v>
      </c>
      <c r="E39" s="8" t="s">
        <v>323</v>
      </c>
      <c r="F39" s="19">
        <v>4.5999999999999996</v>
      </c>
      <c r="G39" s="19"/>
      <c r="H39" s="19"/>
      <c r="I39" s="19"/>
      <c r="J39" s="19"/>
      <c r="K39" s="19"/>
      <c r="L39" s="19"/>
      <c r="M39" s="19"/>
      <c r="N39" s="19"/>
      <c r="O39" s="19"/>
      <c r="P39" s="19"/>
      <c r="Q39" s="19"/>
      <c r="R39" s="9" t="s">
        <v>53</v>
      </c>
      <c r="S39" s="9" t="s">
        <v>90</v>
      </c>
    </row>
    <row r="40" spans="2:19" x14ac:dyDescent="0.25">
      <c r="B40" s="7" t="s">
        <v>111</v>
      </c>
      <c r="C40" s="7" t="s">
        <v>164</v>
      </c>
      <c r="D40" s="12">
        <v>2</v>
      </c>
      <c r="E40" s="8" t="s">
        <v>324</v>
      </c>
      <c r="F40" s="19">
        <v>4.5999999999999996</v>
      </c>
      <c r="G40" s="19"/>
      <c r="H40" s="19"/>
      <c r="I40" s="19"/>
      <c r="J40" s="19"/>
      <c r="K40" s="19"/>
      <c r="L40" s="19"/>
      <c r="M40" s="19"/>
      <c r="N40" s="19"/>
      <c r="O40" s="19"/>
      <c r="P40" s="19"/>
      <c r="Q40" s="19"/>
      <c r="R40" s="9" t="s">
        <v>87</v>
      </c>
      <c r="S40" s="9" t="s">
        <v>90</v>
      </c>
    </row>
    <row r="41" spans="2:19" x14ac:dyDescent="0.25">
      <c r="B41" s="7" t="s">
        <v>111</v>
      </c>
      <c r="C41" s="7" t="s">
        <v>164</v>
      </c>
      <c r="D41" s="12">
        <v>3</v>
      </c>
      <c r="E41" s="8" t="s">
        <v>325</v>
      </c>
      <c r="F41" s="19"/>
      <c r="G41" s="19"/>
      <c r="H41" s="19"/>
      <c r="I41" s="19"/>
      <c r="J41" s="19"/>
      <c r="K41" s="19"/>
      <c r="L41" s="19"/>
      <c r="M41" s="19"/>
      <c r="N41" s="19"/>
      <c r="O41" s="19"/>
      <c r="P41" s="19"/>
      <c r="Q41" s="19"/>
      <c r="R41" s="10">
        <v>0</v>
      </c>
      <c r="S41" s="9" t="s">
        <v>90</v>
      </c>
    </row>
    <row r="42" spans="2:19" x14ac:dyDescent="0.25">
      <c r="B42" s="7" t="s">
        <v>111</v>
      </c>
      <c r="C42" s="7" t="s">
        <v>164</v>
      </c>
      <c r="D42" s="12">
        <v>4</v>
      </c>
      <c r="E42" s="8" t="s">
        <v>326</v>
      </c>
      <c r="F42" s="19"/>
      <c r="G42" s="19"/>
      <c r="H42" s="19"/>
      <c r="I42" s="19"/>
      <c r="J42" s="19"/>
      <c r="K42" s="19"/>
      <c r="L42" s="19"/>
      <c r="M42" s="19"/>
      <c r="N42" s="19"/>
      <c r="O42" s="19"/>
      <c r="P42" s="19"/>
      <c r="Q42" s="19"/>
      <c r="R42" s="10">
        <v>0</v>
      </c>
      <c r="S42" s="9" t="s">
        <v>90</v>
      </c>
    </row>
    <row r="43" spans="2:19" x14ac:dyDescent="0.25">
      <c r="B43" s="7" t="s">
        <v>111</v>
      </c>
      <c r="C43" s="7" t="s">
        <v>164</v>
      </c>
      <c r="D43" s="12">
        <v>5</v>
      </c>
      <c r="E43" s="8" t="s">
        <v>327</v>
      </c>
      <c r="F43" s="19"/>
      <c r="G43" s="19"/>
      <c r="H43" s="19"/>
      <c r="I43" s="19"/>
      <c r="J43" s="19"/>
      <c r="K43" s="19"/>
      <c r="L43" s="19"/>
      <c r="M43" s="19"/>
      <c r="N43" s="19"/>
      <c r="O43" s="19"/>
      <c r="P43" s="19"/>
      <c r="Q43" s="19"/>
      <c r="R43" s="10">
        <v>0</v>
      </c>
      <c r="S43" s="9" t="s">
        <v>90</v>
      </c>
    </row>
    <row r="44" spans="2:19" x14ac:dyDescent="0.25">
      <c r="B44" s="7" t="s">
        <v>111</v>
      </c>
      <c r="C44" s="8" t="s">
        <v>171</v>
      </c>
      <c r="D44" s="8" t="s">
        <v>172</v>
      </c>
      <c r="E44" s="8" t="s">
        <v>328</v>
      </c>
      <c r="F44" s="22">
        <v>1.211379999999999</v>
      </c>
      <c r="G44" s="20"/>
      <c r="H44" s="20"/>
      <c r="I44" s="20"/>
      <c r="J44" s="20"/>
      <c r="K44" s="20"/>
      <c r="L44" s="20"/>
      <c r="M44" s="20"/>
      <c r="N44" s="20"/>
      <c r="O44" s="20"/>
      <c r="P44" s="20"/>
      <c r="Q44" s="20"/>
      <c r="R44" s="11" t="s">
        <v>1912</v>
      </c>
      <c r="S44" s="9" t="s">
        <v>90</v>
      </c>
    </row>
    <row r="45" spans="2:19" ht="15.75" thickBot="1" x14ac:dyDescent="0.3">
      <c r="B45" s="56" t="s">
        <v>111</v>
      </c>
      <c r="C45" s="57" t="s">
        <v>171</v>
      </c>
      <c r="D45" s="57" t="s">
        <v>174</v>
      </c>
      <c r="E45" s="57" t="s">
        <v>329</v>
      </c>
      <c r="F45" s="58">
        <v>5</v>
      </c>
      <c r="G45" s="58"/>
      <c r="H45" s="58"/>
      <c r="I45" s="58"/>
      <c r="J45" s="58"/>
      <c r="K45" s="58"/>
      <c r="L45" s="58"/>
      <c r="M45" s="58"/>
      <c r="N45" s="58"/>
      <c r="O45" s="58"/>
      <c r="P45" s="58"/>
      <c r="Q45" s="58"/>
      <c r="R45" s="62" t="s">
        <v>1912</v>
      </c>
      <c r="S45" s="62" t="s">
        <v>90</v>
      </c>
    </row>
    <row r="46" spans="2:19" ht="15.75" thickTop="1" x14ac:dyDescent="0.25">
      <c r="B46" s="7" t="s">
        <v>121</v>
      </c>
      <c r="C46" s="7" t="s">
        <v>106</v>
      </c>
      <c r="D46" s="8" t="s">
        <v>107</v>
      </c>
      <c r="E46" s="8" t="s">
        <v>330</v>
      </c>
      <c r="F46" s="19">
        <v>120</v>
      </c>
      <c r="G46" s="19">
        <v>120</v>
      </c>
      <c r="H46" s="19">
        <v>120</v>
      </c>
      <c r="I46" s="19">
        <v>120</v>
      </c>
      <c r="J46" s="19">
        <v>120</v>
      </c>
      <c r="K46" s="19">
        <v>120</v>
      </c>
      <c r="L46" s="19">
        <v>120</v>
      </c>
      <c r="M46" s="19">
        <v>120</v>
      </c>
      <c r="N46" s="19">
        <v>120</v>
      </c>
      <c r="O46" s="19">
        <v>120</v>
      </c>
      <c r="P46" s="19">
        <v>120</v>
      </c>
      <c r="Q46" s="19">
        <v>120</v>
      </c>
      <c r="R46" s="147" t="s">
        <v>1912</v>
      </c>
      <c r="S46" s="147" t="s">
        <v>1</v>
      </c>
    </row>
    <row r="47" spans="2:19" x14ac:dyDescent="0.25">
      <c r="B47" s="7" t="s">
        <v>121</v>
      </c>
      <c r="C47" s="7" t="s">
        <v>106</v>
      </c>
      <c r="D47" s="8" t="s">
        <v>112</v>
      </c>
      <c r="E47" s="8" t="s">
        <v>331</v>
      </c>
      <c r="F47" s="19">
        <v>60</v>
      </c>
      <c r="G47" s="19">
        <v>60</v>
      </c>
      <c r="H47" s="19">
        <v>60</v>
      </c>
      <c r="I47" s="19">
        <v>60</v>
      </c>
      <c r="J47" s="19">
        <v>60</v>
      </c>
      <c r="K47" s="19">
        <v>60</v>
      </c>
      <c r="L47" s="19">
        <v>60</v>
      </c>
      <c r="M47" s="19">
        <v>60</v>
      </c>
      <c r="N47" s="19">
        <v>60</v>
      </c>
      <c r="O47" s="19">
        <v>60</v>
      </c>
      <c r="P47" s="19">
        <v>60</v>
      </c>
      <c r="Q47" s="19">
        <v>60</v>
      </c>
      <c r="R47" s="10" t="s">
        <v>1912</v>
      </c>
      <c r="S47" s="9" t="s">
        <v>1</v>
      </c>
    </row>
    <row r="48" spans="2:19" x14ac:dyDescent="0.25">
      <c r="B48" s="7" t="s">
        <v>121</v>
      </c>
      <c r="C48" s="7" t="s">
        <v>106</v>
      </c>
      <c r="D48" s="8" t="s">
        <v>117</v>
      </c>
      <c r="E48" s="8" t="s">
        <v>332</v>
      </c>
      <c r="F48" s="19">
        <v>72</v>
      </c>
      <c r="G48" s="19">
        <v>72</v>
      </c>
      <c r="H48" s="19">
        <v>72</v>
      </c>
      <c r="I48" s="19">
        <v>72</v>
      </c>
      <c r="J48" s="19">
        <v>72</v>
      </c>
      <c r="K48" s="19">
        <v>72</v>
      </c>
      <c r="L48" s="19">
        <v>72</v>
      </c>
      <c r="M48" s="19">
        <v>72</v>
      </c>
      <c r="N48" s="19">
        <v>72</v>
      </c>
      <c r="O48" s="19">
        <v>72</v>
      </c>
      <c r="P48" s="19">
        <v>72</v>
      </c>
      <c r="Q48" s="19">
        <v>72</v>
      </c>
      <c r="R48" s="10" t="s">
        <v>1912</v>
      </c>
      <c r="S48" s="9" t="s">
        <v>1</v>
      </c>
    </row>
    <row r="49" spans="2:19" x14ac:dyDescent="0.25">
      <c r="B49" s="7" t="s">
        <v>121</v>
      </c>
      <c r="C49" s="8" t="s">
        <v>122</v>
      </c>
      <c r="D49" s="8" t="s">
        <v>123</v>
      </c>
      <c r="E49" s="8" t="s">
        <v>333</v>
      </c>
      <c r="F49" s="32">
        <v>58.030603111235386</v>
      </c>
      <c r="G49" s="32">
        <v>59.741739035907223</v>
      </c>
      <c r="H49" s="32">
        <v>60.27657629376742</v>
      </c>
      <c r="I49" s="32">
        <v>61.602643639394778</v>
      </c>
      <c r="J49" s="32">
        <v>62.805414107382781</v>
      </c>
      <c r="K49" s="32">
        <v>63.947285758501849</v>
      </c>
      <c r="L49" s="32">
        <v>64.35854862519578</v>
      </c>
      <c r="M49" s="32">
        <v>64.861236505856525</v>
      </c>
      <c r="N49" s="32">
        <v>65.579160654301759</v>
      </c>
      <c r="O49" s="32">
        <v>66.890067145271161</v>
      </c>
      <c r="P49" s="32">
        <v>70.183479092899219</v>
      </c>
      <c r="Q49" s="32">
        <v>73.169618394030863</v>
      </c>
      <c r="R49" s="10" t="s">
        <v>1912</v>
      </c>
      <c r="S49" s="9" t="s">
        <v>1</v>
      </c>
    </row>
    <row r="50" spans="2:19" x14ac:dyDescent="0.25">
      <c r="B50" s="7" t="s">
        <v>121</v>
      </c>
      <c r="C50" s="8" t="s">
        <v>122</v>
      </c>
      <c r="D50" s="8" t="s">
        <v>126</v>
      </c>
      <c r="E50" s="8" t="s">
        <v>334</v>
      </c>
      <c r="F50" s="31">
        <v>3.3422883285514899</v>
      </c>
      <c r="G50" s="31">
        <v>3.4408416663245345</v>
      </c>
      <c r="H50" s="31">
        <v>3.4716457632800095</v>
      </c>
      <c r="I50" s="31">
        <v>3.5480209717828579</v>
      </c>
      <c r="J50" s="31">
        <v>3.6172948631703381</v>
      </c>
      <c r="K50" s="31">
        <v>3.6830612706799979</v>
      </c>
      <c r="L50" s="31">
        <v>3.7067480670531245</v>
      </c>
      <c r="M50" s="31">
        <v>3.7357005119074413</v>
      </c>
      <c r="N50" s="31">
        <v>3.7770495479934856</v>
      </c>
      <c r="O50" s="31">
        <v>3.8525515629593814</v>
      </c>
      <c r="P50" s="31">
        <v>4.042236517509556</v>
      </c>
      <c r="Q50" s="31">
        <v>4.2142240206286141</v>
      </c>
      <c r="R50" s="11" t="s">
        <v>1912</v>
      </c>
      <c r="S50" s="9" t="s">
        <v>1</v>
      </c>
    </row>
    <row r="51" spans="2:19" x14ac:dyDescent="0.25">
      <c r="B51" s="7" t="s">
        <v>121</v>
      </c>
      <c r="C51" s="8" t="s">
        <v>122</v>
      </c>
      <c r="D51" s="8" t="s">
        <v>130</v>
      </c>
      <c r="E51" s="8" t="s">
        <v>335</v>
      </c>
      <c r="F51" s="30">
        <v>58.126773424342879</v>
      </c>
      <c r="G51" s="30">
        <v>59.840745102372814</v>
      </c>
      <c r="H51" s="30">
        <v>60.376468710947847</v>
      </c>
      <c r="I51" s="30">
        <v>61.704733661028605</v>
      </c>
      <c r="J51" s="30">
        <v>62.909497401640039</v>
      </c>
      <c r="K51" s="30">
        <v>64.053261401766861</v>
      </c>
      <c r="L51" s="30">
        <v>64.465205827440684</v>
      </c>
      <c r="M51" s="30">
        <v>64.968726779761667</v>
      </c>
      <c r="N51" s="30">
        <v>65.687840696819364</v>
      </c>
      <c r="O51" s="30">
        <v>67.000919667151919</v>
      </c>
      <c r="P51" s="30">
        <v>70.299789570431216</v>
      </c>
      <c r="Q51" s="30">
        <v>73.29087760440683</v>
      </c>
      <c r="R51" s="9" t="s">
        <v>1912</v>
      </c>
      <c r="S51" s="9" t="s">
        <v>1</v>
      </c>
    </row>
    <row r="52" spans="2:19" x14ac:dyDescent="0.25">
      <c r="B52" s="7" t="s">
        <v>121</v>
      </c>
      <c r="C52" s="8" t="s">
        <v>122</v>
      </c>
      <c r="D52" s="8" t="s">
        <v>135</v>
      </c>
      <c r="E52" s="8" t="s">
        <v>336</v>
      </c>
      <c r="F52" s="30">
        <v>0.99834550745823403</v>
      </c>
      <c r="G52" s="30">
        <v>0.99834550745823403</v>
      </c>
      <c r="H52" s="30">
        <v>0.99834550745823403</v>
      </c>
      <c r="I52" s="30">
        <v>0.99834550745823403</v>
      </c>
      <c r="J52" s="30">
        <v>0.99834550745823403</v>
      </c>
      <c r="K52" s="30">
        <v>0.99834550745823403</v>
      </c>
      <c r="L52" s="30">
        <v>0.99834550745823403</v>
      </c>
      <c r="M52" s="30">
        <v>0.99834550745823403</v>
      </c>
      <c r="N52" s="30">
        <v>0.99834550745823403</v>
      </c>
      <c r="O52" s="30">
        <v>0.99834550745823403</v>
      </c>
      <c r="P52" s="30">
        <v>0.99834550745823403</v>
      </c>
      <c r="Q52" s="30">
        <v>0.99834550745823403</v>
      </c>
      <c r="R52" s="9" t="s">
        <v>1912</v>
      </c>
      <c r="S52" s="9" t="s">
        <v>1</v>
      </c>
    </row>
    <row r="53" spans="2:19" x14ac:dyDescent="0.25">
      <c r="B53" s="7" t="s">
        <v>121</v>
      </c>
      <c r="C53" s="8" t="s">
        <v>140</v>
      </c>
      <c r="D53" s="7" t="s">
        <v>123</v>
      </c>
      <c r="E53" s="8" t="s">
        <v>337</v>
      </c>
      <c r="F53" s="30">
        <v>41.749728022198475</v>
      </c>
      <c r="G53" s="30">
        <v>43.725909428704043</v>
      </c>
      <c r="H53" s="30">
        <v>44.3339962477516</v>
      </c>
      <c r="I53" s="30">
        <v>44.391845851525993</v>
      </c>
      <c r="J53" s="30">
        <v>45.970187295423486</v>
      </c>
      <c r="K53" s="30">
        <v>47.07564573520353</v>
      </c>
      <c r="L53" s="30">
        <v>47.315845647075037</v>
      </c>
      <c r="M53" s="30">
        <v>47.566931060727804</v>
      </c>
      <c r="N53" s="30">
        <v>47.944561748140337</v>
      </c>
      <c r="O53" s="30">
        <v>49.470003535223285</v>
      </c>
      <c r="P53" s="30">
        <v>52.644862996277325</v>
      </c>
      <c r="Q53" s="30">
        <v>55.822685347403741</v>
      </c>
      <c r="R53" s="9" t="s">
        <v>1912</v>
      </c>
      <c r="S53" s="9" t="s">
        <v>1</v>
      </c>
    </row>
    <row r="54" spans="2:19" x14ac:dyDescent="0.25">
      <c r="B54" s="7" t="s">
        <v>121</v>
      </c>
      <c r="C54" s="8" t="s">
        <v>140</v>
      </c>
      <c r="D54" s="7" t="s">
        <v>126</v>
      </c>
      <c r="E54" s="8" t="s">
        <v>338</v>
      </c>
      <c r="F54" s="33">
        <v>2.3244580530996148</v>
      </c>
      <c r="G54" s="33">
        <v>2.4344839383532064</v>
      </c>
      <c r="H54" s="33">
        <v>2.4683397829414355</v>
      </c>
      <c r="I54" s="33">
        <v>2.4715606177524148</v>
      </c>
      <c r="J54" s="33">
        <v>2.5594363633825314</v>
      </c>
      <c r="K54" s="33">
        <v>2.6209838726585137</v>
      </c>
      <c r="L54" s="33">
        <v>2.6343572440779264</v>
      </c>
      <c r="M54" s="33">
        <v>2.6483366767457754</v>
      </c>
      <c r="N54" s="33">
        <v>2.6693616446684767</v>
      </c>
      <c r="O54" s="33">
        <v>2.7542921487578993</v>
      </c>
      <c r="P54" s="33">
        <v>2.9310556389963245</v>
      </c>
      <c r="Q54" s="33">
        <v>3.1079840911161885</v>
      </c>
      <c r="R54" s="9" t="s">
        <v>1912</v>
      </c>
      <c r="S54" s="9" t="s">
        <v>1</v>
      </c>
    </row>
    <row r="55" spans="2:19" x14ac:dyDescent="0.25">
      <c r="B55" s="7" t="s">
        <v>121</v>
      </c>
      <c r="C55" s="8" t="s">
        <v>140</v>
      </c>
      <c r="D55" s="8" t="s">
        <v>130</v>
      </c>
      <c r="E55" s="8" t="s">
        <v>339</v>
      </c>
      <c r="F55" s="30">
        <v>41.814386222545039</v>
      </c>
      <c r="G55" s="30">
        <v>43.793628159965564</v>
      </c>
      <c r="H55" s="30">
        <v>44.402656728845677</v>
      </c>
      <c r="I55" s="30">
        <v>44.460595924850921</v>
      </c>
      <c r="J55" s="30">
        <v>46.041381761134403</v>
      </c>
      <c r="K55" s="30">
        <v>47.148552234900301</v>
      </c>
      <c r="L55" s="30">
        <v>47.389124146656854</v>
      </c>
      <c r="M55" s="30">
        <v>47.640598418674678</v>
      </c>
      <c r="N55" s="30">
        <v>48.018813946319717</v>
      </c>
      <c r="O55" s="30">
        <v>49.546618199587684</v>
      </c>
      <c r="P55" s="30">
        <v>52.726394595645374</v>
      </c>
      <c r="Q55" s="30">
        <v>55.909138470431429</v>
      </c>
      <c r="R55" s="9" t="s">
        <v>1912</v>
      </c>
      <c r="S55" s="9" t="s">
        <v>1</v>
      </c>
    </row>
    <row r="56" spans="2:19" x14ac:dyDescent="0.25">
      <c r="B56" s="7" t="s">
        <v>121</v>
      </c>
      <c r="C56" s="8" t="s">
        <v>150</v>
      </c>
      <c r="D56" s="8" t="s">
        <v>151</v>
      </c>
      <c r="E56" s="8" t="s">
        <v>340</v>
      </c>
      <c r="F56" s="20">
        <v>11.5</v>
      </c>
      <c r="G56" s="20">
        <v>11.5</v>
      </c>
      <c r="H56" s="20">
        <v>11.5</v>
      </c>
      <c r="I56" s="20">
        <v>11.5</v>
      </c>
      <c r="J56" s="20">
        <v>11.5</v>
      </c>
      <c r="K56" s="20">
        <v>11.5</v>
      </c>
      <c r="L56" s="20">
        <v>11.5</v>
      </c>
      <c r="M56" s="20">
        <v>11.5</v>
      </c>
      <c r="N56" s="20">
        <v>11.5</v>
      </c>
      <c r="O56" s="20">
        <v>11.5</v>
      </c>
      <c r="P56" s="20">
        <v>11.5</v>
      </c>
      <c r="Q56" s="20">
        <v>11.5</v>
      </c>
      <c r="R56" s="9" t="s">
        <v>1912</v>
      </c>
      <c r="S56" s="9" t="s">
        <v>1</v>
      </c>
    </row>
    <row r="57" spans="2:19" x14ac:dyDescent="0.25">
      <c r="B57" s="7" t="s">
        <v>121</v>
      </c>
      <c r="C57" s="8" t="s">
        <v>150</v>
      </c>
      <c r="D57" s="8" t="s">
        <v>154</v>
      </c>
      <c r="E57" s="8" t="s">
        <v>341</v>
      </c>
      <c r="F57" s="19"/>
      <c r="G57" s="19"/>
      <c r="H57" s="19"/>
      <c r="I57" s="19"/>
      <c r="J57" s="19"/>
      <c r="K57" s="19"/>
      <c r="L57" s="19"/>
      <c r="M57" s="19"/>
      <c r="N57" s="19"/>
      <c r="O57" s="19"/>
      <c r="P57" s="19"/>
      <c r="Q57" s="19"/>
      <c r="R57" s="9" t="s">
        <v>1912</v>
      </c>
      <c r="S57" s="9" t="s">
        <v>1</v>
      </c>
    </row>
    <row r="58" spans="2:19" x14ac:dyDescent="0.25">
      <c r="B58" s="7" t="s">
        <v>121</v>
      </c>
      <c r="C58" s="8" t="s">
        <v>150</v>
      </c>
      <c r="D58" s="8" t="s">
        <v>157</v>
      </c>
      <c r="E58" s="8" t="s">
        <v>342</v>
      </c>
      <c r="F58" s="19"/>
      <c r="G58" s="19"/>
      <c r="H58" s="19"/>
      <c r="I58" s="19"/>
      <c r="J58" s="19"/>
      <c r="K58" s="19"/>
      <c r="L58" s="19"/>
      <c r="M58" s="19"/>
      <c r="N58" s="19"/>
      <c r="O58" s="19"/>
      <c r="P58" s="19"/>
      <c r="Q58" s="19"/>
      <c r="R58" s="9" t="s">
        <v>1912</v>
      </c>
      <c r="S58" s="9" t="s">
        <v>1</v>
      </c>
    </row>
    <row r="59" spans="2:19" x14ac:dyDescent="0.25">
      <c r="B59" s="7" t="s">
        <v>121</v>
      </c>
      <c r="C59" s="8" t="s">
        <v>159</v>
      </c>
      <c r="D59" s="8" t="s">
        <v>1</v>
      </c>
      <c r="E59" s="8" t="s">
        <v>343</v>
      </c>
      <c r="F59" s="21">
        <v>0.93437180796731301</v>
      </c>
      <c r="G59" s="21">
        <v>0.93437180796731301</v>
      </c>
      <c r="H59" s="21">
        <v>0.93437180796731301</v>
      </c>
      <c r="I59" s="21">
        <v>0.93437180796731301</v>
      </c>
      <c r="J59" s="21">
        <v>0.93437180796731301</v>
      </c>
      <c r="K59" s="21">
        <v>0.93437180796731301</v>
      </c>
      <c r="L59" s="21">
        <v>0.93437180796731301</v>
      </c>
      <c r="M59" s="21">
        <v>0.93437180796731301</v>
      </c>
      <c r="N59" s="21">
        <v>0.93437180796731301</v>
      </c>
      <c r="O59" s="21">
        <v>0.93437180796731301</v>
      </c>
      <c r="P59" s="21">
        <v>0.93437180796731301</v>
      </c>
      <c r="Q59" s="21">
        <v>0.93437180796731301</v>
      </c>
      <c r="R59" s="9" t="s">
        <v>1912</v>
      </c>
      <c r="S59" s="9" t="s">
        <v>1</v>
      </c>
    </row>
    <row r="60" spans="2:19" x14ac:dyDescent="0.25">
      <c r="B60" s="7" t="s">
        <v>121</v>
      </c>
      <c r="C60" s="8" t="s">
        <v>159</v>
      </c>
      <c r="D60" s="8" t="s">
        <v>90</v>
      </c>
      <c r="E60" s="8" t="s">
        <v>344</v>
      </c>
      <c r="F60" s="21">
        <v>0.92898781134075203</v>
      </c>
      <c r="G60" s="21">
        <v>0.92898781134075203</v>
      </c>
      <c r="H60" s="21">
        <v>0.92898781134075203</v>
      </c>
      <c r="I60" s="21">
        <v>0.92898781134075203</v>
      </c>
      <c r="J60" s="21">
        <v>0.92898781134075203</v>
      </c>
      <c r="K60" s="21">
        <v>0.92898781134075203</v>
      </c>
      <c r="L60" s="21">
        <v>0.92898781134075203</v>
      </c>
      <c r="M60" s="21">
        <v>0.92898781134075203</v>
      </c>
      <c r="N60" s="21">
        <v>0.92898781134075203</v>
      </c>
      <c r="O60" s="21">
        <v>0.92898781134075203</v>
      </c>
      <c r="P60" s="21">
        <v>0.92898781134075203</v>
      </c>
      <c r="Q60" s="21">
        <v>0.92898781134075203</v>
      </c>
      <c r="R60" s="9" t="s">
        <v>1912</v>
      </c>
      <c r="S60" s="9" t="s">
        <v>1</v>
      </c>
    </row>
    <row r="61" spans="2:19" x14ac:dyDescent="0.25">
      <c r="B61" s="7" t="s">
        <v>121</v>
      </c>
      <c r="C61" s="7" t="s">
        <v>164</v>
      </c>
      <c r="D61" s="12">
        <v>1</v>
      </c>
      <c r="E61" s="8" t="s">
        <v>345</v>
      </c>
      <c r="F61" s="19">
        <v>8.8000000000000007</v>
      </c>
      <c r="G61" s="19"/>
      <c r="H61" s="19"/>
      <c r="I61" s="19"/>
      <c r="J61" s="19"/>
      <c r="K61" s="19"/>
      <c r="L61" s="19"/>
      <c r="M61" s="19"/>
      <c r="N61" s="19"/>
      <c r="O61" s="19"/>
      <c r="P61" s="19"/>
      <c r="Q61" s="19"/>
      <c r="R61" s="9" t="s">
        <v>210</v>
      </c>
      <c r="S61" s="9" t="s">
        <v>1</v>
      </c>
    </row>
    <row r="62" spans="2:19" x14ac:dyDescent="0.25">
      <c r="B62" s="7" t="s">
        <v>121</v>
      </c>
      <c r="C62" s="7" t="s">
        <v>164</v>
      </c>
      <c r="D62" s="12">
        <v>2</v>
      </c>
      <c r="E62" s="8" t="s">
        <v>346</v>
      </c>
      <c r="F62" s="19">
        <v>8.8000000000000007</v>
      </c>
      <c r="G62" s="19"/>
      <c r="H62" s="19"/>
      <c r="I62" s="19"/>
      <c r="J62" s="19"/>
      <c r="K62" s="19"/>
      <c r="L62" s="19"/>
      <c r="M62" s="19"/>
      <c r="N62" s="19"/>
      <c r="O62" s="19"/>
      <c r="P62" s="19"/>
      <c r="Q62" s="19"/>
      <c r="R62" s="9" t="s">
        <v>57</v>
      </c>
      <c r="S62" s="9" t="s">
        <v>1</v>
      </c>
    </row>
    <row r="63" spans="2:19" x14ac:dyDescent="0.25">
      <c r="B63" s="7" t="s">
        <v>121</v>
      </c>
      <c r="C63" s="7" t="s">
        <v>164</v>
      </c>
      <c r="D63" s="12">
        <v>3</v>
      </c>
      <c r="E63" s="8" t="s">
        <v>347</v>
      </c>
      <c r="F63" s="19"/>
      <c r="G63" s="19"/>
      <c r="H63" s="19"/>
      <c r="I63" s="19"/>
      <c r="J63" s="19"/>
      <c r="K63" s="19"/>
      <c r="L63" s="19"/>
      <c r="M63" s="19"/>
      <c r="N63" s="19"/>
      <c r="O63" s="19"/>
      <c r="P63" s="19"/>
      <c r="Q63" s="19"/>
      <c r="R63" s="10">
        <v>0</v>
      </c>
      <c r="S63" s="9" t="s">
        <v>1</v>
      </c>
    </row>
    <row r="64" spans="2:19" x14ac:dyDescent="0.25">
      <c r="B64" s="7" t="s">
        <v>121</v>
      </c>
      <c r="C64" s="7" t="s">
        <v>164</v>
      </c>
      <c r="D64" s="12">
        <v>4</v>
      </c>
      <c r="E64" s="8" t="s">
        <v>348</v>
      </c>
      <c r="F64" s="19"/>
      <c r="G64" s="19"/>
      <c r="H64" s="19"/>
      <c r="I64" s="19"/>
      <c r="J64" s="19"/>
      <c r="K64" s="19"/>
      <c r="L64" s="19"/>
      <c r="M64" s="19"/>
      <c r="N64" s="19"/>
      <c r="O64" s="19"/>
      <c r="P64" s="19"/>
      <c r="Q64" s="19"/>
      <c r="R64" s="10">
        <v>0</v>
      </c>
      <c r="S64" s="9" t="s">
        <v>1</v>
      </c>
    </row>
    <row r="65" spans="2:19" x14ac:dyDescent="0.25">
      <c r="B65" s="7" t="s">
        <v>121</v>
      </c>
      <c r="C65" s="7" t="s">
        <v>164</v>
      </c>
      <c r="D65" s="12">
        <v>5</v>
      </c>
      <c r="E65" s="8" t="s">
        <v>349</v>
      </c>
      <c r="F65" s="19"/>
      <c r="G65" s="19"/>
      <c r="H65" s="19"/>
      <c r="I65" s="19"/>
      <c r="J65" s="19"/>
      <c r="K65" s="19"/>
      <c r="L65" s="19"/>
      <c r="M65" s="19"/>
      <c r="N65" s="19"/>
      <c r="O65" s="19"/>
      <c r="P65" s="19"/>
      <c r="Q65" s="19"/>
      <c r="R65" s="10">
        <v>0</v>
      </c>
      <c r="S65" s="9" t="s">
        <v>1</v>
      </c>
    </row>
    <row r="66" spans="2:19" x14ac:dyDescent="0.25">
      <c r="B66" s="7" t="s">
        <v>121</v>
      </c>
      <c r="C66" s="8" t="s">
        <v>171</v>
      </c>
      <c r="D66" s="8" t="s">
        <v>172</v>
      </c>
      <c r="E66" s="8" t="s">
        <v>350</v>
      </c>
      <c r="F66" s="22">
        <v>13.975350000000065</v>
      </c>
      <c r="G66" s="20"/>
      <c r="H66" s="20"/>
      <c r="I66" s="20"/>
      <c r="J66" s="20"/>
      <c r="K66" s="20"/>
      <c r="L66" s="20"/>
      <c r="M66" s="20"/>
      <c r="N66" s="20"/>
      <c r="O66" s="20"/>
      <c r="P66" s="20"/>
      <c r="Q66" s="20"/>
      <c r="R66" s="11" t="s">
        <v>1912</v>
      </c>
      <c r="S66" s="9" t="s">
        <v>1</v>
      </c>
    </row>
    <row r="67" spans="2:19" ht="15.75" thickBot="1" x14ac:dyDescent="0.3">
      <c r="B67" s="56" t="s">
        <v>121</v>
      </c>
      <c r="C67" s="57" t="s">
        <v>171</v>
      </c>
      <c r="D67" s="57" t="s">
        <v>174</v>
      </c>
      <c r="E67" s="57" t="s">
        <v>351</v>
      </c>
      <c r="F67" s="58">
        <v>4.1352700000000002</v>
      </c>
      <c r="G67" s="58"/>
      <c r="H67" s="58"/>
      <c r="I67" s="58"/>
      <c r="J67" s="58"/>
      <c r="K67" s="58"/>
      <c r="L67" s="58"/>
      <c r="M67" s="58"/>
      <c r="N67" s="58"/>
      <c r="O67" s="58"/>
      <c r="P67" s="58"/>
      <c r="Q67" s="58"/>
      <c r="R67" s="62" t="s">
        <v>1912</v>
      </c>
      <c r="S67" s="62" t="s">
        <v>1</v>
      </c>
    </row>
    <row r="68" spans="2:19" ht="15.75" thickTop="1" x14ac:dyDescent="0.25">
      <c r="B68" s="7" t="s">
        <v>116</v>
      </c>
      <c r="C68" s="7" t="s">
        <v>106</v>
      </c>
      <c r="D68" s="8" t="s">
        <v>107</v>
      </c>
      <c r="E68" s="8" t="s">
        <v>352</v>
      </c>
      <c r="F68" s="19">
        <v>70</v>
      </c>
      <c r="G68" s="19">
        <v>70</v>
      </c>
      <c r="H68" s="19">
        <v>70</v>
      </c>
      <c r="I68" s="19">
        <v>70</v>
      </c>
      <c r="J68" s="19">
        <v>70</v>
      </c>
      <c r="K68" s="19">
        <v>70</v>
      </c>
      <c r="L68" s="19">
        <v>70</v>
      </c>
      <c r="M68" s="19">
        <v>70</v>
      </c>
      <c r="N68" s="19">
        <v>70</v>
      </c>
      <c r="O68" s="19">
        <v>70</v>
      </c>
      <c r="P68" s="19">
        <v>70</v>
      </c>
      <c r="Q68" s="19">
        <v>70</v>
      </c>
      <c r="R68" s="147" t="s">
        <v>1912</v>
      </c>
      <c r="S68" s="147" t="s">
        <v>1</v>
      </c>
    </row>
    <row r="69" spans="2:19" x14ac:dyDescent="0.25">
      <c r="B69" s="7" t="s">
        <v>116</v>
      </c>
      <c r="C69" s="7" t="s">
        <v>106</v>
      </c>
      <c r="D69" s="8" t="s">
        <v>112</v>
      </c>
      <c r="E69" s="8" t="s">
        <v>353</v>
      </c>
      <c r="F69" s="19">
        <v>35</v>
      </c>
      <c r="G69" s="19">
        <v>35</v>
      </c>
      <c r="H69" s="19">
        <v>35</v>
      </c>
      <c r="I69" s="19">
        <v>35</v>
      </c>
      <c r="J69" s="19">
        <v>35</v>
      </c>
      <c r="K69" s="19">
        <v>35</v>
      </c>
      <c r="L69" s="19">
        <v>35</v>
      </c>
      <c r="M69" s="19">
        <v>35</v>
      </c>
      <c r="N69" s="19">
        <v>35</v>
      </c>
      <c r="O69" s="19">
        <v>35</v>
      </c>
      <c r="P69" s="19">
        <v>35</v>
      </c>
      <c r="Q69" s="19">
        <v>35</v>
      </c>
      <c r="R69" s="10" t="s">
        <v>1912</v>
      </c>
      <c r="S69" s="9" t="s">
        <v>1</v>
      </c>
    </row>
    <row r="70" spans="2:19" x14ac:dyDescent="0.25">
      <c r="B70" s="7" t="s">
        <v>116</v>
      </c>
      <c r="C70" s="7" t="s">
        <v>106</v>
      </c>
      <c r="D70" s="8" t="s">
        <v>117</v>
      </c>
      <c r="E70" s="8" t="s">
        <v>354</v>
      </c>
      <c r="F70" s="19">
        <v>42</v>
      </c>
      <c r="G70" s="19">
        <v>42</v>
      </c>
      <c r="H70" s="19">
        <v>42</v>
      </c>
      <c r="I70" s="19">
        <v>42</v>
      </c>
      <c r="J70" s="19">
        <v>42</v>
      </c>
      <c r="K70" s="19">
        <v>42</v>
      </c>
      <c r="L70" s="19">
        <v>42</v>
      </c>
      <c r="M70" s="19">
        <v>42</v>
      </c>
      <c r="N70" s="19">
        <v>42</v>
      </c>
      <c r="O70" s="19">
        <v>42</v>
      </c>
      <c r="P70" s="19">
        <v>42</v>
      </c>
      <c r="Q70" s="19">
        <v>42</v>
      </c>
      <c r="R70" s="10" t="s">
        <v>1912</v>
      </c>
      <c r="S70" s="9" t="s">
        <v>1</v>
      </c>
    </row>
    <row r="71" spans="2:19" x14ac:dyDescent="0.25">
      <c r="B71" s="7" t="s">
        <v>116</v>
      </c>
      <c r="C71" s="8" t="s">
        <v>122</v>
      </c>
      <c r="D71" s="8" t="s">
        <v>123</v>
      </c>
      <c r="E71" s="8" t="s">
        <v>355</v>
      </c>
      <c r="F71" s="32">
        <v>34.886448736617474</v>
      </c>
      <c r="G71" s="32">
        <v>35.453062610589541</v>
      </c>
      <c r="H71" s="32">
        <v>35.319164437159394</v>
      </c>
      <c r="I71" s="32">
        <v>36.529781704567696</v>
      </c>
      <c r="J71" s="32">
        <v>36.567342409759817</v>
      </c>
      <c r="K71" s="32">
        <v>37.23217699843201</v>
      </c>
      <c r="L71" s="32">
        <v>37.471627534354006</v>
      </c>
      <c r="M71" s="32">
        <v>37.764308668912392</v>
      </c>
      <c r="N71" s="32">
        <v>38.182307316537688</v>
      </c>
      <c r="O71" s="32">
        <v>38.945559453375679</v>
      </c>
      <c r="P71" s="32">
        <v>40.863090355717944</v>
      </c>
      <c r="Q71" s="32">
        <v>42.60171719003867</v>
      </c>
      <c r="R71" s="10" t="s">
        <v>1912</v>
      </c>
      <c r="S71" s="9" t="s">
        <v>1</v>
      </c>
    </row>
    <row r="72" spans="2:19" x14ac:dyDescent="0.25">
      <c r="B72" s="7" t="s">
        <v>116</v>
      </c>
      <c r="C72" s="8" t="s">
        <v>122</v>
      </c>
      <c r="D72" s="8" t="s">
        <v>126</v>
      </c>
      <c r="E72" s="8" t="s">
        <v>356</v>
      </c>
      <c r="F72" s="31">
        <v>0.77139254825298842</v>
      </c>
      <c r="G72" s="31">
        <v>0.78392124452178735</v>
      </c>
      <c r="H72" s="31">
        <v>0.78096055184762214</v>
      </c>
      <c r="I72" s="31">
        <v>0.80772914460165901</v>
      </c>
      <c r="J72" s="31">
        <v>0.80855966903556897</v>
      </c>
      <c r="K72" s="31">
        <v>0.82326017499391668</v>
      </c>
      <c r="L72" s="31">
        <v>0.82855479126415499</v>
      </c>
      <c r="M72" s="31">
        <v>0.83502641719308179</v>
      </c>
      <c r="N72" s="31">
        <v>0.84426900431882934</v>
      </c>
      <c r="O72" s="31">
        <v>0.86114567225472305</v>
      </c>
      <c r="P72" s="31">
        <v>0.90354520280832062</v>
      </c>
      <c r="Q72" s="31">
        <v>0.94198889176927592</v>
      </c>
      <c r="R72" s="11" t="s">
        <v>1912</v>
      </c>
      <c r="S72" s="9" t="s">
        <v>1</v>
      </c>
    </row>
    <row r="73" spans="2:19" x14ac:dyDescent="0.25">
      <c r="B73" s="7" t="s">
        <v>116</v>
      </c>
      <c r="C73" s="8" t="s">
        <v>122</v>
      </c>
      <c r="D73" s="8" t="s">
        <v>130</v>
      </c>
      <c r="E73" s="8" t="s">
        <v>357</v>
      </c>
      <c r="F73" s="30">
        <v>34.894976026874403</v>
      </c>
      <c r="G73" s="30">
        <v>35.461728398204095</v>
      </c>
      <c r="H73" s="30">
        <v>35.327797496060334</v>
      </c>
      <c r="I73" s="30">
        <v>36.538710674494354</v>
      </c>
      <c r="J73" s="30">
        <v>36.576280560644896</v>
      </c>
      <c r="K73" s="30">
        <v>37.241277654751599</v>
      </c>
      <c r="L73" s="30">
        <v>37.480786719537839</v>
      </c>
      <c r="M73" s="30">
        <v>37.773539394108965</v>
      </c>
      <c r="N73" s="30">
        <v>38.191640213090885</v>
      </c>
      <c r="O73" s="30">
        <v>38.955078911552249</v>
      </c>
      <c r="P73" s="30">
        <v>40.873078515730704</v>
      </c>
      <c r="Q73" s="30">
        <v>42.612130322388872</v>
      </c>
      <c r="R73" s="9" t="s">
        <v>1912</v>
      </c>
      <c r="S73" s="9" t="s">
        <v>1</v>
      </c>
    </row>
    <row r="74" spans="2:19" x14ac:dyDescent="0.25">
      <c r="B74" s="7" t="s">
        <v>116</v>
      </c>
      <c r="C74" s="8" t="s">
        <v>122</v>
      </c>
      <c r="D74" s="8" t="s">
        <v>135</v>
      </c>
      <c r="E74" s="8" t="s">
        <v>358</v>
      </c>
      <c r="F74" s="30">
        <v>0.99975562985770905</v>
      </c>
      <c r="G74" s="30">
        <v>0.99975562985770905</v>
      </c>
      <c r="H74" s="30">
        <v>0.99975562985770905</v>
      </c>
      <c r="I74" s="30">
        <v>0.99975562985770905</v>
      </c>
      <c r="J74" s="30">
        <v>0.99975562985770905</v>
      </c>
      <c r="K74" s="30">
        <v>0.99975562985770905</v>
      </c>
      <c r="L74" s="30">
        <v>0.99975562985770905</v>
      </c>
      <c r="M74" s="30">
        <v>0.99975562985770905</v>
      </c>
      <c r="N74" s="30">
        <v>0.99975562985770905</v>
      </c>
      <c r="O74" s="30">
        <v>0.99975562985770905</v>
      </c>
      <c r="P74" s="30">
        <v>0.99975562985770905</v>
      </c>
      <c r="Q74" s="30">
        <v>0.99975562985770905</v>
      </c>
      <c r="R74" s="9" t="s">
        <v>1912</v>
      </c>
      <c r="S74" s="9" t="s">
        <v>1</v>
      </c>
    </row>
    <row r="75" spans="2:19" x14ac:dyDescent="0.25">
      <c r="B75" s="7" t="s">
        <v>116</v>
      </c>
      <c r="C75" s="8" t="s">
        <v>140</v>
      </c>
      <c r="D75" s="7" t="s">
        <v>123</v>
      </c>
      <c r="E75" s="8" t="s">
        <v>359</v>
      </c>
      <c r="F75" s="30">
        <v>19.093103372594516</v>
      </c>
      <c r="G75" s="30">
        <v>24.482358273447847</v>
      </c>
      <c r="H75" s="30">
        <v>24.330124018676752</v>
      </c>
      <c r="I75" s="30">
        <v>24.82430890116483</v>
      </c>
      <c r="J75" s="30">
        <v>24.93870164139307</v>
      </c>
      <c r="K75" s="30">
        <v>25.538409839871065</v>
      </c>
      <c r="L75" s="30">
        <v>25.668717639096602</v>
      </c>
      <c r="M75" s="30">
        <v>25.804930793447088</v>
      </c>
      <c r="N75" s="30">
        <v>26.00979441480877</v>
      </c>
      <c r="O75" s="30">
        <v>26.837342437506567</v>
      </c>
      <c r="P75" s="30">
        <v>28.559695064520188</v>
      </c>
      <c r="Q75" s="30">
        <v>30.283655051343683</v>
      </c>
      <c r="R75" s="9" t="s">
        <v>1912</v>
      </c>
      <c r="S75" s="9" t="s">
        <v>1</v>
      </c>
    </row>
    <row r="76" spans="2:19" x14ac:dyDescent="0.25">
      <c r="B76" s="7" t="s">
        <v>116</v>
      </c>
      <c r="C76" s="8" t="s">
        <v>140</v>
      </c>
      <c r="D76" s="7" t="s">
        <v>126</v>
      </c>
      <c r="E76" s="8" t="s">
        <v>360</v>
      </c>
      <c r="F76" s="33">
        <v>0.33109326445493409</v>
      </c>
      <c r="G76" s="33">
        <v>0.42454826562908193</v>
      </c>
      <c r="H76" s="33">
        <v>0.42190837333949099</v>
      </c>
      <c r="I76" s="33">
        <v>0.43047802714569061</v>
      </c>
      <c r="J76" s="33">
        <v>0.43246171020938834</v>
      </c>
      <c r="K76" s="33">
        <v>0.44286124250543596</v>
      </c>
      <c r="L76" s="33">
        <v>0.44512090840609142</v>
      </c>
      <c r="M76" s="33">
        <v>0.4474829789954276</v>
      </c>
      <c r="N76" s="33">
        <v>0.45103551646627105</v>
      </c>
      <c r="O76" s="33">
        <v>0.46538601627662485</v>
      </c>
      <c r="P76" s="33">
        <v>0.49525331142971807</v>
      </c>
      <c r="Q76" s="33">
        <v>0.5251484797892505</v>
      </c>
      <c r="R76" s="9" t="s">
        <v>1912</v>
      </c>
      <c r="S76" s="9" t="s">
        <v>1</v>
      </c>
    </row>
    <row r="77" spans="2:19" x14ac:dyDescent="0.25">
      <c r="B77" s="7" t="s">
        <v>116</v>
      </c>
      <c r="C77" s="8" t="s">
        <v>140</v>
      </c>
      <c r="D77" s="8" t="s">
        <v>130</v>
      </c>
      <c r="E77" s="8" t="s">
        <v>361</v>
      </c>
      <c r="F77" s="30">
        <v>19.095973898870607</v>
      </c>
      <c r="G77" s="30">
        <v>24.486039039814276</v>
      </c>
      <c r="H77" s="30">
        <v>24.333781897594246</v>
      </c>
      <c r="I77" s="30">
        <v>24.828041077626455</v>
      </c>
      <c r="J77" s="30">
        <v>24.942451016073353</v>
      </c>
      <c r="K77" s="30">
        <v>25.542249376852787</v>
      </c>
      <c r="L77" s="30">
        <v>25.672576767024562</v>
      </c>
      <c r="M77" s="30">
        <v>25.808810400153749</v>
      </c>
      <c r="N77" s="30">
        <v>26.013704821453853</v>
      </c>
      <c r="O77" s="30">
        <v>26.841377260717021</v>
      </c>
      <c r="P77" s="30">
        <v>28.563988832459323</v>
      </c>
      <c r="Q77" s="30">
        <v>30.288208005667794</v>
      </c>
      <c r="R77" s="9" t="s">
        <v>1912</v>
      </c>
      <c r="S77" s="9" t="s">
        <v>1</v>
      </c>
    </row>
    <row r="78" spans="2:19" x14ac:dyDescent="0.25">
      <c r="B78" s="7" t="s">
        <v>116</v>
      </c>
      <c r="C78" s="8" t="s">
        <v>150</v>
      </c>
      <c r="D78" s="8" t="s">
        <v>151</v>
      </c>
      <c r="E78" s="8" t="s">
        <v>362</v>
      </c>
      <c r="F78" s="20">
        <v>7.5</v>
      </c>
      <c r="G78" s="20">
        <v>7.5</v>
      </c>
      <c r="H78" s="20">
        <v>7.5</v>
      </c>
      <c r="I78" s="20">
        <v>7.5</v>
      </c>
      <c r="J78" s="20">
        <v>7.5</v>
      </c>
      <c r="K78" s="20">
        <v>7.5</v>
      </c>
      <c r="L78" s="20">
        <v>7.5</v>
      </c>
      <c r="M78" s="20">
        <v>7.5</v>
      </c>
      <c r="N78" s="20">
        <v>7.5</v>
      </c>
      <c r="O78" s="20">
        <v>7.5</v>
      </c>
      <c r="P78" s="20">
        <v>7.5</v>
      </c>
      <c r="Q78" s="20">
        <v>7.5</v>
      </c>
      <c r="R78" s="9" t="s">
        <v>1912</v>
      </c>
      <c r="S78" s="9" t="s">
        <v>1</v>
      </c>
    </row>
    <row r="79" spans="2:19" x14ac:dyDescent="0.25">
      <c r="B79" s="7" t="s">
        <v>116</v>
      </c>
      <c r="C79" s="8" t="s">
        <v>150</v>
      </c>
      <c r="D79" s="8" t="s">
        <v>154</v>
      </c>
      <c r="E79" s="8" t="s">
        <v>363</v>
      </c>
      <c r="F79" s="19"/>
      <c r="G79" s="19"/>
      <c r="H79" s="19"/>
      <c r="I79" s="19"/>
      <c r="J79" s="19"/>
      <c r="K79" s="19"/>
      <c r="L79" s="19"/>
      <c r="M79" s="19"/>
      <c r="N79" s="19"/>
      <c r="O79" s="19"/>
      <c r="P79" s="19"/>
      <c r="Q79" s="19"/>
      <c r="R79" s="9" t="s">
        <v>1912</v>
      </c>
      <c r="S79" s="9" t="s">
        <v>1</v>
      </c>
    </row>
    <row r="80" spans="2:19" x14ac:dyDescent="0.25">
      <c r="B80" s="7" t="s">
        <v>116</v>
      </c>
      <c r="C80" s="8" t="s">
        <v>150</v>
      </c>
      <c r="D80" s="8" t="s">
        <v>157</v>
      </c>
      <c r="E80" s="8" t="s">
        <v>364</v>
      </c>
      <c r="F80" s="19"/>
      <c r="G80" s="19"/>
      <c r="H80" s="19"/>
      <c r="I80" s="19"/>
      <c r="J80" s="19"/>
      <c r="K80" s="19"/>
      <c r="L80" s="19"/>
      <c r="M80" s="19"/>
      <c r="N80" s="19"/>
      <c r="O80" s="19"/>
      <c r="P80" s="19"/>
      <c r="Q80" s="19"/>
      <c r="R80" s="9" t="s">
        <v>1912</v>
      </c>
      <c r="S80" s="9" t="s">
        <v>1</v>
      </c>
    </row>
    <row r="81" spans="2:19" x14ac:dyDescent="0.25">
      <c r="B81" s="7" t="s">
        <v>116</v>
      </c>
      <c r="C81" s="8" t="s">
        <v>159</v>
      </c>
      <c r="D81" s="8" t="s">
        <v>1</v>
      </c>
      <c r="E81" s="8" t="s">
        <v>365</v>
      </c>
      <c r="F81" s="21">
        <v>0.86037735849056596</v>
      </c>
      <c r="G81" s="21">
        <v>0.86037735849056596</v>
      </c>
      <c r="H81" s="21">
        <v>0.86037735849056596</v>
      </c>
      <c r="I81" s="21">
        <v>0.86037735849056596</v>
      </c>
      <c r="J81" s="21">
        <v>0.86037735849056596</v>
      </c>
      <c r="K81" s="21">
        <v>0.86037735849056596</v>
      </c>
      <c r="L81" s="21">
        <v>0.86037735849056596</v>
      </c>
      <c r="M81" s="21">
        <v>0.86037735849056596</v>
      </c>
      <c r="N81" s="21">
        <v>0.86037735849056596</v>
      </c>
      <c r="O81" s="21">
        <v>0.86037735849056596</v>
      </c>
      <c r="P81" s="21">
        <v>0.86037735849056596</v>
      </c>
      <c r="Q81" s="21">
        <v>0.86037735849056596</v>
      </c>
      <c r="R81" s="9" t="s">
        <v>1912</v>
      </c>
      <c r="S81" s="9" t="s">
        <v>1</v>
      </c>
    </row>
    <row r="82" spans="2:19" x14ac:dyDescent="0.25">
      <c r="B82" s="7" t="s">
        <v>116</v>
      </c>
      <c r="C82" s="8" t="s">
        <v>159</v>
      </c>
      <c r="D82" s="8" t="s">
        <v>90</v>
      </c>
      <c r="E82" s="8" t="s">
        <v>366</v>
      </c>
      <c r="F82" s="21">
        <v>0.93665027480474405</v>
      </c>
      <c r="G82" s="21">
        <v>0.93665027480474405</v>
      </c>
      <c r="H82" s="21">
        <v>0.93665027480474405</v>
      </c>
      <c r="I82" s="21">
        <v>0.93665027480474405</v>
      </c>
      <c r="J82" s="21">
        <v>0.93665027480474405</v>
      </c>
      <c r="K82" s="21">
        <v>0.93665027480474405</v>
      </c>
      <c r="L82" s="21">
        <v>0.93665027480474405</v>
      </c>
      <c r="M82" s="21">
        <v>0.93665027480474405</v>
      </c>
      <c r="N82" s="21">
        <v>0.93665027480474405</v>
      </c>
      <c r="O82" s="21">
        <v>0.93665027480474405</v>
      </c>
      <c r="P82" s="21">
        <v>0.93665027480474405</v>
      </c>
      <c r="Q82" s="21">
        <v>0.93665027480474405</v>
      </c>
      <c r="R82" s="9" t="s">
        <v>1912</v>
      </c>
      <c r="S82" s="9" t="s">
        <v>1</v>
      </c>
    </row>
    <row r="83" spans="2:19" x14ac:dyDescent="0.25">
      <c r="B83" s="7" t="s">
        <v>116</v>
      </c>
      <c r="C83" s="7" t="s">
        <v>164</v>
      </c>
      <c r="D83" s="12">
        <v>1</v>
      </c>
      <c r="E83" s="8" t="s">
        <v>367</v>
      </c>
      <c r="F83" s="19">
        <v>4.5999999999999996</v>
      </c>
      <c r="G83" s="19"/>
      <c r="H83" s="19"/>
      <c r="I83" s="19"/>
      <c r="J83" s="19"/>
      <c r="K83" s="19"/>
      <c r="L83" s="19"/>
      <c r="M83" s="19"/>
      <c r="N83" s="19"/>
      <c r="O83" s="19"/>
      <c r="P83" s="19"/>
      <c r="Q83" s="19"/>
      <c r="R83" s="9" t="s">
        <v>211</v>
      </c>
      <c r="S83" s="9" t="s">
        <v>1</v>
      </c>
    </row>
    <row r="84" spans="2:19" x14ac:dyDescent="0.25">
      <c r="B84" s="7" t="s">
        <v>116</v>
      </c>
      <c r="C84" s="7" t="s">
        <v>164</v>
      </c>
      <c r="D84" s="12">
        <v>2</v>
      </c>
      <c r="E84" s="8" t="s">
        <v>368</v>
      </c>
      <c r="F84" s="19">
        <v>3.1</v>
      </c>
      <c r="G84" s="19"/>
      <c r="H84" s="19"/>
      <c r="I84" s="19"/>
      <c r="J84" s="19"/>
      <c r="K84" s="19"/>
      <c r="L84" s="19"/>
      <c r="M84" s="19"/>
      <c r="N84" s="19"/>
      <c r="O84" s="19"/>
      <c r="P84" s="19"/>
      <c r="Q84" s="19"/>
      <c r="R84" s="9" t="s">
        <v>212</v>
      </c>
      <c r="S84" s="9" t="s">
        <v>1</v>
      </c>
    </row>
    <row r="85" spans="2:19" x14ac:dyDescent="0.25">
      <c r="B85" s="7" t="s">
        <v>116</v>
      </c>
      <c r="C85" s="7" t="s">
        <v>164</v>
      </c>
      <c r="D85" s="12">
        <v>3</v>
      </c>
      <c r="E85" s="8" t="s">
        <v>369</v>
      </c>
      <c r="F85" s="19">
        <v>1.5</v>
      </c>
      <c r="G85" s="19"/>
      <c r="H85" s="19"/>
      <c r="I85" s="19"/>
      <c r="J85" s="19"/>
      <c r="K85" s="19"/>
      <c r="L85" s="19"/>
      <c r="M85" s="19"/>
      <c r="N85" s="19"/>
      <c r="O85" s="19"/>
      <c r="P85" s="19"/>
      <c r="Q85" s="19"/>
      <c r="R85" s="10" t="s">
        <v>50</v>
      </c>
      <c r="S85" s="9" t="s">
        <v>1</v>
      </c>
    </row>
    <row r="86" spans="2:19" x14ac:dyDescent="0.25">
      <c r="B86" s="7" t="s">
        <v>116</v>
      </c>
      <c r="C86" s="7" t="s">
        <v>164</v>
      </c>
      <c r="D86" s="12">
        <v>4</v>
      </c>
      <c r="E86" s="8" t="s">
        <v>370</v>
      </c>
      <c r="F86" s="19"/>
      <c r="G86" s="19"/>
      <c r="H86" s="19"/>
      <c r="I86" s="19"/>
      <c r="J86" s="19"/>
      <c r="K86" s="19"/>
      <c r="L86" s="19"/>
      <c r="M86" s="19"/>
      <c r="N86" s="19"/>
      <c r="O86" s="19"/>
      <c r="P86" s="19"/>
      <c r="Q86" s="19"/>
      <c r="R86" s="10">
        <v>0</v>
      </c>
      <c r="S86" s="9" t="s">
        <v>1</v>
      </c>
    </row>
    <row r="87" spans="2:19" x14ac:dyDescent="0.25">
      <c r="B87" s="7" t="s">
        <v>116</v>
      </c>
      <c r="C87" s="7" t="s">
        <v>164</v>
      </c>
      <c r="D87" s="12">
        <v>5</v>
      </c>
      <c r="E87" s="8" t="s">
        <v>371</v>
      </c>
      <c r="F87" s="19"/>
      <c r="G87" s="19"/>
      <c r="H87" s="19"/>
      <c r="I87" s="19"/>
      <c r="J87" s="19"/>
      <c r="K87" s="19"/>
      <c r="L87" s="19"/>
      <c r="M87" s="19"/>
      <c r="N87" s="19"/>
      <c r="O87" s="19"/>
      <c r="P87" s="19"/>
      <c r="Q87" s="19"/>
      <c r="R87" s="10">
        <v>0</v>
      </c>
      <c r="S87" s="9" t="s">
        <v>1</v>
      </c>
    </row>
    <row r="88" spans="2:19" x14ac:dyDescent="0.25">
      <c r="B88" s="7" t="s">
        <v>116</v>
      </c>
      <c r="C88" s="8" t="s">
        <v>171</v>
      </c>
      <c r="D88" s="8" t="s">
        <v>172</v>
      </c>
      <c r="E88" s="8" t="s">
        <v>372</v>
      </c>
      <c r="F88" s="22">
        <v>10.207490000000043</v>
      </c>
      <c r="G88" s="22"/>
      <c r="H88" s="22"/>
      <c r="I88" s="22"/>
      <c r="J88" s="22"/>
      <c r="K88" s="22"/>
      <c r="L88" s="22"/>
      <c r="M88" s="22"/>
      <c r="N88" s="22"/>
      <c r="O88" s="22"/>
      <c r="P88" s="22"/>
      <c r="Q88" s="22"/>
      <c r="R88" s="11" t="s">
        <v>1912</v>
      </c>
      <c r="S88" s="9" t="s">
        <v>1</v>
      </c>
    </row>
    <row r="89" spans="2:19" ht="15.75" thickBot="1" x14ac:dyDescent="0.3">
      <c r="B89" s="56" t="s">
        <v>116</v>
      </c>
      <c r="C89" s="57" t="s">
        <v>171</v>
      </c>
      <c r="D89" s="57" t="s">
        <v>174</v>
      </c>
      <c r="E89" s="57" t="s">
        <v>373</v>
      </c>
      <c r="F89" s="58">
        <v>0.32</v>
      </c>
      <c r="G89" s="58"/>
      <c r="H89" s="58"/>
      <c r="I89" s="58"/>
      <c r="J89" s="58"/>
      <c r="K89" s="58"/>
      <c r="L89" s="58"/>
      <c r="M89" s="58"/>
      <c r="N89" s="58"/>
      <c r="O89" s="58"/>
      <c r="P89" s="58"/>
      <c r="Q89" s="58"/>
      <c r="R89" s="62" t="s">
        <v>1912</v>
      </c>
      <c r="S89" s="62" t="s">
        <v>1</v>
      </c>
    </row>
    <row r="90" spans="2:19" ht="15.75" thickTop="1" x14ac:dyDescent="0.25">
      <c r="B90" s="7" t="s">
        <v>129</v>
      </c>
      <c r="C90" s="7" t="s">
        <v>106</v>
      </c>
      <c r="D90" s="8" t="s">
        <v>107</v>
      </c>
      <c r="E90" s="8" t="s">
        <v>374</v>
      </c>
      <c r="F90" s="19">
        <v>180</v>
      </c>
      <c r="G90" s="19">
        <v>180</v>
      </c>
      <c r="H90" s="19">
        <v>180</v>
      </c>
      <c r="I90" s="19">
        <v>180</v>
      </c>
      <c r="J90" s="19">
        <v>180</v>
      </c>
      <c r="K90" s="19">
        <v>180</v>
      </c>
      <c r="L90" s="19">
        <v>180</v>
      </c>
      <c r="M90" s="19">
        <v>180</v>
      </c>
      <c r="N90" s="19">
        <v>180</v>
      </c>
      <c r="O90" s="19">
        <v>180</v>
      </c>
      <c r="P90" s="19">
        <v>180</v>
      </c>
      <c r="Q90" s="19">
        <v>180</v>
      </c>
      <c r="R90" s="147" t="s">
        <v>1912</v>
      </c>
      <c r="S90" s="147" t="s">
        <v>1</v>
      </c>
    </row>
    <row r="91" spans="2:19" x14ac:dyDescent="0.25">
      <c r="B91" s="7" t="s">
        <v>129</v>
      </c>
      <c r="C91" s="7" t="s">
        <v>106</v>
      </c>
      <c r="D91" s="8" t="s">
        <v>112</v>
      </c>
      <c r="E91" s="8" t="s">
        <v>375</v>
      </c>
      <c r="F91" s="19">
        <v>120</v>
      </c>
      <c r="G91" s="19">
        <v>120</v>
      </c>
      <c r="H91" s="19">
        <v>120</v>
      </c>
      <c r="I91" s="19">
        <v>120</v>
      </c>
      <c r="J91" s="19">
        <v>120</v>
      </c>
      <c r="K91" s="19">
        <v>120</v>
      </c>
      <c r="L91" s="19">
        <v>120</v>
      </c>
      <c r="M91" s="19">
        <v>120</v>
      </c>
      <c r="N91" s="19">
        <v>120</v>
      </c>
      <c r="O91" s="19">
        <v>120</v>
      </c>
      <c r="P91" s="19">
        <v>120</v>
      </c>
      <c r="Q91" s="19">
        <v>120</v>
      </c>
      <c r="R91" s="10" t="s">
        <v>1912</v>
      </c>
      <c r="S91" s="9" t="s">
        <v>1</v>
      </c>
    </row>
    <row r="92" spans="2:19" x14ac:dyDescent="0.25">
      <c r="B92" s="7" t="s">
        <v>129</v>
      </c>
      <c r="C92" s="7" t="s">
        <v>106</v>
      </c>
      <c r="D92" s="8" t="s">
        <v>117</v>
      </c>
      <c r="E92" s="8" t="s">
        <v>376</v>
      </c>
      <c r="F92" s="19">
        <v>144</v>
      </c>
      <c r="G92" s="19">
        <v>144</v>
      </c>
      <c r="H92" s="19">
        <v>144</v>
      </c>
      <c r="I92" s="19">
        <v>144</v>
      </c>
      <c r="J92" s="19">
        <v>144</v>
      </c>
      <c r="K92" s="19">
        <v>144</v>
      </c>
      <c r="L92" s="19">
        <v>144</v>
      </c>
      <c r="M92" s="19">
        <v>144</v>
      </c>
      <c r="N92" s="19">
        <v>144</v>
      </c>
      <c r="O92" s="19">
        <v>144</v>
      </c>
      <c r="P92" s="19">
        <v>144</v>
      </c>
      <c r="Q92" s="19">
        <v>144</v>
      </c>
      <c r="R92" s="10" t="s">
        <v>1912</v>
      </c>
      <c r="S92" s="9" t="s">
        <v>1</v>
      </c>
    </row>
    <row r="93" spans="2:19" x14ac:dyDescent="0.25">
      <c r="B93" s="7" t="s">
        <v>129</v>
      </c>
      <c r="C93" s="8" t="s">
        <v>122</v>
      </c>
      <c r="D93" s="8" t="s">
        <v>123</v>
      </c>
      <c r="E93" s="8" t="s">
        <v>377</v>
      </c>
      <c r="F93" s="32">
        <v>88.275954665255398</v>
      </c>
      <c r="G93" s="32">
        <v>91.704990345097485</v>
      </c>
      <c r="H93" s="32">
        <v>93.562943206511889</v>
      </c>
      <c r="I93" s="32">
        <v>94.561523172061285</v>
      </c>
      <c r="J93" s="32">
        <v>96.407804447668497</v>
      </c>
      <c r="K93" s="32">
        <v>98.160604590936458</v>
      </c>
      <c r="L93" s="32">
        <v>98.791902872976664</v>
      </c>
      <c r="M93" s="32">
        <v>99.563540725950517</v>
      </c>
      <c r="N93" s="32">
        <v>100.66557136925189</v>
      </c>
      <c r="O93" s="32">
        <v>102.67784401209241</v>
      </c>
      <c r="P93" s="32">
        <v>107.73330968372498</v>
      </c>
      <c r="Q93" s="32">
        <v>112.31710453467169</v>
      </c>
      <c r="R93" s="10" t="s">
        <v>1912</v>
      </c>
      <c r="S93" s="9" t="s">
        <v>1</v>
      </c>
    </row>
    <row r="94" spans="2:19" x14ac:dyDescent="0.25">
      <c r="B94" s="7" t="s">
        <v>129</v>
      </c>
      <c r="C94" s="8" t="s">
        <v>122</v>
      </c>
      <c r="D94" s="8" t="s">
        <v>126</v>
      </c>
      <c r="E94" s="8" t="s">
        <v>378</v>
      </c>
      <c r="F94" s="31">
        <v>11.99711643978095</v>
      </c>
      <c r="G94" s="31">
        <v>12.463138478095045</v>
      </c>
      <c r="H94" s="31">
        <v>12.715642989686486</v>
      </c>
      <c r="I94" s="31">
        <v>12.851354692454864</v>
      </c>
      <c r="J94" s="31">
        <v>13.102272980770636</v>
      </c>
      <c r="K94" s="31">
        <v>13.340486744577518</v>
      </c>
      <c r="L94" s="31">
        <v>13.426283143229767</v>
      </c>
      <c r="M94" s="31">
        <v>13.531152348061076</v>
      </c>
      <c r="N94" s="31">
        <v>13.680923483338198</v>
      </c>
      <c r="O94" s="31">
        <v>13.954400777311362</v>
      </c>
      <c r="P94" s="31">
        <v>14.641462282903436</v>
      </c>
      <c r="Q94" s="31">
        <v>15.264421510831347</v>
      </c>
      <c r="R94" s="11" t="s">
        <v>1912</v>
      </c>
      <c r="S94" s="9" t="s">
        <v>1</v>
      </c>
    </row>
    <row r="95" spans="2:19" x14ac:dyDescent="0.25">
      <c r="B95" s="7" t="s">
        <v>129</v>
      </c>
      <c r="C95" s="8" t="s">
        <v>122</v>
      </c>
      <c r="D95" s="8" t="s">
        <v>130</v>
      </c>
      <c r="E95" s="8" t="s">
        <v>379</v>
      </c>
      <c r="F95" s="30">
        <v>89.087456888901528</v>
      </c>
      <c r="G95" s="30">
        <v>92.54801497016885</v>
      </c>
      <c r="H95" s="30">
        <v>94.423047600181448</v>
      </c>
      <c r="I95" s="30">
        <v>95.430807300638321</v>
      </c>
      <c r="J95" s="30">
        <v>97.294061050418293</v>
      </c>
      <c r="K95" s="30">
        <v>99.062974315535385</v>
      </c>
      <c r="L95" s="30">
        <v>99.700075989468687</v>
      </c>
      <c r="M95" s="30">
        <v>100.4788073463974</v>
      </c>
      <c r="N95" s="30">
        <v>101.59096872485713</v>
      </c>
      <c r="O95" s="30">
        <v>103.62173976548264</v>
      </c>
      <c r="P95" s="30">
        <v>108.7236792662531</v>
      </c>
      <c r="Q95" s="30">
        <v>113.34961197601295</v>
      </c>
      <c r="R95" s="9" t="s">
        <v>1912</v>
      </c>
      <c r="S95" s="9" t="s">
        <v>1</v>
      </c>
    </row>
    <row r="96" spans="2:19" x14ac:dyDescent="0.25">
      <c r="B96" s="7" t="s">
        <v>129</v>
      </c>
      <c r="C96" s="8" t="s">
        <v>122</v>
      </c>
      <c r="D96" s="8" t="s">
        <v>135</v>
      </c>
      <c r="E96" s="8" t="s">
        <v>380</v>
      </c>
      <c r="F96" s="30">
        <v>0.99089094860280802</v>
      </c>
      <c r="G96" s="30">
        <v>0.99089094860280802</v>
      </c>
      <c r="H96" s="30">
        <v>0.99089094860280802</v>
      </c>
      <c r="I96" s="30">
        <v>0.99089094860280802</v>
      </c>
      <c r="J96" s="30">
        <v>0.99089094860280802</v>
      </c>
      <c r="K96" s="30">
        <v>0.99089094860280802</v>
      </c>
      <c r="L96" s="30">
        <v>0.99089094860280802</v>
      </c>
      <c r="M96" s="30">
        <v>0.99089094860280802</v>
      </c>
      <c r="N96" s="30">
        <v>0.99089094860280802</v>
      </c>
      <c r="O96" s="30">
        <v>0.99089094860280802</v>
      </c>
      <c r="P96" s="30">
        <v>0.99089094860280802</v>
      </c>
      <c r="Q96" s="30">
        <v>0.99089094860280802</v>
      </c>
      <c r="R96" s="9" t="s">
        <v>1912</v>
      </c>
      <c r="S96" s="9" t="s">
        <v>1</v>
      </c>
    </row>
    <row r="97" spans="2:19" x14ac:dyDescent="0.25">
      <c r="B97" s="7" t="s">
        <v>129</v>
      </c>
      <c r="C97" s="8" t="s">
        <v>140</v>
      </c>
      <c r="D97" s="7" t="s">
        <v>123</v>
      </c>
      <c r="E97" s="8" t="s">
        <v>381</v>
      </c>
      <c r="F97" s="30">
        <v>51.701914623447742</v>
      </c>
      <c r="G97" s="30">
        <v>64.203476963766136</v>
      </c>
      <c r="H97" s="30">
        <v>66.324443865537972</v>
      </c>
      <c r="I97" s="30">
        <v>65.181282442042033</v>
      </c>
      <c r="J97" s="30">
        <v>67.498787323203132</v>
      </c>
      <c r="K97" s="30">
        <v>69.121950257951084</v>
      </c>
      <c r="L97" s="30">
        <v>69.474639766529208</v>
      </c>
      <c r="M97" s="30">
        <v>69.843312637648751</v>
      </c>
      <c r="N97" s="30">
        <v>70.397794029959968</v>
      </c>
      <c r="O97" s="30">
        <v>72.637625468943227</v>
      </c>
      <c r="P97" s="30">
        <v>77.299324194805948</v>
      </c>
      <c r="Q97" s="30">
        <v>81.965373381230663</v>
      </c>
      <c r="R97" s="9" t="s">
        <v>1912</v>
      </c>
      <c r="S97" s="9" t="s">
        <v>1</v>
      </c>
    </row>
    <row r="98" spans="2:19" x14ac:dyDescent="0.25">
      <c r="B98" s="7" t="s">
        <v>129</v>
      </c>
      <c r="C98" s="8" t="s">
        <v>140</v>
      </c>
      <c r="D98" s="7" t="s">
        <v>126</v>
      </c>
      <c r="E98" s="8" t="s">
        <v>382</v>
      </c>
      <c r="F98" s="33">
        <v>5.1835589577545171</v>
      </c>
      <c r="G98" s="33">
        <v>6.436947462359365</v>
      </c>
      <c r="H98" s="33">
        <v>6.6495925271088909</v>
      </c>
      <c r="I98" s="33">
        <v>6.5349808211385767</v>
      </c>
      <c r="J98" s="33">
        <v>6.7673304985901073</v>
      </c>
      <c r="K98" s="33">
        <v>6.9300664597549737</v>
      </c>
      <c r="L98" s="33">
        <v>6.9654265982490378</v>
      </c>
      <c r="M98" s="33">
        <v>7.0023892054849348</v>
      </c>
      <c r="N98" s="33">
        <v>7.0579807055088466</v>
      </c>
      <c r="O98" s="33">
        <v>7.2825429563261412</v>
      </c>
      <c r="P98" s="33">
        <v>7.7499181079967601</v>
      </c>
      <c r="Q98" s="33">
        <v>8.2177294305323549</v>
      </c>
      <c r="R98" s="9" t="s">
        <v>1912</v>
      </c>
      <c r="S98" s="9" t="s">
        <v>1</v>
      </c>
    </row>
    <row r="99" spans="2:19" x14ac:dyDescent="0.25">
      <c r="B99" s="7" t="s">
        <v>129</v>
      </c>
      <c r="C99" s="8" t="s">
        <v>140</v>
      </c>
      <c r="D99" s="8" t="s">
        <v>130</v>
      </c>
      <c r="E99" s="8" t="s">
        <v>383</v>
      </c>
      <c r="F99" s="30">
        <v>51.961112951887365</v>
      </c>
      <c r="G99" s="30">
        <v>64.525349645468978</v>
      </c>
      <c r="H99" s="30">
        <v>66.656949636549371</v>
      </c>
      <c r="I99" s="30">
        <v>65.508057177128265</v>
      </c>
      <c r="J99" s="30">
        <v>67.837180455706999</v>
      </c>
      <c r="K99" s="30">
        <v>69.468480828353265</v>
      </c>
      <c r="L99" s="30">
        <v>69.822938482883956</v>
      </c>
      <c r="M99" s="30">
        <v>70.193459629693692</v>
      </c>
      <c r="N99" s="30">
        <v>70.750720815578987</v>
      </c>
      <c r="O99" s="30">
        <v>73.001781250029822</v>
      </c>
      <c r="P99" s="30">
        <v>77.686850571086794</v>
      </c>
      <c r="Q99" s="30">
        <v>82.376292162963935</v>
      </c>
      <c r="R99" s="9" t="s">
        <v>1912</v>
      </c>
      <c r="S99" s="9" t="s">
        <v>1</v>
      </c>
    </row>
    <row r="100" spans="2:19" x14ac:dyDescent="0.25">
      <c r="B100" s="7" t="s">
        <v>129</v>
      </c>
      <c r="C100" s="8" t="s">
        <v>150</v>
      </c>
      <c r="D100" s="8" t="s">
        <v>151</v>
      </c>
      <c r="E100" s="8" t="s">
        <v>384</v>
      </c>
      <c r="F100" s="20">
        <v>1</v>
      </c>
      <c r="G100" s="20">
        <v>1</v>
      </c>
      <c r="H100" s="20">
        <v>1</v>
      </c>
      <c r="I100" s="20">
        <v>1</v>
      </c>
      <c r="J100" s="20">
        <v>1</v>
      </c>
      <c r="K100" s="20">
        <v>1</v>
      </c>
      <c r="L100" s="20">
        <v>1</v>
      </c>
      <c r="M100" s="20">
        <v>1</v>
      </c>
      <c r="N100" s="20">
        <v>1</v>
      </c>
      <c r="O100" s="20">
        <v>1</v>
      </c>
      <c r="P100" s="20">
        <v>1</v>
      </c>
      <c r="Q100" s="20">
        <v>1</v>
      </c>
      <c r="R100" s="9" t="s">
        <v>1912</v>
      </c>
      <c r="S100" s="9" t="s">
        <v>1</v>
      </c>
    </row>
    <row r="101" spans="2:19" x14ac:dyDescent="0.25">
      <c r="B101" s="7" t="s">
        <v>129</v>
      </c>
      <c r="C101" s="8" t="s">
        <v>150</v>
      </c>
      <c r="D101" s="8" t="s">
        <v>154</v>
      </c>
      <c r="E101" s="8" t="s">
        <v>385</v>
      </c>
      <c r="F101" s="19"/>
      <c r="G101" s="19"/>
      <c r="H101" s="19"/>
      <c r="I101" s="19"/>
      <c r="J101" s="19"/>
      <c r="K101" s="19"/>
      <c r="L101" s="19"/>
      <c r="M101" s="19"/>
      <c r="N101" s="19"/>
      <c r="O101" s="19"/>
      <c r="P101" s="19"/>
      <c r="Q101" s="19"/>
      <c r="R101" s="9" t="s">
        <v>1912</v>
      </c>
      <c r="S101" s="9" t="s">
        <v>1</v>
      </c>
    </row>
    <row r="102" spans="2:19" x14ac:dyDescent="0.25">
      <c r="B102" s="7" t="s">
        <v>129</v>
      </c>
      <c r="C102" s="8" t="s">
        <v>150</v>
      </c>
      <c r="D102" s="8" t="s">
        <v>157</v>
      </c>
      <c r="E102" s="8" t="s">
        <v>386</v>
      </c>
      <c r="F102" s="19"/>
      <c r="G102" s="19"/>
      <c r="H102" s="19"/>
      <c r="I102" s="19"/>
      <c r="J102" s="19"/>
      <c r="K102" s="19"/>
      <c r="L102" s="19"/>
      <c r="M102" s="19"/>
      <c r="N102" s="19"/>
      <c r="O102" s="19"/>
      <c r="P102" s="19"/>
      <c r="Q102" s="19"/>
      <c r="R102" s="9" t="s">
        <v>1912</v>
      </c>
      <c r="S102" s="9" t="s">
        <v>1</v>
      </c>
    </row>
    <row r="103" spans="2:19" x14ac:dyDescent="0.25">
      <c r="B103" s="7" t="s">
        <v>129</v>
      </c>
      <c r="C103" s="8" t="s">
        <v>159</v>
      </c>
      <c r="D103" s="8" t="s">
        <v>1</v>
      </c>
      <c r="E103" s="8" t="s">
        <v>387</v>
      </c>
      <c r="F103" s="21">
        <v>0.88730025231286802</v>
      </c>
      <c r="G103" s="21">
        <v>0.88730025231286802</v>
      </c>
      <c r="H103" s="21">
        <v>0.88730025231286802</v>
      </c>
      <c r="I103" s="21">
        <v>0.88730025231286802</v>
      </c>
      <c r="J103" s="21">
        <v>0.88730025231286802</v>
      </c>
      <c r="K103" s="21">
        <v>0.88730025231286802</v>
      </c>
      <c r="L103" s="21">
        <v>0.88730025231286802</v>
      </c>
      <c r="M103" s="21">
        <v>0.88730025231286802</v>
      </c>
      <c r="N103" s="21">
        <v>0.88730025231286802</v>
      </c>
      <c r="O103" s="21">
        <v>0.88730025231286802</v>
      </c>
      <c r="P103" s="21">
        <v>0.88730025231286802</v>
      </c>
      <c r="Q103" s="21">
        <v>0.88730025231286802</v>
      </c>
      <c r="R103" s="9" t="s">
        <v>1912</v>
      </c>
      <c r="S103" s="9" t="s">
        <v>1</v>
      </c>
    </row>
    <row r="104" spans="2:19" x14ac:dyDescent="0.25">
      <c r="B104" s="7" t="s">
        <v>129</v>
      </c>
      <c r="C104" s="8" t="s">
        <v>159</v>
      </c>
      <c r="D104" s="8" t="s">
        <v>90</v>
      </c>
      <c r="E104" s="8" t="s">
        <v>388</v>
      </c>
      <c r="F104" s="21">
        <v>0.94519906323184999</v>
      </c>
      <c r="G104" s="21">
        <v>0.94519906323184999</v>
      </c>
      <c r="H104" s="21">
        <v>0.94519906323184999</v>
      </c>
      <c r="I104" s="21">
        <v>0.94519906323184999</v>
      </c>
      <c r="J104" s="21">
        <v>0.94519906323184999</v>
      </c>
      <c r="K104" s="21">
        <v>0.94519906323184999</v>
      </c>
      <c r="L104" s="21">
        <v>0.94519906323184999</v>
      </c>
      <c r="M104" s="21">
        <v>0.94519906323184999</v>
      </c>
      <c r="N104" s="21">
        <v>0.94519906323184999</v>
      </c>
      <c r="O104" s="21">
        <v>0.94519906323184999</v>
      </c>
      <c r="P104" s="21">
        <v>0.94519906323184999</v>
      </c>
      <c r="Q104" s="21">
        <v>0.94519906323184999</v>
      </c>
      <c r="R104" s="9" t="s">
        <v>1912</v>
      </c>
      <c r="S104" s="9" t="s">
        <v>1</v>
      </c>
    </row>
    <row r="105" spans="2:19" x14ac:dyDescent="0.25">
      <c r="B105" s="7" t="s">
        <v>129</v>
      </c>
      <c r="C105" s="7" t="s">
        <v>164</v>
      </c>
      <c r="D105" s="12">
        <v>1</v>
      </c>
      <c r="E105" s="8" t="s">
        <v>389</v>
      </c>
      <c r="F105" s="19">
        <v>13</v>
      </c>
      <c r="G105" s="19"/>
      <c r="H105" s="19"/>
      <c r="I105" s="19"/>
      <c r="J105" s="19"/>
      <c r="K105" s="19"/>
      <c r="L105" s="19"/>
      <c r="M105" s="19"/>
      <c r="N105" s="19"/>
      <c r="O105" s="19"/>
      <c r="P105" s="19"/>
      <c r="Q105" s="19"/>
      <c r="R105" s="9" t="s">
        <v>211</v>
      </c>
      <c r="S105" s="9" t="s">
        <v>1</v>
      </c>
    </row>
    <row r="106" spans="2:19" x14ac:dyDescent="0.25">
      <c r="B106" s="7" t="s">
        <v>129</v>
      </c>
      <c r="C106" s="7" t="s">
        <v>164</v>
      </c>
      <c r="D106" s="12">
        <v>2</v>
      </c>
      <c r="E106" s="8" t="s">
        <v>390</v>
      </c>
      <c r="F106" s="19">
        <v>13</v>
      </c>
      <c r="G106" s="19"/>
      <c r="H106" s="19"/>
      <c r="I106" s="19"/>
      <c r="J106" s="19"/>
      <c r="K106" s="19"/>
      <c r="L106" s="19"/>
      <c r="M106" s="19"/>
      <c r="N106" s="19"/>
      <c r="O106" s="19"/>
      <c r="P106" s="19"/>
      <c r="Q106" s="19"/>
      <c r="R106" s="9" t="s">
        <v>212</v>
      </c>
      <c r="S106" s="9" t="s">
        <v>1</v>
      </c>
    </row>
    <row r="107" spans="2:19" x14ac:dyDescent="0.25">
      <c r="B107" s="7" t="s">
        <v>129</v>
      </c>
      <c r="C107" s="7" t="s">
        <v>164</v>
      </c>
      <c r="D107" s="12">
        <v>3</v>
      </c>
      <c r="E107" s="8" t="s">
        <v>391</v>
      </c>
      <c r="F107" s="19">
        <v>3.7</v>
      </c>
      <c r="G107" s="19"/>
      <c r="H107" s="19"/>
      <c r="I107" s="19"/>
      <c r="J107" s="19"/>
      <c r="K107" s="19"/>
      <c r="L107" s="19"/>
      <c r="M107" s="19"/>
      <c r="N107" s="19"/>
      <c r="O107" s="19"/>
      <c r="P107" s="19"/>
      <c r="Q107" s="19"/>
      <c r="R107" s="10" t="s">
        <v>213</v>
      </c>
      <c r="S107" s="9" t="s">
        <v>1</v>
      </c>
    </row>
    <row r="108" spans="2:19" x14ac:dyDescent="0.25">
      <c r="B108" s="7" t="s">
        <v>129</v>
      </c>
      <c r="C108" s="7" t="s">
        <v>164</v>
      </c>
      <c r="D108" s="12">
        <v>4</v>
      </c>
      <c r="E108" s="8" t="s">
        <v>392</v>
      </c>
      <c r="F108" s="19">
        <v>7.4</v>
      </c>
      <c r="G108" s="19"/>
      <c r="H108" s="19"/>
      <c r="I108" s="19"/>
      <c r="J108" s="19"/>
      <c r="K108" s="19"/>
      <c r="L108" s="19"/>
      <c r="M108" s="19"/>
      <c r="N108" s="19"/>
      <c r="O108" s="19"/>
      <c r="P108" s="19"/>
      <c r="Q108" s="19"/>
      <c r="R108" s="10" t="s">
        <v>6</v>
      </c>
      <c r="S108" s="9" t="s">
        <v>1</v>
      </c>
    </row>
    <row r="109" spans="2:19" x14ac:dyDescent="0.25">
      <c r="B109" s="7" t="s">
        <v>129</v>
      </c>
      <c r="C109" s="7" t="s">
        <v>164</v>
      </c>
      <c r="D109" s="12">
        <v>5</v>
      </c>
      <c r="E109" s="8" t="s">
        <v>393</v>
      </c>
      <c r="F109" s="19"/>
      <c r="G109" s="19"/>
      <c r="H109" s="19"/>
      <c r="I109" s="19"/>
      <c r="J109" s="19"/>
      <c r="K109" s="19"/>
      <c r="L109" s="19"/>
      <c r="M109" s="19"/>
      <c r="N109" s="19"/>
      <c r="O109" s="19"/>
      <c r="P109" s="19"/>
      <c r="Q109" s="19"/>
      <c r="R109" s="10">
        <v>0</v>
      </c>
      <c r="S109" s="9" t="s">
        <v>1</v>
      </c>
    </row>
    <row r="110" spans="2:19" x14ac:dyDescent="0.25">
      <c r="B110" s="7" t="s">
        <v>129</v>
      </c>
      <c r="C110" s="8" t="s">
        <v>171</v>
      </c>
      <c r="D110" s="8" t="s">
        <v>172</v>
      </c>
      <c r="E110" s="8" t="s">
        <v>394</v>
      </c>
      <c r="F110" s="22">
        <v>15.6436300000003</v>
      </c>
      <c r="G110" s="20"/>
      <c r="H110" s="20"/>
      <c r="I110" s="20"/>
      <c r="J110" s="20"/>
      <c r="K110" s="20"/>
      <c r="L110" s="20"/>
      <c r="M110" s="20"/>
      <c r="N110" s="20"/>
      <c r="O110" s="20"/>
      <c r="P110" s="20"/>
      <c r="Q110" s="20"/>
      <c r="R110" s="11" t="s">
        <v>1912</v>
      </c>
      <c r="S110" s="9" t="s">
        <v>1</v>
      </c>
    </row>
    <row r="111" spans="2:19" ht="15.75" thickBot="1" x14ac:dyDescent="0.3">
      <c r="B111" s="56" t="s">
        <v>129</v>
      </c>
      <c r="C111" s="57" t="s">
        <v>171</v>
      </c>
      <c r="D111" s="57" t="s">
        <v>174</v>
      </c>
      <c r="E111" s="57" t="s">
        <v>395</v>
      </c>
      <c r="F111" s="58">
        <v>1.0649999999999999</v>
      </c>
      <c r="G111" s="58"/>
      <c r="H111" s="58"/>
      <c r="I111" s="58"/>
      <c r="J111" s="58"/>
      <c r="K111" s="58"/>
      <c r="L111" s="58"/>
      <c r="M111" s="58"/>
      <c r="N111" s="58"/>
      <c r="O111" s="58"/>
      <c r="P111" s="58"/>
      <c r="Q111" s="58"/>
      <c r="R111" s="62" t="s">
        <v>1912</v>
      </c>
      <c r="S111" s="62" t="s">
        <v>1</v>
      </c>
    </row>
    <row r="112" spans="2:19" ht="15.75" thickTop="1" x14ac:dyDescent="0.25">
      <c r="B112" s="7" t="s">
        <v>125</v>
      </c>
      <c r="C112" s="7" t="s">
        <v>106</v>
      </c>
      <c r="D112" s="8" t="s">
        <v>107</v>
      </c>
      <c r="E112" s="8" t="s">
        <v>396</v>
      </c>
      <c r="F112" s="19">
        <v>120</v>
      </c>
      <c r="G112" s="19">
        <v>120</v>
      </c>
      <c r="H112" s="19">
        <v>120</v>
      </c>
      <c r="I112" s="19">
        <v>120</v>
      </c>
      <c r="J112" s="19">
        <v>120</v>
      </c>
      <c r="K112" s="19">
        <v>120</v>
      </c>
      <c r="L112" s="19">
        <v>120</v>
      </c>
      <c r="M112" s="19">
        <v>120</v>
      </c>
      <c r="N112" s="19">
        <v>120</v>
      </c>
      <c r="O112" s="19">
        <v>120</v>
      </c>
      <c r="P112" s="19">
        <v>120</v>
      </c>
      <c r="Q112" s="19">
        <v>120</v>
      </c>
      <c r="R112" s="147" t="s">
        <v>1912</v>
      </c>
      <c r="S112" s="147" t="s">
        <v>1</v>
      </c>
    </row>
    <row r="113" spans="2:19" x14ac:dyDescent="0.25">
      <c r="B113" s="7" t="s">
        <v>125</v>
      </c>
      <c r="C113" s="7" t="s">
        <v>106</v>
      </c>
      <c r="D113" s="8" t="s">
        <v>112</v>
      </c>
      <c r="E113" s="8" t="s">
        <v>397</v>
      </c>
      <c r="F113" s="19">
        <v>60</v>
      </c>
      <c r="G113" s="19">
        <v>60</v>
      </c>
      <c r="H113" s="19">
        <v>60</v>
      </c>
      <c r="I113" s="19">
        <v>60</v>
      </c>
      <c r="J113" s="19">
        <v>60</v>
      </c>
      <c r="K113" s="19">
        <v>60</v>
      </c>
      <c r="L113" s="19">
        <v>60</v>
      </c>
      <c r="M113" s="19">
        <v>60</v>
      </c>
      <c r="N113" s="19">
        <v>60</v>
      </c>
      <c r="O113" s="19">
        <v>60</v>
      </c>
      <c r="P113" s="19">
        <v>60</v>
      </c>
      <c r="Q113" s="19">
        <v>60</v>
      </c>
      <c r="R113" s="10" t="s">
        <v>1912</v>
      </c>
      <c r="S113" s="9" t="s">
        <v>1</v>
      </c>
    </row>
    <row r="114" spans="2:19" x14ac:dyDescent="0.25">
      <c r="B114" s="7" t="s">
        <v>125</v>
      </c>
      <c r="C114" s="7" t="s">
        <v>106</v>
      </c>
      <c r="D114" s="8" t="s">
        <v>117</v>
      </c>
      <c r="E114" s="8" t="s">
        <v>398</v>
      </c>
      <c r="F114" s="19">
        <v>60</v>
      </c>
      <c r="G114" s="19">
        <v>60</v>
      </c>
      <c r="H114" s="19">
        <v>60</v>
      </c>
      <c r="I114" s="19">
        <v>60</v>
      </c>
      <c r="J114" s="19">
        <v>60</v>
      </c>
      <c r="K114" s="19">
        <v>60</v>
      </c>
      <c r="L114" s="19">
        <v>60</v>
      </c>
      <c r="M114" s="19">
        <v>60</v>
      </c>
      <c r="N114" s="19">
        <v>60</v>
      </c>
      <c r="O114" s="19">
        <v>60</v>
      </c>
      <c r="P114" s="19">
        <v>60</v>
      </c>
      <c r="Q114" s="19">
        <v>60</v>
      </c>
      <c r="R114" s="10" t="s">
        <v>1912</v>
      </c>
      <c r="S114" s="9" t="s">
        <v>1</v>
      </c>
    </row>
    <row r="115" spans="2:19" x14ac:dyDescent="0.25">
      <c r="B115" s="7" t="s">
        <v>125</v>
      </c>
      <c r="C115" s="8" t="s">
        <v>122</v>
      </c>
      <c r="D115" s="8" t="s">
        <v>123</v>
      </c>
      <c r="E115" s="8" t="s">
        <v>399</v>
      </c>
      <c r="F115" s="32">
        <v>38.75853138431544</v>
      </c>
      <c r="G115" s="32">
        <v>40.360576553460497</v>
      </c>
      <c r="H115" s="32">
        <v>40.360576553460497</v>
      </c>
      <c r="I115" s="32">
        <v>41.617774350508284</v>
      </c>
      <c r="J115" s="32">
        <v>42.430347106723062</v>
      </c>
      <c r="K115" s="32">
        <v>43.201777582851619</v>
      </c>
      <c r="L115" s="32">
        <v>43.479620288515392</v>
      </c>
      <c r="M115" s="32">
        <v>43.819228291518293</v>
      </c>
      <c r="N115" s="32">
        <v>44.30424652199676</v>
      </c>
      <c r="O115" s="32">
        <v>45.189874269649003</v>
      </c>
      <c r="P115" s="32">
        <v>47.414851432674531</v>
      </c>
      <c r="Q115" s="32">
        <v>49.432240042506947</v>
      </c>
      <c r="R115" s="10" t="s">
        <v>1912</v>
      </c>
      <c r="S115" s="9" t="s">
        <v>1</v>
      </c>
    </row>
    <row r="116" spans="2:19" x14ac:dyDescent="0.25">
      <c r="B116" s="7" t="s">
        <v>125</v>
      </c>
      <c r="C116" s="8" t="s">
        <v>122</v>
      </c>
      <c r="D116" s="8" t="s">
        <v>126</v>
      </c>
      <c r="E116" s="8" t="s">
        <v>400</v>
      </c>
      <c r="F116" s="31">
        <v>0.20017959664776513</v>
      </c>
      <c r="G116" s="31">
        <v>0.20845382026503664</v>
      </c>
      <c r="H116" s="31">
        <v>0.20845382026503664</v>
      </c>
      <c r="I116" s="31">
        <v>0.21494698032473128</v>
      </c>
      <c r="J116" s="31">
        <v>0.21914374632133743</v>
      </c>
      <c r="K116" s="31">
        <v>0.2231280211634214</v>
      </c>
      <c r="L116" s="31">
        <v>0.22456301982771124</v>
      </c>
      <c r="M116" s="31">
        <v>0.22631702315574029</v>
      </c>
      <c r="N116" s="31">
        <v>0.22882203947915267</v>
      </c>
      <c r="O116" s="31">
        <v>0.2333961190164637</v>
      </c>
      <c r="P116" s="31">
        <v>0.24488765430167719</v>
      </c>
      <c r="Q116" s="31">
        <v>0.2553070387262622</v>
      </c>
      <c r="R116" s="11" t="s">
        <v>1912</v>
      </c>
      <c r="S116" s="9" t="s">
        <v>1</v>
      </c>
    </row>
    <row r="117" spans="2:19" x14ac:dyDescent="0.25">
      <c r="B117" s="7" t="s">
        <v>125</v>
      </c>
      <c r="C117" s="8" t="s">
        <v>122</v>
      </c>
      <c r="D117" s="8" t="s">
        <v>130</v>
      </c>
      <c r="E117" s="8" t="s">
        <v>401</v>
      </c>
      <c r="F117" s="30">
        <v>38.759048323454472</v>
      </c>
      <c r="G117" s="30">
        <v>40.361114859762338</v>
      </c>
      <c r="H117" s="30">
        <v>40.361114859762338</v>
      </c>
      <c r="I117" s="30">
        <v>41.618329424595792</v>
      </c>
      <c r="J117" s="30">
        <v>42.430913018441565</v>
      </c>
      <c r="K117" s="30">
        <v>43.202353783468894</v>
      </c>
      <c r="L117" s="30">
        <v>43.480200194839874</v>
      </c>
      <c r="M117" s="30">
        <v>43.819812727340214</v>
      </c>
      <c r="N117" s="30">
        <v>44.304837426714627</v>
      </c>
      <c r="O117" s="30">
        <v>45.190476986363585</v>
      </c>
      <c r="P117" s="30">
        <v>47.415483824862818</v>
      </c>
      <c r="Q117" s="30">
        <v>49.432899341471469</v>
      </c>
      <c r="R117" s="9" t="s">
        <v>1912</v>
      </c>
      <c r="S117" s="9" t="s">
        <v>1</v>
      </c>
    </row>
    <row r="118" spans="2:19" x14ac:dyDescent="0.25">
      <c r="B118" s="7" t="s">
        <v>125</v>
      </c>
      <c r="C118" s="8" t="s">
        <v>122</v>
      </c>
      <c r="D118" s="8" t="s">
        <v>135</v>
      </c>
      <c r="E118" s="8" t="s">
        <v>402</v>
      </c>
      <c r="F118" s="30">
        <v>0.99998666274943804</v>
      </c>
      <c r="G118" s="30">
        <v>0.99998666274943804</v>
      </c>
      <c r="H118" s="30">
        <v>0.99998666274943804</v>
      </c>
      <c r="I118" s="30">
        <v>0.99998666274943804</v>
      </c>
      <c r="J118" s="30">
        <v>0.99998666274943804</v>
      </c>
      <c r="K118" s="30">
        <v>0.99998666274943804</v>
      </c>
      <c r="L118" s="30">
        <v>0.99998666274943804</v>
      </c>
      <c r="M118" s="30">
        <v>0.99998666274943804</v>
      </c>
      <c r="N118" s="30">
        <v>0.99998666274943804</v>
      </c>
      <c r="O118" s="30">
        <v>0.99998666274943804</v>
      </c>
      <c r="P118" s="30">
        <v>0.99998666274943804</v>
      </c>
      <c r="Q118" s="30">
        <v>0.99998666274943804</v>
      </c>
      <c r="R118" s="9" t="s">
        <v>1912</v>
      </c>
      <c r="S118" s="9" t="s">
        <v>1</v>
      </c>
    </row>
    <row r="119" spans="2:19" x14ac:dyDescent="0.25">
      <c r="B119" s="7" t="s">
        <v>125</v>
      </c>
      <c r="C119" s="8" t="s">
        <v>140</v>
      </c>
      <c r="D119" s="7" t="s">
        <v>123</v>
      </c>
      <c r="E119" s="8" t="s">
        <v>403</v>
      </c>
      <c r="F119" s="30">
        <v>20.200584341481164</v>
      </c>
      <c r="G119" s="30">
        <v>24.240387854355905</v>
      </c>
      <c r="H119" s="30">
        <v>24.240387854355905</v>
      </c>
      <c r="I119" s="30">
        <v>24.609563873481754</v>
      </c>
      <c r="J119" s="30">
        <v>25.484551021068981</v>
      </c>
      <c r="K119" s="30">
        <v>26.097385418048923</v>
      </c>
      <c r="L119" s="30">
        <v>26.230545347766139</v>
      </c>
      <c r="M119" s="30">
        <v>26.369739886908622</v>
      </c>
      <c r="N119" s="30">
        <v>26.579087489924458</v>
      </c>
      <c r="O119" s="30">
        <v>27.424748587686754</v>
      </c>
      <c r="P119" s="30">
        <v>29.184799452826695</v>
      </c>
      <c r="Q119" s="30">
        <v>30.946492859092999</v>
      </c>
      <c r="R119" s="9" t="s">
        <v>1912</v>
      </c>
      <c r="S119" s="9" t="s">
        <v>1</v>
      </c>
    </row>
    <row r="120" spans="2:19" x14ac:dyDescent="0.25">
      <c r="B120" s="7" t="s">
        <v>125</v>
      </c>
      <c r="C120" s="8" t="s">
        <v>140</v>
      </c>
      <c r="D120" s="7" t="s">
        <v>126</v>
      </c>
      <c r="E120" s="8" t="s">
        <v>404</v>
      </c>
      <c r="F120" s="33">
        <v>0.16681137739710217</v>
      </c>
      <c r="G120" s="33">
        <v>0.20017106526563289</v>
      </c>
      <c r="H120" s="33">
        <v>0.20017106526563289</v>
      </c>
      <c r="I120" s="33">
        <v>0.20321962857515766</v>
      </c>
      <c r="J120" s="33">
        <v>0.2104450537821019</v>
      </c>
      <c r="K120" s="33">
        <v>0.21550568708617379</v>
      </c>
      <c r="L120" s="33">
        <v>0.21660528850883046</v>
      </c>
      <c r="M120" s="33">
        <v>0.21775472222911643</v>
      </c>
      <c r="N120" s="33">
        <v>0.21948346241909675</v>
      </c>
      <c r="O120" s="33">
        <v>0.22646672043505306</v>
      </c>
      <c r="P120" s="33">
        <v>0.24100078064547803</v>
      </c>
      <c r="Q120" s="33">
        <v>0.25554840454963024</v>
      </c>
      <c r="R120" s="9" t="s">
        <v>1912</v>
      </c>
      <c r="S120" s="9" t="s">
        <v>1</v>
      </c>
    </row>
    <row r="121" spans="2:19" x14ac:dyDescent="0.25">
      <c r="B121" s="7" t="s">
        <v>125</v>
      </c>
      <c r="C121" s="8" t="s">
        <v>140</v>
      </c>
      <c r="D121" s="8" t="s">
        <v>130</v>
      </c>
      <c r="E121" s="8" t="s">
        <v>405</v>
      </c>
      <c r="F121" s="30">
        <v>20.201273073074457</v>
      </c>
      <c r="G121" s="30">
        <v>24.241214321584117</v>
      </c>
      <c r="H121" s="30">
        <v>24.241214321584117</v>
      </c>
      <c r="I121" s="30">
        <v>24.610402927632382</v>
      </c>
      <c r="J121" s="30">
        <v>25.485419907588916</v>
      </c>
      <c r="K121" s="30">
        <v>26.098275198935255</v>
      </c>
      <c r="L121" s="30">
        <v>26.231439668691955</v>
      </c>
      <c r="M121" s="30">
        <v>26.370638953621746</v>
      </c>
      <c r="N121" s="30">
        <v>26.579993694268143</v>
      </c>
      <c r="O121" s="30">
        <v>27.425683624538717</v>
      </c>
      <c r="P121" s="30">
        <v>29.185794497974268</v>
      </c>
      <c r="Q121" s="30">
        <v>30.947547968538021</v>
      </c>
      <c r="R121" s="9" t="s">
        <v>1912</v>
      </c>
      <c r="S121" s="9" t="s">
        <v>1</v>
      </c>
    </row>
    <row r="122" spans="2:19" x14ac:dyDescent="0.25">
      <c r="B122" s="7" t="s">
        <v>125</v>
      </c>
      <c r="C122" s="8" t="s">
        <v>150</v>
      </c>
      <c r="D122" s="8" t="s">
        <v>151</v>
      </c>
      <c r="E122" s="8" t="s">
        <v>406</v>
      </c>
      <c r="F122" s="20">
        <v>2</v>
      </c>
      <c r="G122" s="20">
        <v>2</v>
      </c>
      <c r="H122" s="20">
        <v>2</v>
      </c>
      <c r="I122" s="20">
        <v>2</v>
      </c>
      <c r="J122" s="20">
        <v>2</v>
      </c>
      <c r="K122" s="20">
        <v>2</v>
      </c>
      <c r="L122" s="20">
        <v>2</v>
      </c>
      <c r="M122" s="20">
        <v>2</v>
      </c>
      <c r="N122" s="20">
        <v>2</v>
      </c>
      <c r="O122" s="20">
        <v>2</v>
      </c>
      <c r="P122" s="20">
        <v>2</v>
      </c>
      <c r="Q122" s="20">
        <v>2</v>
      </c>
      <c r="R122" s="9" t="s">
        <v>1912</v>
      </c>
      <c r="S122" s="9" t="s">
        <v>1</v>
      </c>
    </row>
    <row r="123" spans="2:19" x14ac:dyDescent="0.25">
      <c r="B123" s="7" t="s">
        <v>125</v>
      </c>
      <c r="C123" s="8" t="s">
        <v>150</v>
      </c>
      <c r="D123" s="8" t="s">
        <v>154</v>
      </c>
      <c r="E123" s="8" t="s">
        <v>407</v>
      </c>
      <c r="F123" s="19"/>
      <c r="G123" s="19"/>
      <c r="H123" s="19"/>
      <c r="I123" s="19"/>
      <c r="J123" s="19"/>
      <c r="K123" s="19"/>
      <c r="L123" s="19"/>
      <c r="M123" s="19"/>
      <c r="N123" s="19"/>
      <c r="O123" s="19"/>
      <c r="P123" s="19"/>
      <c r="Q123" s="19"/>
      <c r="R123" s="9" t="s">
        <v>1912</v>
      </c>
      <c r="S123" s="9" t="s">
        <v>1</v>
      </c>
    </row>
    <row r="124" spans="2:19" x14ac:dyDescent="0.25">
      <c r="B124" s="7" t="s">
        <v>125</v>
      </c>
      <c r="C124" s="8" t="s">
        <v>150</v>
      </c>
      <c r="D124" s="8" t="s">
        <v>157</v>
      </c>
      <c r="E124" s="8" t="s">
        <v>408</v>
      </c>
      <c r="F124" s="19"/>
      <c r="G124" s="19"/>
      <c r="H124" s="19"/>
      <c r="I124" s="19"/>
      <c r="J124" s="19"/>
      <c r="K124" s="19"/>
      <c r="L124" s="19"/>
      <c r="M124" s="19"/>
      <c r="N124" s="19"/>
      <c r="O124" s="19"/>
      <c r="P124" s="19"/>
      <c r="Q124" s="19"/>
      <c r="R124" s="9" t="s">
        <v>1912</v>
      </c>
      <c r="S124" s="9" t="s">
        <v>1</v>
      </c>
    </row>
    <row r="125" spans="2:19" x14ac:dyDescent="0.25">
      <c r="B125" s="7" t="s">
        <v>125</v>
      </c>
      <c r="C125" s="8" t="s">
        <v>159</v>
      </c>
      <c r="D125" s="8" t="s">
        <v>1</v>
      </c>
      <c r="E125" s="8" t="s">
        <v>409</v>
      </c>
      <c r="F125" s="21">
        <v>0.92901554404145004</v>
      </c>
      <c r="G125" s="21">
        <v>0.92901554404145004</v>
      </c>
      <c r="H125" s="21">
        <v>0.92901554404145004</v>
      </c>
      <c r="I125" s="21">
        <v>0.92901554404145004</v>
      </c>
      <c r="J125" s="21">
        <v>0.92901554404145004</v>
      </c>
      <c r="K125" s="21">
        <v>0.92901554404145004</v>
      </c>
      <c r="L125" s="21">
        <v>0.92901554404145004</v>
      </c>
      <c r="M125" s="21">
        <v>0.92901554404145004</v>
      </c>
      <c r="N125" s="21">
        <v>0.92901554404145004</v>
      </c>
      <c r="O125" s="21">
        <v>0.92901554404145004</v>
      </c>
      <c r="P125" s="21">
        <v>0.92901554404145004</v>
      </c>
      <c r="Q125" s="21">
        <v>0.92901554404145004</v>
      </c>
      <c r="R125" s="9" t="s">
        <v>1912</v>
      </c>
      <c r="S125" s="9" t="s">
        <v>1</v>
      </c>
    </row>
    <row r="126" spans="2:19" x14ac:dyDescent="0.25">
      <c r="B126" s="7" t="s">
        <v>125</v>
      </c>
      <c r="C126" s="8" t="s">
        <v>159</v>
      </c>
      <c r="D126" s="8" t="s">
        <v>90</v>
      </c>
      <c r="E126" s="8" t="s">
        <v>410</v>
      </c>
      <c r="F126" s="21">
        <v>0.90185036202735303</v>
      </c>
      <c r="G126" s="21">
        <v>0.90185036202735303</v>
      </c>
      <c r="H126" s="21">
        <v>0.90185036202735303</v>
      </c>
      <c r="I126" s="21">
        <v>0.90185036202735303</v>
      </c>
      <c r="J126" s="21">
        <v>0.90185036202735303</v>
      </c>
      <c r="K126" s="21">
        <v>0.90185036202735303</v>
      </c>
      <c r="L126" s="21">
        <v>0.90185036202735303</v>
      </c>
      <c r="M126" s="21">
        <v>0.90185036202735303</v>
      </c>
      <c r="N126" s="21">
        <v>0.90185036202735303</v>
      </c>
      <c r="O126" s="21">
        <v>0.90185036202735303</v>
      </c>
      <c r="P126" s="21">
        <v>0.90185036202735303</v>
      </c>
      <c r="Q126" s="21">
        <v>0.90185036202735303</v>
      </c>
      <c r="R126" s="9" t="s">
        <v>1912</v>
      </c>
      <c r="S126" s="9" t="s">
        <v>1</v>
      </c>
    </row>
    <row r="127" spans="2:19" x14ac:dyDescent="0.25">
      <c r="B127" s="7" t="s">
        <v>125</v>
      </c>
      <c r="C127" s="7" t="s">
        <v>164</v>
      </c>
      <c r="D127" s="12">
        <v>1</v>
      </c>
      <c r="E127" s="8" t="s">
        <v>411</v>
      </c>
      <c r="F127" s="19">
        <v>13</v>
      </c>
      <c r="G127" s="19"/>
      <c r="H127" s="19"/>
      <c r="I127" s="19"/>
      <c r="J127" s="19"/>
      <c r="K127" s="19"/>
      <c r="L127" s="19"/>
      <c r="M127" s="19"/>
      <c r="N127" s="19"/>
      <c r="O127" s="19"/>
      <c r="P127" s="19"/>
      <c r="Q127" s="19"/>
      <c r="R127" s="9" t="s">
        <v>211</v>
      </c>
      <c r="S127" s="9" t="s">
        <v>1</v>
      </c>
    </row>
    <row r="128" spans="2:19" x14ac:dyDescent="0.25">
      <c r="B128" s="7" t="s">
        <v>125</v>
      </c>
      <c r="C128" s="7" t="s">
        <v>164</v>
      </c>
      <c r="D128" s="12">
        <v>2</v>
      </c>
      <c r="E128" s="8" t="s">
        <v>412</v>
      </c>
      <c r="F128" s="19">
        <v>13</v>
      </c>
      <c r="G128" s="19"/>
      <c r="H128" s="19"/>
      <c r="I128" s="19"/>
      <c r="J128" s="19"/>
      <c r="K128" s="19"/>
      <c r="L128" s="19"/>
      <c r="M128" s="19"/>
      <c r="N128" s="19"/>
      <c r="O128" s="19"/>
      <c r="P128" s="19"/>
      <c r="Q128" s="19"/>
      <c r="R128" s="9" t="s">
        <v>212</v>
      </c>
      <c r="S128" s="9" t="s">
        <v>1</v>
      </c>
    </row>
    <row r="129" spans="2:19" x14ac:dyDescent="0.25">
      <c r="B129" s="7" t="s">
        <v>125</v>
      </c>
      <c r="C129" s="7" t="s">
        <v>164</v>
      </c>
      <c r="D129" s="12">
        <v>3</v>
      </c>
      <c r="E129" s="8" t="s">
        <v>413</v>
      </c>
      <c r="F129" s="19">
        <v>3.7</v>
      </c>
      <c r="G129" s="19"/>
      <c r="H129" s="19"/>
      <c r="I129" s="19"/>
      <c r="J129" s="19"/>
      <c r="K129" s="19"/>
      <c r="L129" s="19"/>
      <c r="M129" s="19"/>
      <c r="N129" s="19"/>
      <c r="O129" s="19"/>
      <c r="P129" s="19"/>
      <c r="Q129" s="19"/>
      <c r="R129" s="10" t="s">
        <v>213</v>
      </c>
      <c r="S129" s="9" t="s">
        <v>1</v>
      </c>
    </row>
    <row r="130" spans="2:19" x14ac:dyDescent="0.25">
      <c r="B130" s="7" t="s">
        <v>125</v>
      </c>
      <c r="C130" s="7" t="s">
        <v>164</v>
      </c>
      <c r="D130" s="12">
        <v>4</v>
      </c>
      <c r="E130" s="8" t="s">
        <v>414</v>
      </c>
      <c r="F130" s="19">
        <v>7.4</v>
      </c>
      <c r="G130" s="19"/>
      <c r="H130" s="19"/>
      <c r="I130" s="19"/>
      <c r="J130" s="19"/>
      <c r="K130" s="19"/>
      <c r="L130" s="19"/>
      <c r="M130" s="19"/>
      <c r="N130" s="19"/>
      <c r="O130" s="19"/>
      <c r="P130" s="19"/>
      <c r="Q130" s="19"/>
      <c r="R130" s="10" t="s">
        <v>6</v>
      </c>
      <c r="S130" s="9" t="s">
        <v>1</v>
      </c>
    </row>
    <row r="131" spans="2:19" x14ac:dyDescent="0.25">
      <c r="B131" s="7" t="s">
        <v>125</v>
      </c>
      <c r="C131" s="7" t="s">
        <v>164</v>
      </c>
      <c r="D131" s="12">
        <v>5</v>
      </c>
      <c r="E131" s="8" t="s">
        <v>415</v>
      </c>
      <c r="F131" s="19"/>
      <c r="G131" s="19"/>
      <c r="H131" s="19"/>
      <c r="I131" s="19"/>
      <c r="J131" s="19"/>
      <c r="K131" s="19"/>
      <c r="L131" s="19"/>
      <c r="M131" s="19"/>
      <c r="N131" s="19"/>
      <c r="O131" s="19"/>
      <c r="P131" s="19"/>
      <c r="Q131" s="19"/>
      <c r="R131" s="10">
        <v>0</v>
      </c>
      <c r="S131" s="9" t="s">
        <v>1</v>
      </c>
    </row>
    <row r="132" spans="2:19" x14ac:dyDescent="0.25">
      <c r="B132" s="7" t="s">
        <v>125</v>
      </c>
      <c r="C132" s="8" t="s">
        <v>171</v>
      </c>
      <c r="D132" s="8" t="s">
        <v>172</v>
      </c>
      <c r="E132" s="8" t="s">
        <v>416</v>
      </c>
      <c r="F132" s="22">
        <v>7.4504400000000501</v>
      </c>
      <c r="G132" s="20"/>
      <c r="H132" s="20"/>
      <c r="I132" s="20"/>
      <c r="J132" s="20"/>
      <c r="K132" s="20"/>
      <c r="L132" s="20"/>
      <c r="M132" s="20"/>
      <c r="N132" s="20"/>
      <c r="O132" s="20"/>
      <c r="P132" s="20"/>
      <c r="Q132" s="20"/>
      <c r="R132" s="11" t="s">
        <v>1912</v>
      </c>
      <c r="S132" s="9" t="s">
        <v>1</v>
      </c>
    </row>
    <row r="133" spans="2:19" ht="15.75" thickBot="1" x14ac:dyDescent="0.3">
      <c r="B133" s="56" t="s">
        <v>125</v>
      </c>
      <c r="C133" s="57" t="s">
        <v>171</v>
      </c>
      <c r="D133" s="57" t="s">
        <v>174</v>
      </c>
      <c r="E133" s="57" t="s">
        <v>417</v>
      </c>
      <c r="F133" s="58">
        <v>1.69</v>
      </c>
      <c r="G133" s="58"/>
      <c r="H133" s="58"/>
      <c r="I133" s="58"/>
      <c r="J133" s="58"/>
      <c r="K133" s="58"/>
      <c r="L133" s="58"/>
      <c r="M133" s="58"/>
      <c r="N133" s="58"/>
      <c r="O133" s="58"/>
      <c r="P133" s="58"/>
      <c r="Q133" s="58"/>
      <c r="R133" s="62" t="s">
        <v>1912</v>
      </c>
      <c r="S133" s="62" t="s">
        <v>1</v>
      </c>
    </row>
    <row r="134" spans="2:19" ht="15.75" thickTop="1" x14ac:dyDescent="0.25">
      <c r="B134" s="7" t="s">
        <v>139</v>
      </c>
      <c r="C134" s="7" t="s">
        <v>106</v>
      </c>
      <c r="D134" s="8" t="s">
        <v>107</v>
      </c>
      <c r="E134" s="8" t="s">
        <v>418</v>
      </c>
      <c r="F134" s="19">
        <v>6</v>
      </c>
      <c r="G134" s="19">
        <v>6</v>
      </c>
      <c r="H134" s="19">
        <v>6</v>
      </c>
      <c r="I134" s="19">
        <v>6</v>
      </c>
      <c r="J134" s="19">
        <v>6</v>
      </c>
      <c r="K134" s="19">
        <v>6</v>
      </c>
      <c r="L134" s="19">
        <v>6</v>
      </c>
      <c r="M134" s="19">
        <v>6</v>
      </c>
      <c r="N134" s="19">
        <v>6</v>
      </c>
      <c r="O134" s="19">
        <v>6</v>
      </c>
      <c r="P134" s="19">
        <v>6</v>
      </c>
      <c r="Q134" s="19">
        <v>6</v>
      </c>
      <c r="R134" s="147" t="s">
        <v>1912</v>
      </c>
      <c r="S134" s="147" t="s">
        <v>1</v>
      </c>
    </row>
    <row r="135" spans="2:19" x14ac:dyDescent="0.25">
      <c r="B135" s="7" t="s">
        <v>139</v>
      </c>
      <c r="C135" s="7" t="s">
        <v>106</v>
      </c>
      <c r="D135" s="8" t="s">
        <v>112</v>
      </c>
      <c r="E135" s="8" t="s">
        <v>419</v>
      </c>
      <c r="F135" s="19">
        <v>0</v>
      </c>
      <c r="G135" s="19">
        <v>0</v>
      </c>
      <c r="H135" s="19">
        <v>0</v>
      </c>
      <c r="I135" s="19">
        <v>0</v>
      </c>
      <c r="J135" s="19">
        <v>0</v>
      </c>
      <c r="K135" s="19">
        <v>0</v>
      </c>
      <c r="L135" s="19">
        <v>0</v>
      </c>
      <c r="M135" s="19">
        <v>0</v>
      </c>
      <c r="N135" s="19">
        <v>0</v>
      </c>
      <c r="O135" s="19">
        <v>0</v>
      </c>
      <c r="P135" s="19">
        <v>0</v>
      </c>
      <c r="Q135" s="19">
        <v>0</v>
      </c>
      <c r="R135" s="10" t="s">
        <v>1912</v>
      </c>
      <c r="S135" s="9" t="s">
        <v>1</v>
      </c>
    </row>
    <row r="136" spans="2:19" x14ac:dyDescent="0.25">
      <c r="B136" s="7" t="s">
        <v>139</v>
      </c>
      <c r="C136" s="7" t="s">
        <v>106</v>
      </c>
      <c r="D136" s="8" t="s">
        <v>117</v>
      </c>
      <c r="E136" s="8" t="s">
        <v>420</v>
      </c>
      <c r="F136" s="19">
        <v>0</v>
      </c>
      <c r="G136" s="19">
        <v>0</v>
      </c>
      <c r="H136" s="19">
        <v>0</v>
      </c>
      <c r="I136" s="19">
        <v>0</v>
      </c>
      <c r="J136" s="19">
        <v>0</v>
      </c>
      <c r="K136" s="19">
        <v>0</v>
      </c>
      <c r="L136" s="19">
        <v>0</v>
      </c>
      <c r="M136" s="19">
        <v>0</v>
      </c>
      <c r="N136" s="19">
        <v>0</v>
      </c>
      <c r="O136" s="19">
        <v>0</v>
      </c>
      <c r="P136" s="19">
        <v>0</v>
      </c>
      <c r="Q136" s="19">
        <v>0</v>
      </c>
      <c r="R136" s="10" t="s">
        <v>1912</v>
      </c>
      <c r="S136" s="9" t="s">
        <v>1</v>
      </c>
    </row>
    <row r="137" spans="2:19" x14ac:dyDescent="0.25">
      <c r="B137" s="7" t="s">
        <v>139</v>
      </c>
      <c r="C137" s="8" t="s">
        <v>122</v>
      </c>
      <c r="D137" s="8" t="s">
        <v>123</v>
      </c>
      <c r="E137" s="8" t="s">
        <v>421</v>
      </c>
      <c r="F137" s="32">
        <v>0.33494408875038034</v>
      </c>
      <c r="G137" s="32">
        <v>0.33628297828133996</v>
      </c>
      <c r="H137" s="32">
        <v>0.33628297828133996</v>
      </c>
      <c r="I137" s="32">
        <v>0.3467579084132219</v>
      </c>
      <c r="J137" s="32">
        <v>0.35352823752802626</v>
      </c>
      <c r="K137" s="32">
        <v>0.35995577053677508</v>
      </c>
      <c r="L137" s="32">
        <v>0.36227074669749965</v>
      </c>
      <c r="M137" s="32">
        <v>0.36510034925648988</v>
      </c>
      <c r="N137" s="32">
        <v>0.36914150498304404</v>
      </c>
      <c r="O137" s="32">
        <v>0.37652052585095969</v>
      </c>
      <c r="P137" s="32">
        <v>0.39505896139583146</v>
      </c>
      <c r="Q137" s="32">
        <v>0.41186777603619446</v>
      </c>
      <c r="R137" s="10" t="s">
        <v>1912</v>
      </c>
      <c r="S137" s="9" t="s">
        <v>1</v>
      </c>
    </row>
    <row r="138" spans="2:19" x14ac:dyDescent="0.25">
      <c r="B138" s="7" t="s">
        <v>139</v>
      </c>
      <c r="C138" s="8" t="s">
        <v>122</v>
      </c>
      <c r="D138" s="8" t="s">
        <v>126</v>
      </c>
      <c r="E138" s="8" t="s">
        <v>422</v>
      </c>
      <c r="F138" s="31">
        <v>0</v>
      </c>
      <c r="G138" s="31">
        <v>0</v>
      </c>
      <c r="H138" s="31">
        <v>0</v>
      </c>
      <c r="I138" s="31">
        <v>0</v>
      </c>
      <c r="J138" s="31">
        <v>0</v>
      </c>
      <c r="K138" s="31">
        <v>0</v>
      </c>
      <c r="L138" s="31">
        <v>0</v>
      </c>
      <c r="M138" s="31">
        <v>0</v>
      </c>
      <c r="N138" s="31">
        <v>0</v>
      </c>
      <c r="O138" s="31">
        <v>0</v>
      </c>
      <c r="P138" s="31">
        <v>0</v>
      </c>
      <c r="Q138" s="31">
        <v>0</v>
      </c>
      <c r="R138" s="11" t="s">
        <v>1912</v>
      </c>
      <c r="S138" s="9" t="s">
        <v>1</v>
      </c>
    </row>
    <row r="139" spans="2:19" x14ac:dyDescent="0.25">
      <c r="B139" s="7" t="s">
        <v>139</v>
      </c>
      <c r="C139" s="8" t="s">
        <v>122</v>
      </c>
      <c r="D139" s="8" t="s">
        <v>130</v>
      </c>
      <c r="E139" s="8" t="s">
        <v>423</v>
      </c>
      <c r="F139" s="30">
        <v>0.33494408875038034</v>
      </c>
      <c r="G139" s="30">
        <v>0.33628297828133996</v>
      </c>
      <c r="H139" s="30">
        <v>0.33628297828133996</v>
      </c>
      <c r="I139" s="30">
        <v>0.3467579084132219</v>
      </c>
      <c r="J139" s="30">
        <v>0.35352823752802626</v>
      </c>
      <c r="K139" s="30">
        <v>0.35995577053677508</v>
      </c>
      <c r="L139" s="30">
        <v>0.36227074669749965</v>
      </c>
      <c r="M139" s="30">
        <v>0.36510034925648988</v>
      </c>
      <c r="N139" s="30">
        <v>0.36914150498304404</v>
      </c>
      <c r="O139" s="30">
        <v>0.37652052585095969</v>
      </c>
      <c r="P139" s="30">
        <v>0.39505896139583146</v>
      </c>
      <c r="Q139" s="30">
        <v>0.41186777603619446</v>
      </c>
      <c r="R139" s="9" t="s">
        <v>1912</v>
      </c>
      <c r="S139" s="9" t="s">
        <v>1</v>
      </c>
    </row>
    <row r="140" spans="2:19" x14ac:dyDescent="0.25">
      <c r="B140" s="7" t="s">
        <v>139</v>
      </c>
      <c r="C140" s="8" t="s">
        <v>122</v>
      </c>
      <c r="D140" s="8" t="s">
        <v>135</v>
      </c>
      <c r="E140" s="8" t="s">
        <v>424</v>
      </c>
      <c r="F140" s="30">
        <v>1</v>
      </c>
      <c r="G140" s="30">
        <v>1</v>
      </c>
      <c r="H140" s="30">
        <v>1</v>
      </c>
      <c r="I140" s="30">
        <v>1</v>
      </c>
      <c r="J140" s="30">
        <v>1</v>
      </c>
      <c r="K140" s="30">
        <v>1</v>
      </c>
      <c r="L140" s="30">
        <v>1</v>
      </c>
      <c r="M140" s="30">
        <v>1</v>
      </c>
      <c r="N140" s="30">
        <v>1</v>
      </c>
      <c r="O140" s="30">
        <v>1</v>
      </c>
      <c r="P140" s="30">
        <v>1</v>
      </c>
      <c r="Q140" s="30">
        <v>1</v>
      </c>
      <c r="R140" s="9" t="s">
        <v>1912</v>
      </c>
      <c r="S140" s="9" t="s">
        <v>1</v>
      </c>
    </row>
    <row r="141" spans="2:19" x14ac:dyDescent="0.25">
      <c r="B141" s="7" t="s">
        <v>139</v>
      </c>
      <c r="C141" s="8" t="s">
        <v>140</v>
      </c>
      <c r="D141" s="7" t="s">
        <v>123</v>
      </c>
      <c r="E141" s="8" t="s">
        <v>425</v>
      </c>
      <c r="F141" s="30">
        <v>0.28421420660482294</v>
      </c>
      <c r="G141" s="30">
        <v>0.32924739334437325</v>
      </c>
      <c r="H141" s="30">
        <v>0.32924739334437325</v>
      </c>
      <c r="I141" s="30">
        <v>0.33426176203817271</v>
      </c>
      <c r="J141" s="30">
        <v>0.34614635890534518</v>
      </c>
      <c r="K141" s="30">
        <v>0.35447024088981427</v>
      </c>
      <c r="L141" s="30">
        <v>0.35627889840885779</v>
      </c>
      <c r="M141" s="30">
        <v>0.35816952158930326</v>
      </c>
      <c r="N141" s="30">
        <v>0.36101300548939569</v>
      </c>
      <c r="O141" s="30">
        <v>0.37249927847165504</v>
      </c>
      <c r="P141" s="30">
        <v>0.39640533818417334</v>
      </c>
      <c r="Q141" s="30">
        <v>0.42033370786910473</v>
      </c>
      <c r="R141" s="9" t="s">
        <v>1912</v>
      </c>
      <c r="S141" s="9" t="s">
        <v>1</v>
      </c>
    </row>
    <row r="142" spans="2:19" x14ac:dyDescent="0.25">
      <c r="B142" s="7" t="s">
        <v>139</v>
      </c>
      <c r="C142" s="8" t="s">
        <v>140</v>
      </c>
      <c r="D142" s="7" t="s">
        <v>126</v>
      </c>
      <c r="E142" s="8" t="s">
        <v>426</v>
      </c>
      <c r="F142" s="33">
        <v>4.1128608737355132E-2</v>
      </c>
      <c r="G142" s="33">
        <v>4.7645356579529161E-2</v>
      </c>
      <c r="H142" s="33">
        <v>4.7645356579529161E-2</v>
      </c>
      <c r="I142" s="33">
        <v>4.8370985359792534E-2</v>
      </c>
      <c r="J142" s="33">
        <v>5.0090804155587934E-2</v>
      </c>
      <c r="K142" s="33">
        <v>5.1295352265285823E-2</v>
      </c>
      <c r="L142" s="33">
        <v>5.1557082909680141E-2</v>
      </c>
      <c r="M142" s="33">
        <v>5.1830674796543366E-2</v>
      </c>
      <c r="N142" s="33">
        <v>5.2242155060584147E-2</v>
      </c>
      <c r="O142" s="33">
        <v>5.3904332447778043E-2</v>
      </c>
      <c r="P142" s="33">
        <v>5.7363775901057158E-2</v>
      </c>
      <c r="Q142" s="33">
        <v>6.0826447828159928E-2</v>
      </c>
      <c r="R142" s="9" t="s">
        <v>1912</v>
      </c>
      <c r="S142" s="9" t="s">
        <v>1</v>
      </c>
    </row>
    <row r="143" spans="2:19" x14ac:dyDescent="0.25">
      <c r="B143" s="7" t="s">
        <v>139</v>
      </c>
      <c r="C143" s="8" t="s">
        <v>140</v>
      </c>
      <c r="D143" s="8" t="s">
        <v>130</v>
      </c>
      <c r="E143" s="8" t="s">
        <v>427</v>
      </c>
      <c r="F143" s="30">
        <v>0.28717464667459663</v>
      </c>
      <c r="G143" s="30">
        <v>0.33267690936951866</v>
      </c>
      <c r="H143" s="30">
        <v>0.33267690936951866</v>
      </c>
      <c r="I143" s="30">
        <v>0.3377435088725485</v>
      </c>
      <c r="J143" s="30">
        <v>0.3497518984142638</v>
      </c>
      <c r="K143" s="30">
        <v>0.35816248385405014</v>
      </c>
      <c r="L143" s="30">
        <v>0.35998998076277738</v>
      </c>
      <c r="M143" s="30">
        <v>0.36190029710595073</v>
      </c>
      <c r="N143" s="30">
        <v>0.36477339938359066</v>
      </c>
      <c r="O143" s="30">
        <v>0.37637931600785951</v>
      </c>
      <c r="P143" s="30">
        <v>0.40053438669674235</v>
      </c>
      <c r="Q143" s="30">
        <v>0.42471199974380491</v>
      </c>
      <c r="R143" s="9" t="s">
        <v>1912</v>
      </c>
      <c r="S143" s="9" t="s">
        <v>1</v>
      </c>
    </row>
    <row r="144" spans="2:19" x14ac:dyDescent="0.25">
      <c r="B144" s="7" t="s">
        <v>139</v>
      </c>
      <c r="C144" s="8" t="s">
        <v>150</v>
      </c>
      <c r="D144" s="8" t="s">
        <v>151</v>
      </c>
      <c r="E144" s="8" t="s">
        <v>428</v>
      </c>
      <c r="F144" s="20">
        <v>0.5</v>
      </c>
      <c r="G144" s="20">
        <v>0.5</v>
      </c>
      <c r="H144" s="20">
        <v>0.5</v>
      </c>
      <c r="I144" s="20">
        <v>0.5</v>
      </c>
      <c r="J144" s="20">
        <v>0.5</v>
      </c>
      <c r="K144" s="20">
        <v>0.5</v>
      </c>
      <c r="L144" s="20">
        <v>0.5</v>
      </c>
      <c r="M144" s="20">
        <v>0.5</v>
      </c>
      <c r="N144" s="20">
        <v>0.5</v>
      </c>
      <c r="O144" s="20">
        <v>0.5</v>
      </c>
      <c r="P144" s="20">
        <v>0.5</v>
      </c>
      <c r="Q144" s="20">
        <v>0.5</v>
      </c>
      <c r="R144" s="9" t="s">
        <v>1912</v>
      </c>
      <c r="S144" s="9" t="s">
        <v>1</v>
      </c>
    </row>
    <row r="145" spans="2:19" x14ac:dyDescent="0.25">
      <c r="B145" s="7" t="s">
        <v>139</v>
      </c>
      <c r="C145" s="8" t="s">
        <v>150</v>
      </c>
      <c r="D145" s="8" t="s">
        <v>154</v>
      </c>
      <c r="E145" s="8" t="s">
        <v>429</v>
      </c>
      <c r="F145" s="19">
        <v>8760</v>
      </c>
      <c r="G145" s="19">
        <v>8760</v>
      </c>
      <c r="H145" s="19">
        <v>8760</v>
      </c>
      <c r="I145" s="19">
        <v>8760</v>
      </c>
      <c r="J145" s="19">
        <v>8760</v>
      </c>
      <c r="K145" s="19">
        <v>8760</v>
      </c>
      <c r="L145" s="19">
        <v>8760</v>
      </c>
      <c r="M145" s="19">
        <v>8760</v>
      </c>
      <c r="N145" s="19">
        <v>8760</v>
      </c>
      <c r="O145" s="19">
        <v>8760</v>
      </c>
      <c r="P145" s="19">
        <v>8760</v>
      </c>
      <c r="Q145" s="19">
        <v>8760</v>
      </c>
      <c r="R145" s="9" t="s">
        <v>1912</v>
      </c>
      <c r="S145" s="9" t="s">
        <v>1</v>
      </c>
    </row>
    <row r="146" spans="2:19" x14ac:dyDescent="0.25">
      <c r="B146" s="7" t="s">
        <v>139</v>
      </c>
      <c r="C146" s="8" t="s">
        <v>150</v>
      </c>
      <c r="D146" s="8" t="s">
        <v>157</v>
      </c>
      <c r="E146" s="8" t="s">
        <v>430</v>
      </c>
      <c r="F146" s="19">
        <v>8760</v>
      </c>
      <c r="G146" s="19">
        <v>8760</v>
      </c>
      <c r="H146" s="19">
        <v>8760</v>
      </c>
      <c r="I146" s="19">
        <v>8760</v>
      </c>
      <c r="J146" s="19">
        <v>8760</v>
      </c>
      <c r="K146" s="19">
        <v>8760</v>
      </c>
      <c r="L146" s="19">
        <v>8760</v>
      </c>
      <c r="M146" s="19">
        <v>8760</v>
      </c>
      <c r="N146" s="19">
        <v>8760</v>
      </c>
      <c r="O146" s="19">
        <v>8760</v>
      </c>
      <c r="P146" s="19">
        <v>8760</v>
      </c>
      <c r="Q146" s="19">
        <v>8760</v>
      </c>
      <c r="R146" s="9" t="s">
        <v>1912</v>
      </c>
      <c r="S146" s="9" t="s">
        <v>1</v>
      </c>
    </row>
    <row r="147" spans="2:19" x14ac:dyDescent="0.25">
      <c r="B147" s="7" t="s">
        <v>139</v>
      </c>
      <c r="C147" s="8" t="s">
        <v>159</v>
      </c>
      <c r="D147" s="8" t="s">
        <v>1</v>
      </c>
      <c r="E147" s="8" t="s">
        <v>431</v>
      </c>
      <c r="F147" s="21">
        <v>0.76923076923076905</v>
      </c>
      <c r="G147" s="21">
        <v>0.76923076923076905</v>
      </c>
      <c r="H147" s="21">
        <v>0.76923076923076905</v>
      </c>
      <c r="I147" s="21">
        <v>0.76923076923076905</v>
      </c>
      <c r="J147" s="21">
        <v>0.76923076923076905</v>
      </c>
      <c r="K147" s="21">
        <v>0.76923076923076905</v>
      </c>
      <c r="L147" s="21">
        <v>0.76923076923076905</v>
      </c>
      <c r="M147" s="21">
        <v>0.76923076923076905</v>
      </c>
      <c r="N147" s="21">
        <v>0.76923076923076905</v>
      </c>
      <c r="O147" s="21">
        <v>0.76923076923076905</v>
      </c>
      <c r="P147" s="21">
        <v>0.76923076923076905</v>
      </c>
      <c r="Q147" s="21">
        <v>0.76923076923076905</v>
      </c>
      <c r="R147" s="9" t="s">
        <v>1912</v>
      </c>
      <c r="S147" s="9" t="s">
        <v>1</v>
      </c>
    </row>
    <row r="148" spans="2:19" x14ac:dyDescent="0.25">
      <c r="B148" s="7" t="s">
        <v>139</v>
      </c>
      <c r="C148" s="8" t="s">
        <v>159</v>
      </c>
      <c r="D148" s="8" t="s">
        <v>90</v>
      </c>
      <c r="E148" s="8" t="s">
        <v>432</v>
      </c>
      <c r="F148" s="21">
        <v>0.71875</v>
      </c>
      <c r="G148" s="21">
        <v>0.71875</v>
      </c>
      <c r="H148" s="21">
        <v>0.71875</v>
      </c>
      <c r="I148" s="21">
        <v>0.71875</v>
      </c>
      <c r="J148" s="21">
        <v>0.71875</v>
      </c>
      <c r="K148" s="21">
        <v>0.71875</v>
      </c>
      <c r="L148" s="21">
        <v>0.71875</v>
      </c>
      <c r="M148" s="21">
        <v>0.71875</v>
      </c>
      <c r="N148" s="21">
        <v>0.71875</v>
      </c>
      <c r="O148" s="21">
        <v>0.71875</v>
      </c>
      <c r="P148" s="21">
        <v>0.71875</v>
      </c>
      <c r="Q148" s="21">
        <v>0.71875</v>
      </c>
      <c r="R148" s="9" t="s">
        <v>1912</v>
      </c>
      <c r="S148" s="9" t="s">
        <v>1</v>
      </c>
    </row>
    <row r="149" spans="2:19" x14ac:dyDescent="0.25">
      <c r="B149" s="7" t="s">
        <v>139</v>
      </c>
      <c r="C149" s="7" t="s">
        <v>164</v>
      </c>
      <c r="D149" s="12">
        <v>1</v>
      </c>
      <c r="E149" s="8" t="s">
        <v>433</v>
      </c>
      <c r="F149" s="19"/>
      <c r="G149" s="19"/>
      <c r="H149" s="19"/>
      <c r="I149" s="19"/>
      <c r="J149" s="19"/>
      <c r="K149" s="19"/>
      <c r="L149" s="19"/>
      <c r="M149" s="19"/>
      <c r="N149" s="19"/>
      <c r="O149" s="19"/>
      <c r="P149" s="19"/>
      <c r="Q149" s="19"/>
      <c r="R149" s="9">
        <v>0</v>
      </c>
      <c r="S149" s="9" t="s">
        <v>1</v>
      </c>
    </row>
    <row r="150" spans="2:19" x14ac:dyDescent="0.25">
      <c r="B150" s="7" t="s">
        <v>139</v>
      </c>
      <c r="C150" s="7" t="s">
        <v>164</v>
      </c>
      <c r="D150" s="12">
        <v>2</v>
      </c>
      <c r="E150" s="8" t="s">
        <v>434</v>
      </c>
      <c r="F150" s="19"/>
      <c r="G150" s="19"/>
      <c r="H150" s="19"/>
      <c r="I150" s="19"/>
      <c r="J150" s="19"/>
      <c r="K150" s="19"/>
      <c r="L150" s="19"/>
      <c r="M150" s="19"/>
      <c r="N150" s="19"/>
      <c r="O150" s="19"/>
      <c r="P150" s="19"/>
      <c r="Q150" s="19"/>
      <c r="R150" s="9">
        <v>0</v>
      </c>
      <c r="S150" s="9" t="s">
        <v>1</v>
      </c>
    </row>
    <row r="151" spans="2:19" x14ac:dyDescent="0.25">
      <c r="B151" s="7" t="s">
        <v>139</v>
      </c>
      <c r="C151" s="7" t="s">
        <v>164</v>
      </c>
      <c r="D151" s="12">
        <v>3</v>
      </c>
      <c r="E151" s="8" t="s">
        <v>435</v>
      </c>
      <c r="F151" s="19"/>
      <c r="G151" s="19"/>
      <c r="H151" s="19"/>
      <c r="I151" s="19"/>
      <c r="J151" s="19"/>
      <c r="K151" s="19"/>
      <c r="L151" s="19"/>
      <c r="M151" s="19"/>
      <c r="N151" s="19"/>
      <c r="O151" s="19"/>
      <c r="P151" s="19"/>
      <c r="Q151" s="19"/>
      <c r="R151" s="10">
        <v>0</v>
      </c>
      <c r="S151" s="9" t="s">
        <v>1</v>
      </c>
    </row>
    <row r="152" spans="2:19" x14ac:dyDescent="0.25">
      <c r="B152" s="7" t="s">
        <v>139</v>
      </c>
      <c r="C152" s="7" t="s">
        <v>164</v>
      </c>
      <c r="D152" s="12">
        <v>4</v>
      </c>
      <c r="E152" s="8" t="s">
        <v>436</v>
      </c>
      <c r="F152" s="19"/>
      <c r="G152" s="19"/>
      <c r="H152" s="19"/>
      <c r="I152" s="19"/>
      <c r="J152" s="19"/>
      <c r="K152" s="19"/>
      <c r="L152" s="19"/>
      <c r="M152" s="19"/>
      <c r="N152" s="19"/>
      <c r="O152" s="19"/>
      <c r="P152" s="19"/>
      <c r="Q152" s="19"/>
      <c r="R152" s="10">
        <v>0</v>
      </c>
      <c r="S152" s="9" t="s">
        <v>1</v>
      </c>
    </row>
    <row r="153" spans="2:19" x14ac:dyDescent="0.25">
      <c r="B153" s="7" t="s">
        <v>139</v>
      </c>
      <c r="C153" s="7" t="s">
        <v>164</v>
      </c>
      <c r="D153" s="12">
        <v>5</v>
      </c>
      <c r="E153" s="8" t="s">
        <v>437</v>
      </c>
      <c r="F153" s="19"/>
      <c r="G153" s="19"/>
      <c r="H153" s="19"/>
      <c r="I153" s="19"/>
      <c r="J153" s="19"/>
      <c r="K153" s="19"/>
      <c r="L153" s="19"/>
      <c r="M153" s="19"/>
      <c r="N153" s="19"/>
      <c r="O153" s="19"/>
      <c r="P153" s="19"/>
      <c r="Q153" s="19"/>
      <c r="R153" s="10">
        <v>0</v>
      </c>
      <c r="S153" s="9" t="s">
        <v>1</v>
      </c>
    </row>
    <row r="154" spans="2:19" x14ac:dyDescent="0.25">
      <c r="B154" s="7" t="s">
        <v>139</v>
      </c>
      <c r="C154" s="8" t="s">
        <v>171</v>
      </c>
      <c r="D154" s="8" t="s">
        <v>172</v>
      </c>
      <c r="E154" s="8" t="s">
        <v>438</v>
      </c>
      <c r="F154" s="22">
        <v>0</v>
      </c>
      <c r="G154" s="20"/>
      <c r="H154" s="20"/>
      <c r="I154" s="20"/>
      <c r="J154" s="20"/>
      <c r="K154" s="20"/>
      <c r="L154" s="20"/>
      <c r="M154" s="20"/>
      <c r="N154" s="20"/>
      <c r="O154" s="20"/>
      <c r="P154" s="20"/>
      <c r="Q154" s="20"/>
      <c r="R154" s="11" t="s">
        <v>1912</v>
      </c>
      <c r="S154" s="9" t="s">
        <v>1</v>
      </c>
    </row>
    <row r="155" spans="2:19" ht="15.75" thickBot="1" x14ac:dyDescent="0.3">
      <c r="B155" s="56" t="s">
        <v>139</v>
      </c>
      <c r="C155" s="57" t="s">
        <v>171</v>
      </c>
      <c r="D155" s="57" t="s">
        <v>174</v>
      </c>
      <c r="E155" s="57" t="s">
        <v>439</v>
      </c>
      <c r="F155" s="58">
        <v>0</v>
      </c>
      <c r="G155" s="58"/>
      <c r="H155" s="58"/>
      <c r="I155" s="58"/>
      <c r="J155" s="58"/>
      <c r="K155" s="58"/>
      <c r="L155" s="58"/>
      <c r="M155" s="58"/>
      <c r="N155" s="58"/>
      <c r="O155" s="58"/>
      <c r="P155" s="58"/>
      <c r="Q155" s="58"/>
      <c r="R155" s="62" t="s">
        <v>1912</v>
      </c>
      <c r="S155" s="62" t="s">
        <v>1</v>
      </c>
    </row>
    <row r="156" spans="2:19" ht="15.75" thickTop="1" x14ac:dyDescent="0.25">
      <c r="B156" s="7" t="s">
        <v>134</v>
      </c>
      <c r="C156" s="7" t="s">
        <v>106</v>
      </c>
      <c r="D156" s="8" t="s">
        <v>107</v>
      </c>
      <c r="E156" s="8" t="s">
        <v>440</v>
      </c>
      <c r="F156" s="19">
        <v>25</v>
      </c>
      <c r="G156" s="19">
        <v>25</v>
      </c>
      <c r="H156" s="19">
        <v>25</v>
      </c>
      <c r="I156" s="19">
        <v>25</v>
      </c>
      <c r="J156" s="19">
        <v>25</v>
      </c>
      <c r="K156" s="19">
        <v>25</v>
      </c>
      <c r="L156" s="19">
        <v>25</v>
      </c>
      <c r="M156" s="19">
        <v>25</v>
      </c>
      <c r="N156" s="19">
        <v>25</v>
      </c>
      <c r="O156" s="19">
        <v>25</v>
      </c>
      <c r="P156" s="19">
        <v>25</v>
      </c>
      <c r="Q156" s="19">
        <v>25</v>
      </c>
      <c r="R156" s="147" t="s">
        <v>1912</v>
      </c>
      <c r="S156" s="147" t="s">
        <v>90</v>
      </c>
    </row>
    <row r="157" spans="2:19" x14ac:dyDescent="0.25">
      <c r="B157" s="7" t="s">
        <v>134</v>
      </c>
      <c r="C157" s="7" t="s">
        <v>106</v>
      </c>
      <c r="D157" s="8" t="s">
        <v>112</v>
      </c>
      <c r="E157" s="8" t="s">
        <v>441</v>
      </c>
      <c r="F157" s="19">
        <v>0</v>
      </c>
      <c r="G157" s="19">
        <v>0</v>
      </c>
      <c r="H157" s="19">
        <v>0</v>
      </c>
      <c r="I157" s="19">
        <v>0</v>
      </c>
      <c r="J157" s="19">
        <v>0</v>
      </c>
      <c r="K157" s="19">
        <v>0</v>
      </c>
      <c r="L157" s="19">
        <v>0</v>
      </c>
      <c r="M157" s="19">
        <v>0</v>
      </c>
      <c r="N157" s="19">
        <v>0</v>
      </c>
      <c r="O157" s="19">
        <v>0</v>
      </c>
      <c r="P157" s="19">
        <v>0</v>
      </c>
      <c r="Q157" s="19">
        <v>0</v>
      </c>
      <c r="R157" s="10" t="s">
        <v>1912</v>
      </c>
      <c r="S157" s="9" t="s">
        <v>90</v>
      </c>
    </row>
    <row r="158" spans="2:19" x14ac:dyDescent="0.25">
      <c r="B158" s="7" t="s">
        <v>134</v>
      </c>
      <c r="C158" s="7" t="s">
        <v>106</v>
      </c>
      <c r="D158" s="8" t="s">
        <v>117</v>
      </c>
      <c r="E158" s="8" t="s">
        <v>442</v>
      </c>
      <c r="F158" s="19">
        <v>0</v>
      </c>
      <c r="G158" s="19">
        <v>0</v>
      </c>
      <c r="H158" s="19">
        <v>0</v>
      </c>
      <c r="I158" s="19">
        <v>0</v>
      </c>
      <c r="J158" s="19">
        <v>0</v>
      </c>
      <c r="K158" s="19">
        <v>0</v>
      </c>
      <c r="L158" s="19">
        <v>0</v>
      </c>
      <c r="M158" s="19">
        <v>0</v>
      </c>
      <c r="N158" s="19">
        <v>0</v>
      </c>
      <c r="O158" s="19">
        <v>0</v>
      </c>
      <c r="P158" s="19">
        <v>0</v>
      </c>
      <c r="Q158" s="19">
        <v>0</v>
      </c>
      <c r="R158" s="10" t="s">
        <v>1912</v>
      </c>
      <c r="S158" s="9" t="s">
        <v>90</v>
      </c>
    </row>
    <row r="159" spans="2:19" x14ac:dyDescent="0.25">
      <c r="B159" s="7" t="s">
        <v>134</v>
      </c>
      <c r="C159" s="8" t="s">
        <v>122</v>
      </c>
      <c r="D159" s="8" t="s">
        <v>123</v>
      </c>
      <c r="E159" s="8" t="s">
        <v>443</v>
      </c>
      <c r="F159" s="32">
        <v>7.7716292856907137</v>
      </c>
      <c r="G159" s="32">
        <v>6.8417971979236487</v>
      </c>
      <c r="H159" s="32">
        <v>6.8417971979236487</v>
      </c>
      <c r="I159" s="32">
        <v>6.9459963332003545</v>
      </c>
      <c r="J159" s="32">
        <v>7.192959568712519</v>
      </c>
      <c r="K159" s="32">
        <v>7.3659307556935527</v>
      </c>
      <c r="L159" s="32">
        <v>7.4035148586991992</v>
      </c>
      <c r="M159" s="32">
        <v>7.4428022172016011</v>
      </c>
      <c r="N159" s="32">
        <v>7.501890126698413</v>
      </c>
      <c r="O159" s="32">
        <v>7.7405761478885973</v>
      </c>
      <c r="P159" s="32">
        <v>8.2373467090557391</v>
      </c>
      <c r="Q159" s="32">
        <v>8.7345808739136857</v>
      </c>
      <c r="R159" s="10" t="s">
        <v>1912</v>
      </c>
      <c r="S159" s="9" t="s">
        <v>90</v>
      </c>
    </row>
    <row r="160" spans="2:19" x14ac:dyDescent="0.25">
      <c r="B160" s="7" t="s">
        <v>134</v>
      </c>
      <c r="C160" s="8" t="s">
        <v>122</v>
      </c>
      <c r="D160" s="8" t="s">
        <v>126</v>
      </c>
      <c r="E160" s="8" t="s">
        <v>444</v>
      </c>
      <c r="F160" s="31">
        <v>0.93315481843273995</v>
      </c>
      <c r="G160" s="31">
        <v>0.8215080502794001</v>
      </c>
      <c r="H160" s="31">
        <v>0.8215080502794001</v>
      </c>
      <c r="I160" s="31">
        <v>0.83401944545608897</v>
      </c>
      <c r="J160" s="31">
        <v>0.8636728070257389</v>
      </c>
      <c r="K160" s="31">
        <v>0.8844417977544391</v>
      </c>
      <c r="L160" s="31">
        <v>0.88895459494624196</v>
      </c>
      <c r="M160" s="31">
        <v>0.8936719053765656</v>
      </c>
      <c r="N160" s="31">
        <v>0.90076670692089356</v>
      </c>
      <c r="O160" s="31">
        <v>0.92942620708210799</v>
      </c>
      <c r="P160" s="31">
        <v>0.98907442572041315</v>
      </c>
      <c r="Q160" s="31">
        <v>1.0487783101659616</v>
      </c>
      <c r="R160" s="11" t="s">
        <v>1912</v>
      </c>
      <c r="S160" s="9" t="s">
        <v>90</v>
      </c>
    </row>
    <row r="161" spans="2:19" x14ac:dyDescent="0.25">
      <c r="B161" s="7" t="s">
        <v>134</v>
      </c>
      <c r="C161" s="8" t="s">
        <v>122</v>
      </c>
      <c r="D161" s="8" t="s">
        <v>130</v>
      </c>
      <c r="E161" s="8" t="s">
        <v>445</v>
      </c>
      <c r="F161" s="30">
        <v>7.8274516714809419</v>
      </c>
      <c r="G161" s="30">
        <v>6.8909407466752866</v>
      </c>
      <c r="H161" s="30">
        <v>6.8909407466752866</v>
      </c>
      <c r="I161" s="30">
        <v>6.9958883278845763</v>
      </c>
      <c r="J161" s="30">
        <v>7.2446254613146639</v>
      </c>
      <c r="K161" s="30">
        <v>7.4188390730145439</v>
      </c>
      <c r="L161" s="30">
        <v>7.4566931366964448</v>
      </c>
      <c r="M161" s="30">
        <v>7.4962626900903393</v>
      </c>
      <c r="N161" s="30">
        <v>7.5557750187093475</v>
      </c>
      <c r="O161" s="30">
        <v>7.7961754838941966</v>
      </c>
      <c r="P161" s="30">
        <v>8.2965142695475169</v>
      </c>
      <c r="Q161" s="30">
        <v>8.7973199888837357</v>
      </c>
      <c r="R161" s="9" t="s">
        <v>1912</v>
      </c>
      <c r="S161" s="9" t="s">
        <v>90</v>
      </c>
    </row>
    <row r="162" spans="2:19" x14ac:dyDescent="0.25">
      <c r="B162" s="7" t="s">
        <v>134</v>
      </c>
      <c r="C162" s="8" t="s">
        <v>122</v>
      </c>
      <c r="D162" s="8" t="s">
        <v>135</v>
      </c>
      <c r="E162" s="8" t="s">
        <v>446</v>
      </c>
      <c r="F162" s="30">
        <v>0.99286838320655302</v>
      </c>
      <c r="G162" s="30">
        <v>0.99286838320655302</v>
      </c>
      <c r="H162" s="30">
        <v>0.99286838320655302</v>
      </c>
      <c r="I162" s="30">
        <v>0.99286838320655302</v>
      </c>
      <c r="J162" s="30">
        <v>0.99286838320655302</v>
      </c>
      <c r="K162" s="30">
        <v>0.99286838320655302</v>
      </c>
      <c r="L162" s="30">
        <v>0.99286838320655302</v>
      </c>
      <c r="M162" s="30">
        <v>0.99286838320655302</v>
      </c>
      <c r="N162" s="30">
        <v>0.99286838320655302</v>
      </c>
      <c r="O162" s="30">
        <v>0.99286838320655302</v>
      </c>
      <c r="P162" s="30">
        <v>0.99286838320655302</v>
      </c>
      <c r="Q162" s="30">
        <v>0.99286838320655302</v>
      </c>
      <c r="R162" s="9" t="s">
        <v>1912</v>
      </c>
      <c r="S162" s="9" t="s">
        <v>90</v>
      </c>
    </row>
    <row r="163" spans="2:19" x14ac:dyDescent="0.25">
      <c r="B163" s="7" t="s">
        <v>134</v>
      </c>
      <c r="C163" s="8" t="s">
        <v>140</v>
      </c>
      <c r="D163" s="7" t="s">
        <v>123</v>
      </c>
      <c r="E163" s="8" t="s">
        <v>447</v>
      </c>
      <c r="F163" s="30">
        <v>6.7245384887427564</v>
      </c>
      <c r="G163" s="30">
        <v>5.5792225083117941</v>
      </c>
      <c r="H163" s="30">
        <v>5.5792225083117941</v>
      </c>
      <c r="I163" s="30">
        <v>5.753010566998177</v>
      </c>
      <c r="J163" s="30">
        <v>5.8653361232277694</v>
      </c>
      <c r="K163" s="30">
        <v>5.9719743985832556</v>
      </c>
      <c r="L163" s="30">
        <v>6.0103818349873492</v>
      </c>
      <c r="M163" s="30">
        <v>6.0573273639206846</v>
      </c>
      <c r="N163" s="30">
        <v>6.1243735971389519</v>
      </c>
      <c r="O163" s="30">
        <v>6.2467978706659171</v>
      </c>
      <c r="P163" s="30">
        <v>6.5543663874830376</v>
      </c>
      <c r="Q163" s="30">
        <v>6.8332390127311005</v>
      </c>
      <c r="R163" s="9" t="s">
        <v>1912</v>
      </c>
      <c r="S163" s="9" t="s">
        <v>90</v>
      </c>
    </row>
    <row r="164" spans="2:19" x14ac:dyDescent="0.25">
      <c r="B164" s="7" t="s">
        <v>134</v>
      </c>
      <c r="C164" s="8" t="s">
        <v>140</v>
      </c>
      <c r="D164" s="7" t="s">
        <v>126</v>
      </c>
      <c r="E164" s="8" t="s">
        <v>448</v>
      </c>
      <c r="F164" s="33">
        <v>1.957429859185406</v>
      </c>
      <c r="G164" s="33">
        <v>1.6240425639753644</v>
      </c>
      <c r="H164" s="33">
        <v>1.6240425639753644</v>
      </c>
      <c r="I164" s="33">
        <v>1.6746301151972152</v>
      </c>
      <c r="J164" s="33">
        <v>1.7073266932719016</v>
      </c>
      <c r="K164" s="33">
        <v>1.7383677743308172</v>
      </c>
      <c r="L164" s="33">
        <v>1.7495477033263893</v>
      </c>
      <c r="M164" s="33">
        <v>1.763212965298375</v>
      </c>
      <c r="N164" s="33">
        <v>1.7827292933061687</v>
      </c>
      <c r="O164" s="33">
        <v>1.8183654828962681</v>
      </c>
      <c r="P164" s="33">
        <v>1.9078948683806523</v>
      </c>
      <c r="Q164" s="33">
        <v>1.9890712352768753</v>
      </c>
      <c r="R164" s="9" t="s">
        <v>1912</v>
      </c>
      <c r="S164" s="9" t="s">
        <v>90</v>
      </c>
    </row>
    <row r="165" spans="2:19" x14ac:dyDescent="0.25">
      <c r="B165" s="7" t="s">
        <v>134</v>
      </c>
      <c r="C165" s="8" t="s">
        <v>140</v>
      </c>
      <c r="D165" s="8" t="s">
        <v>130</v>
      </c>
      <c r="E165" s="8" t="s">
        <v>449</v>
      </c>
      <c r="F165" s="30">
        <v>7.0036383073523512</v>
      </c>
      <c r="G165" s="30">
        <v>5.8107863535718316</v>
      </c>
      <c r="H165" s="30">
        <v>5.8107863535718316</v>
      </c>
      <c r="I165" s="30">
        <v>5.9917874300343907</v>
      </c>
      <c r="J165" s="30">
        <v>6.108775022539243</v>
      </c>
      <c r="K165" s="30">
        <v>6.2198392853968274</v>
      </c>
      <c r="L165" s="30">
        <v>6.2598408101612728</v>
      </c>
      <c r="M165" s="30">
        <v>6.3087347982538144</v>
      </c>
      <c r="N165" s="30">
        <v>6.3785637639318633</v>
      </c>
      <c r="O165" s="30">
        <v>6.5060692177646571</v>
      </c>
      <c r="P165" s="30">
        <v>6.8264032674726058</v>
      </c>
      <c r="Q165" s="30">
        <v>7.1168504118125302</v>
      </c>
      <c r="R165" s="9" t="s">
        <v>1912</v>
      </c>
      <c r="S165" s="9" t="s">
        <v>90</v>
      </c>
    </row>
    <row r="166" spans="2:19" x14ac:dyDescent="0.25">
      <c r="B166" s="7" t="s">
        <v>134</v>
      </c>
      <c r="C166" s="8" t="s">
        <v>150</v>
      </c>
      <c r="D166" s="8" t="s">
        <v>151</v>
      </c>
      <c r="E166" s="8" t="s">
        <v>450</v>
      </c>
      <c r="F166" s="20">
        <v>1.5</v>
      </c>
      <c r="G166" s="20">
        <v>1.5</v>
      </c>
      <c r="H166" s="20">
        <v>1.5</v>
      </c>
      <c r="I166" s="20">
        <v>1.5</v>
      </c>
      <c r="J166" s="20">
        <v>1.5</v>
      </c>
      <c r="K166" s="20">
        <v>1.5</v>
      </c>
      <c r="L166" s="20">
        <v>1.5</v>
      </c>
      <c r="M166" s="20">
        <v>1.5</v>
      </c>
      <c r="N166" s="20">
        <v>1.5</v>
      </c>
      <c r="O166" s="20">
        <v>1.5</v>
      </c>
      <c r="P166" s="20">
        <v>1.5</v>
      </c>
      <c r="Q166" s="20">
        <v>1.5</v>
      </c>
      <c r="R166" s="9" t="s">
        <v>1912</v>
      </c>
      <c r="S166" s="9" t="s">
        <v>90</v>
      </c>
    </row>
    <row r="167" spans="2:19" x14ac:dyDescent="0.25">
      <c r="B167" s="7" t="s">
        <v>134</v>
      </c>
      <c r="C167" s="8" t="s">
        <v>150</v>
      </c>
      <c r="D167" s="8" t="s">
        <v>154</v>
      </c>
      <c r="E167" s="8" t="s">
        <v>451</v>
      </c>
      <c r="F167" s="19">
        <v>8760</v>
      </c>
      <c r="G167" s="19">
        <v>8760</v>
      </c>
      <c r="H167" s="19">
        <v>8760</v>
      </c>
      <c r="I167" s="19">
        <v>8760</v>
      </c>
      <c r="J167" s="19">
        <v>8760</v>
      </c>
      <c r="K167" s="19">
        <v>8760</v>
      </c>
      <c r="L167" s="19">
        <v>8760</v>
      </c>
      <c r="M167" s="19">
        <v>8760</v>
      </c>
      <c r="N167" s="19">
        <v>8760</v>
      </c>
      <c r="O167" s="19">
        <v>8760</v>
      </c>
      <c r="P167" s="19">
        <v>8760</v>
      </c>
      <c r="Q167" s="19">
        <v>8760</v>
      </c>
      <c r="R167" s="9" t="s">
        <v>1912</v>
      </c>
      <c r="S167" s="9" t="s">
        <v>90</v>
      </c>
    </row>
    <row r="168" spans="2:19" x14ac:dyDescent="0.25">
      <c r="B168" s="7" t="s">
        <v>134</v>
      </c>
      <c r="C168" s="8" t="s">
        <v>150</v>
      </c>
      <c r="D168" s="8" t="s">
        <v>157</v>
      </c>
      <c r="E168" s="8" t="s">
        <v>452</v>
      </c>
      <c r="F168" s="19">
        <v>8760</v>
      </c>
      <c r="G168" s="19">
        <v>8760</v>
      </c>
      <c r="H168" s="19">
        <v>8760</v>
      </c>
      <c r="I168" s="19">
        <v>8760</v>
      </c>
      <c r="J168" s="19">
        <v>8760</v>
      </c>
      <c r="K168" s="19">
        <v>8760</v>
      </c>
      <c r="L168" s="19">
        <v>8760</v>
      </c>
      <c r="M168" s="19">
        <v>8760</v>
      </c>
      <c r="N168" s="19">
        <v>8760</v>
      </c>
      <c r="O168" s="19">
        <v>8760</v>
      </c>
      <c r="P168" s="19">
        <v>8760</v>
      </c>
      <c r="Q168" s="19">
        <v>8760</v>
      </c>
      <c r="R168" s="9" t="s">
        <v>1912</v>
      </c>
      <c r="S168" s="9" t="s">
        <v>90</v>
      </c>
    </row>
    <row r="169" spans="2:19" x14ac:dyDescent="0.25">
      <c r="B169" s="7" t="s">
        <v>134</v>
      </c>
      <c r="C169" s="8" t="s">
        <v>159</v>
      </c>
      <c r="D169" s="8" t="s">
        <v>1</v>
      </c>
      <c r="E169" s="8" t="s">
        <v>453</v>
      </c>
      <c r="F169" s="21">
        <v>0.71111111111111103</v>
      </c>
      <c r="G169" s="21">
        <v>0.71111111111111103</v>
      </c>
      <c r="H169" s="21">
        <v>0.71111111111111103</v>
      </c>
      <c r="I169" s="21">
        <v>0.71111111111111103</v>
      </c>
      <c r="J169" s="21">
        <v>0.71111111111111103</v>
      </c>
      <c r="K169" s="21">
        <v>0.71111111111111103</v>
      </c>
      <c r="L169" s="21">
        <v>0.71111111111111103</v>
      </c>
      <c r="M169" s="21">
        <v>0.71111111111111103</v>
      </c>
      <c r="N169" s="21">
        <v>0.71111111111111103</v>
      </c>
      <c r="O169" s="21">
        <v>0.71111111111111103</v>
      </c>
      <c r="P169" s="21">
        <v>0.71111111111111103</v>
      </c>
      <c r="Q169" s="21">
        <v>0.71111111111111103</v>
      </c>
      <c r="R169" s="9" t="s">
        <v>1912</v>
      </c>
      <c r="S169" s="9" t="s">
        <v>90</v>
      </c>
    </row>
    <row r="170" spans="2:19" x14ac:dyDescent="0.25">
      <c r="B170" s="7" t="s">
        <v>134</v>
      </c>
      <c r="C170" s="8" t="s">
        <v>159</v>
      </c>
      <c r="D170" s="8" t="s">
        <v>90</v>
      </c>
      <c r="E170" s="8" t="s">
        <v>454</v>
      </c>
      <c r="F170" s="21">
        <v>0.32805429864253299</v>
      </c>
      <c r="G170" s="21">
        <v>0.32805429864253299</v>
      </c>
      <c r="H170" s="21">
        <v>0.32805429864253299</v>
      </c>
      <c r="I170" s="21">
        <v>0.32805429864253299</v>
      </c>
      <c r="J170" s="21">
        <v>0.32805429864253299</v>
      </c>
      <c r="K170" s="21">
        <v>0.32805429864253299</v>
      </c>
      <c r="L170" s="21">
        <v>0.32805429864253299</v>
      </c>
      <c r="M170" s="21">
        <v>0.32805429864253299</v>
      </c>
      <c r="N170" s="21">
        <v>0.32805429864253299</v>
      </c>
      <c r="O170" s="21">
        <v>0.32805429864253299</v>
      </c>
      <c r="P170" s="21">
        <v>0.32805429864253299</v>
      </c>
      <c r="Q170" s="21">
        <v>0.32805429864253299</v>
      </c>
      <c r="R170" s="9" t="s">
        <v>1912</v>
      </c>
      <c r="S170" s="9" t="s">
        <v>90</v>
      </c>
    </row>
    <row r="171" spans="2:19" x14ac:dyDescent="0.25">
      <c r="B171" s="7" t="s">
        <v>134</v>
      </c>
      <c r="C171" s="7" t="s">
        <v>164</v>
      </c>
      <c r="D171" s="12">
        <v>1</v>
      </c>
      <c r="E171" s="8" t="s">
        <v>455</v>
      </c>
      <c r="F171" s="19">
        <v>5.3</v>
      </c>
      <c r="G171" s="19"/>
      <c r="H171" s="19"/>
      <c r="I171" s="19"/>
      <c r="J171" s="19"/>
      <c r="K171" s="19"/>
      <c r="L171" s="19"/>
      <c r="M171" s="19"/>
      <c r="N171" s="19"/>
      <c r="O171" s="19"/>
      <c r="P171" s="19"/>
      <c r="Q171" s="19"/>
      <c r="R171" s="9" t="s">
        <v>60</v>
      </c>
      <c r="S171" s="9" t="s">
        <v>90</v>
      </c>
    </row>
    <row r="172" spans="2:19" x14ac:dyDescent="0.25">
      <c r="B172" s="7" t="s">
        <v>134</v>
      </c>
      <c r="C172" s="7" t="s">
        <v>164</v>
      </c>
      <c r="D172" s="12">
        <v>2</v>
      </c>
      <c r="E172" s="8" t="s">
        <v>456</v>
      </c>
      <c r="F172" s="19">
        <v>1.6</v>
      </c>
      <c r="G172" s="19"/>
      <c r="H172" s="19"/>
      <c r="I172" s="19"/>
      <c r="J172" s="19"/>
      <c r="K172" s="19"/>
      <c r="L172" s="19"/>
      <c r="M172" s="19"/>
      <c r="N172" s="19"/>
      <c r="O172" s="19"/>
      <c r="P172" s="19"/>
      <c r="Q172" s="19"/>
      <c r="R172" s="9" t="s">
        <v>87</v>
      </c>
      <c r="S172" s="9" t="s">
        <v>90</v>
      </c>
    </row>
    <row r="173" spans="2:19" x14ac:dyDescent="0.25">
      <c r="B173" s="7" t="s">
        <v>134</v>
      </c>
      <c r="C173" s="7" t="s">
        <v>164</v>
      </c>
      <c r="D173" s="12">
        <v>3</v>
      </c>
      <c r="E173" s="8" t="s">
        <v>457</v>
      </c>
      <c r="F173" s="19"/>
      <c r="G173" s="19"/>
      <c r="H173" s="19"/>
      <c r="I173" s="19"/>
      <c r="J173" s="19"/>
      <c r="K173" s="19"/>
      <c r="L173" s="19"/>
      <c r="M173" s="19"/>
      <c r="N173" s="19"/>
      <c r="O173" s="19"/>
      <c r="P173" s="19"/>
      <c r="Q173" s="19"/>
      <c r="R173" s="10">
        <v>0</v>
      </c>
      <c r="S173" s="9" t="s">
        <v>90</v>
      </c>
    </row>
    <row r="174" spans="2:19" x14ac:dyDescent="0.25">
      <c r="B174" s="7" t="s">
        <v>134</v>
      </c>
      <c r="C174" s="7" t="s">
        <v>164</v>
      </c>
      <c r="D174" s="12">
        <v>4</v>
      </c>
      <c r="E174" s="8" t="s">
        <v>458</v>
      </c>
      <c r="F174" s="19"/>
      <c r="G174" s="19"/>
      <c r="H174" s="19"/>
      <c r="I174" s="19"/>
      <c r="J174" s="19"/>
      <c r="K174" s="19"/>
      <c r="L174" s="19"/>
      <c r="M174" s="19"/>
      <c r="N174" s="19"/>
      <c r="O174" s="19"/>
      <c r="P174" s="19"/>
      <c r="Q174" s="19"/>
      <c r="R174" s="10">
        <v>0</v>
      </c>
      <c r="S174" s="9" t="s">
        <v>90</v>
      </c>
    </row>
    <row r="175" spans="2:19" x14ac:dyDescent="0.25">
      <c r="B175" s="7" t="s">
        <v>134</v>
      </c>
      <c r="C175" s="7" t="s">
        <v>164</v>
      </c>
      <c r="D175" s="12">
        <v>5</v>
      </c>
      <c r="E175" s="8" t="s">
        <v>459</v>
      </c>
      <c r="F175" s="19"/>
      <c r="G175" s="19"/>
      <c r="H175" s="19"/>
      <c r="I175" s="19"/>
      <c r="J175" s="19"/>
      <c r="K175" s="19"/>
      <c r="L175" s="19"/>
      <c r="M175" s="19"/>
      <c r="N175" s="19"/>
      <c r="O175" s="19"/>
      <c r="P175" s="19"/>
      <c r="Q175" s="19"/>
      <c r="R175" s="10">
        <v>0</v>
      </c>
      <c r="S175" s="9" t="s">
        <v>90</v>
      </c>
    </row>
    <row r="176" spans="2:19" x14ac:dyDescent="0.25">
      <c r="B176" s="7" t="s">
        <v>134</v>
      </c>
      <c r="C176" s="8" t="s">
        <v>171</v>
      </c>
      <c r="D176" s="8" t="s">
        <v>172</v>
      </c>
      <c r="E176" s="8" t="s">
        <v>460</v>
      </c>
      <c r="F176" s="22">
        <v>1.35622</v>
      </c>
      <c r="G176" s="20"/>
      <c r="H176" s="20"/>
      <c r="I176" s="20"/>
      <c r="J176" s="20"/>
      <c r="K176" s="20"/>
      <c r="L176" s="20"/>
      <c r="M176" s="20"/>
      <c r="N176" s="20"/>
      <c r="O176" s="20"/>
      <c r="P176" s="20"/>
      <c r="Q176" s="20"/>
      <c r="R176" s="11" t="s">
        <v>1912</v>
      </c>
      <c r="S176" s="9" t="s">
        <v>90</v>
      </c>
    </row>
    <row r="177" spans="2:19" ht="15.75" thickBot="1" x14ac:dyDescent="0.3">
      <c r="B177" s="56" t="s">
        <v>134</v>
      </c>
      <c r="C177" s="57" t="s">
        <v>171</v>
      </c>
      <c r="D177" s="57" t="s">
        <v>174</v>
      </c>
      <c r="E177" s="57" t="s">
        <v>461</v>
      </c>
      <c r="F177" s="58">
        <v>2.02</v>
      </c>
      <c r="G177" s="58"/>
      <c r="H177" s="58"/>
      <c r="I177" s="58"/>
      <c r="J177" s="58"/>
      <c r="K177" s="58"/>
      <c r="L177" s="58"/>
      <c r="M177" s="58"/>
      <c r="N177" s="58"/>
      <c r="O177" s="58"/>
      <c r="P177" s="58"/>
      <c r="Q177" s="58"/>
      <c r="R177" s="62" t="s">
        <v>1912</v>
      </c>
      <c r="S177" s="62" t="s">
        <v>90</v>
      </c>
    </row>
    <row r="178" spans="2:19" ht="15.75" thickTop="1" x14ac:dyDescent="0.25">
      <c r="B178" s="7" t="s">
        <v>143</v>
      </c>
      <c r="C178" s="7" t="s">
        <v>106</v>
      </c>
      <c r="D178" s="8" t="s">
        <v>107</v>
      </c>
      <c r="E178" s="8" t="s">
        <v>462</v>
      </c>
      <c r="F178" s="19">
        <v>110</v>
      </c>
      <c r="G178" s="19">
        <v>110</v>
      </c>
      <c r="H178" s="19">
        <v>110</v>
      </c>
      <c r="I178" s="19">
        <v>110</v>
      </c>
      <c r="J178" s="19">
        <v>110</v>
      </c>
      <c r="K178" s="19">
        <v>110</v>
      </c>
      <c r="L178" s="19">
        <v>110</v>
      </c>
      <c r="M178" s="19">
        <v>110</v>
      </c>
      <c r="N178" s="19">
        <v>110</v>
      </c>
      <c r="O178" s="19">
        <v>110</v>
      </c>
      <c r="P178" s="19">
        <v>110</v>
      </c>
      <c r="Q178" s="19">
        <v>110</v>
      </c>
      <c r="R178" s="147" t="s">
        <v>1912</v>
      </c>
      <c r="S178" s="147" t="s">
        <v>1</v>
      </c>
    </row>
    <row r="179" spans="2:19" x14ac:dyDescent="0.25">
      <c r="B179" s="7" t="s">
        <v>143</v>
      </c>
      <c r="C179" s="7" t="s">
        <v>106</v>
      </c>
      <c r="D179" s="8" t="s">
        <v>112</v>
      </c>
      <c r="E179" s="8" t="s">
        <v>463</v>
      </c>
      <c r="F179" s="19">
        <v>60</v>
      </c>
      <c r="G179" s="19">
        <v>60</v>
      </c>
      <c r="H179" s="19">
        <v>60</v>
      </c>
      <c r="I179" s="19">
        <v>60</v>
      </c>
      <c r="J179" s="19">
        <v>60</v>
      </c>
      <c r="K179" s="19">
        <v>60</v>
      </c>
      <c r="L179" s="19">
        <v>60</v>
      </c>
      <c r="M179" s="19">
        <v>60</v>
      </c>
      <c r="N179" s="19">
        <v>60</v>
      </c>
      <c r="O179" s="19">
        <v>60</v>
      </c>
      <c r="P179" s="19">
        <v>60</v>
      </c>
      <c r="Q179" s="19">
        <v>60</v>
      </c>
      <c r="R179" s="10" t="s">
        <v>1912</v>
      </c>
      <c r="S179" s="9" t="s">
        <v>1</v>
      </c>
    </row>
    <row r="180" spans="2:19" x14ac:dyDescent="0.25">
      <c r="B180" s="7" t="s">
        <v>143</v>
      </c>
      <c r="C180" s="7" t="s">
        <v>106</v>
      </c>
      <c r="D180" s="8" t="s">
        <v>117</v>
      </c>
      <c r="E180" s="8" t="s">
        <v>464</v>
      </c>
      <c r="F180" s="19">
        <v>72</v>
      </c>
      <c r="G180" s="19">
        <v>72</v>
      </c>
      <c r="H180" s="19">
        <v>72</v>
      </c>
      <c r="I180" s="19">
        <v>72</v>
      </c>
      <c r="J180" s="19">
        <v>72</v>
      </c>
      <c r="K180" s="19">
        <v>72</v>
      </c>
      <c r="L180" s="19">
        <v>72</v>
      </c>
      <c r="M180" s="19">
        <v>72</v>
      </c>
      <c r="N180" s="19">
        <v>72</v>
      </c>
      <c r="O180" s="19">
        <v>72</v>
      </c>
      <c r="P180" s="19">
        <v>72</v>
      </c>
      <c r="Q180" s="19">
        <v>72</v>
      </c>
      <c r="R180" s="10" t="s">
        <v>1912</v>
      </c>
      <c r="S180" s="9" t="s">
        <v>1</v>
      </c>
    </row>
    <row r="181" spans="2:19" x14ac:dyDescent="0.25">
      <c r="B181" s="7" t="s">
        <v>143</v>
      </c>
      <c r="C181" s="8" t="s">
        <v>122</v>
      </c>
      <c r="D181" s="8" t="s">
        <v>123</v>
      </c>
      <c r="E181" s="8" t="s">
        <v>465</v>
      </c>
      <c r="F181" s="32">
        <v>52.355845807248727</v>
      </c>
      <c r="G181" s="32">
        <v>53.065217808483226</v>
      </c>
      <c r="H181" s="32">
        <v>53.399030403844435</v>
      </c>
      <c r="I181" s="32">
        <v>58.160260178537321</v>
      </c>
      <c r="J181" s="32">
        <v>55.084645269707877</v>
      </c>
      <c r="K181" s="32">
        <v>56.086144833708616</v>
      </c>
      <c r="L181" s="32">
        <v>56.446850506084317</v>
      </c>
      <c r="M181" s="32">
        <v>56.887742170937187</v>
      </c>
      <c r="N181" s="32">
        <v>57.517410768934937</v>
      </c>
      <c r="O181" s="32">
        <v>58.667165452716539</v>
      </c>
      <c r="P181" s="32">
        <v>61.555713063467572</v>
      </c>
      <c r="Q181" s="32">
        <v>64.174761539886006</v>
      </c>
      <c r="R181" s="10" t="s">
        <v>1912</v>
      </c>
      <c r="S181" s="9" t="s">
        <v>1</v>
      </c>
    </row>
    <row r="182" spans="2:19" x14ac:dyDescent="0.25">
      <c r="B182" s="7" t="s">
        <v>143</v>
      </c>
      <c r="C182" s="8" t="s">
        <v>122</v>
      </c>
      <c r="D182" s="8" t="s">
        <v>126</v>
      </c>
      <c r="E182" s="8" t="s">
        <v>466</v>
      </c>
      <c r="F182" s="31">
        <v>4.0852520689563194</v>
      </c>
      <c r="G182" s="31">
        <v>4.1406033557328898</v>
      </c>
      <c r="H182" s="31">
        <v>4.166650277042601</v>
      </c>
      <c r="I182" s="31">
        <v>4.5381622541282072</v>
      </c>
      <c r="J182" s="31">
        <v>4.2981764039164156</v>
      </c>
      <c r="K182" s="31">
        <v>4.3763219882883453</v>
      </c>
      <c r="L182" s="31">
        <v>4.4044673380889821</v>
      </c>
      <c r="M182" s="31">
        <v>4.438869486660094</v>
      </c>
      <c r="N182" s="31">
        <v>4.4880016304171866</v>
      </c>
      <c r="O182" s="31">
        <v>4.5777153506005064</v>
      </c>
      <c r="P182" s="31">
        <v>4.8031046060152383</v>
      </c>
      <c r="Q182" s="31">
        <v>5.0074652278714815</v>
      </c>
      <c r="R182" s="11" t="s">
        <v>1912</v>
      </c>
      <c r="S182" s="9" t="s">
        <v>1</v>
      </c>
    </row>
    <row r="183" spans="2:19" x14ac:dyDescent="0.25">
      <c r="B183" s="7" t="s">
        <v>143</v>
      </c>
      <c r="C183" s="8" t="s">
        <v>122</v>
      </c>
      <c r="D183" s="8" t="s">
        <v>130</v>
      </c>
      <c r="E183" s="8" t="s">
        <v>467</v>
      </c>
      <c r="F183" s="30">
        <v>52.514987143284309</v>
      </c>
      <c r="G183" s="30">
        <v>53.226515358524757</v>
      </c>
      <c r="H183" s="30">
        <v>53.561342613884143</v>
      </c>
      <c r="I183" s="30">
        <v>58.33704466871756</v>
      </c>
      <c r="J183" s="30">
        <v>55.252081091020763</v>
      </c>
      <c r="K183" s="30">
        <v>56.256624822796788</v>
      </c>
      <c r="L183" s="30">
        <v>56.618426899628041</v>
      </c>
      <c r="M183" s="30">
        <v>57.060658703055886</v>
      </c>
      <c r="N183" s="30">
        <v>57.692241247823091</v>
      </c>
      <c r="O183" s="30">
        <v>58.845490737078066</v>
      </c>
      <c r="P183" s="30">
        <v>61.742818405125277</v>
      </c>
      <c r="Q183" s="30">
        <v>64.369827766660791</v>
      </c>
      <c r="R183" s="9" t="s">
        <v>1912</v>
      </c>
      <c r="S183" s="9" t="s">
        <v>1</v>
      </c>
    </row>
    <row r="184" spans="2:19" x14ac:dyDescent="0.25">
      <c r="B184" s="7" t="s">
        <v>143</v>
      </c>
      <c r="C184" s="8" t="s">
        <v>122</v>
      </c>
      <c r="D184" s="8" t="s">
        <v>135</v>
      </c>
      <c r="E184" s="8" t="s">
        <v>468</v>
      </c>
      <c r="F184" s="30">
        <v>0.99696960154248204</v>
      </c>
      <c r="G184" s="30">
        <v>0.99696960154248204</v>
      </c>
      <c r="H184" s="30">
        <v>0.99696960154248204</v>
      </c>
      <c r="I184" s="30">
        <v>0.99696960154248204</v>
      </c>
      <c r="J184" s="30">
        <v>0.99696960154248204</v>
      </c>
      <c r="K184" s="30">
        <v>0.99696960154248204</v>
      </c>
      <c r="L184" s="30">
        <v>0.99696960154248204</v>
      </c>
      <c r="M184" s="30">
        <v>0.99696960154248204</v>
      </c>
      <c r="N184" s="30">
        <v>0.99696960154248204</v>
      </c>
      <c r="O184" s="30">
        <v>0.99696960154248204</v>
      </c>
      <c r="P184" s="30">
        <v>0.99696960154248204</v>
      </c>
      <c r="Q184" s="30">
        <v>0.99696960154248204</v>
      </c>
      <c r="R184" s="9" t="s">
        <v>1912</v>
      </c>
      <c r="S184" s="9" t="s">
        <v>1</v>
      </c>
    </row>
    <row r="185" spans="2:19" x14ac:dyDescent="0.25">
      <c r="B185" s="7" t="s">
        <v>143</v>
      </c>
      <c r="C185" s="8" t="s">
        <v>140</v>
      </c>
      <c r="D185" s="7" t="s">
        <v>123</v>
      </c>
      <c r="E185" s="8" t="s">
        <v>469</v>
      </c>
      <c r="F185" s="30">
        <v>35.673495211083598</v>
      </c>
      <c r="G185" s="30">
        <v>36.255535935306213</v>
      </c>
      <c r="H185" s="30">
        <v>36.632621055705741</v>
      </c>
      <c r="I185" s="30">
        <v>40.635980614160992</v>
      </c>
      <c r="J185" s="30">
        <v>37.323510283550085</v>
      </c>
      <c r="K185" s="30">
        <v>38.221039570955774</v>
      </c>
      <c r="L185" s="30">
        <v>38.416059526459343</v>
      </c>
      <c r="M185" s="30">
        <v>38.619917495501198</v>
      </c>
      <c r="N185" s="30">
        <v>38.926518440031799</v>
      </c>
      <c r="O185" s="30">
        <v>40.165035086946041</v>
      </c>
      <c r="P185" s="30">
        <v>42.742725253443872</v>
      </c>
      <c r="Q185" s="30">
        <v>45.322821010708061</v>
      </c>
      <c r="R185" s="9" t="s">
        <v>1912</v>
      </c>
      <c r="S185" s="9" t="s">
        <v>1</v>
      </c>
    </row>
    <row r="186" spans="2:19" x14ac:dyDescent="0.25">
      <c r="B186" s="7" t="s">
        <v>143</v>
      </c>
      <c r="C186" s="8" t="s">
        <v>140</v>
      </c>
      <c r="D186" s="7" t="s">
        <v>126</v>
      </c>
      <c r="E186" s="8" t="s">
        <v>470</v>
      </c>
      <c r="F186" s="33">
        <v>4.9119024742877206</v>
      </c>
      <c r="G186" s="33">
        <v>4.9920439702787114</v>
      </c>
      <c r="H186" s="33">
        <v>5.043965020485552</v>
      </c>
      <c r="I186" s="33">
        <v>5.5951897211852248</v>
      </c>
      <c r="J186" s="33">
        <v>5.1390939246657492</v>
      </c>
      <c r="K186" s="33">
        <v>5.2626752082340769</v>
      </c>
      <c r="L186" s="33">
        <v>5.2895276093319845</v>
      </c>
      <c r="M186" s="33">
        <v>5.3175969212010754</v>
      </c>
      <c r="N186" s="33">
        <v>5.3598129678527426</v>
      </c>
      <c r="O186" s="33">
        <v>5.5303449817871027</v>
      </c>
      <c r="P186" s="33">
        <v>5.8852685078349474</v>
      </c>
      <c r="Q186" s="33">
        <v>6.2405232609511012</v>
      </c>
      <c r="R186" s="9" t="s">
        <v>1912</v>
      </c>
      <c r="S186" s="9" t="s">
        <v>1</v>
      </c>
    </row>
    <row r="187" spans="2:19" x14ac:dyDescent="0.25">
      <c r="B187" s="7" t="s">
        <v>143</v>
      </c>
      <c r="C187" s="8" t="s">
        <v>140</v>
      </c>
      <c r="D187" s="8" t="s">
        <v>130</v>
      </c>
      <c r="E187" s="8" t="s">
        <v>471</v>
      </c>
      <c r="F187" s="30">
        <v>36.010068682135532</v>
      </c>
      <c r="G187" s="30">
        <v>36.597600863410108</v>
      </c>
      <c r="H187" s="30">
        <v>36.978243718960172</v>
      </c>
      <c r="I187" s="30">
        <v>41.019374306424091</v>
      </c>
      <c r="J187" s="30">
        <v>37.675651371314146</v>
      </c>
      <c r="K187" s="30">
        <v>38.581648697689538</v>
      </c>
      <c r="L187" s="30">
        <v>38.778508633911557</v>
      </c>
      <c r="M187" s="30">
        <v>38.98428996885395</v>
      </c>
      <c r="N187" s="30">
        <v>39.293783642104231</v>
      </c>
      <c r="O187" s="30">
        <v>40.543985486791804</v>
      </c>
      <c r="P187" s="30">
        <v>43.14599572962365</v>
      </c>
      <c r="Q187" s="30">
        <v>45.750434259569076</v>
      </c>
      <c r="R187" s="9" t="s">
        <v>1912</v>
      </c>
      <c r="S187" s="9" t="s">
        <v>1</v>
      </c>
    </row>
    <row r="188" spans="2:19" x14ac:dyDescent="0.25">
      <c r="B188" s="7" t="s">
        <v>143</v>
      </c>
      <c r="C188" s="8" t="s">
        <v>150</v>
      </c>
      <c r="D188" s="8" t="s">
        <v>151</v>
      </c>
      <c r="E188" s="8" t="s">
        <v>472</v>
      </c>
      <c r="F188" s="20">
        <v>4.5</v>
      </c>
      <c r="G188" s="20">
        <v>4.5</v>
      </c>
      <c r="H188" s="20">
        <v>4.5</v>
      </c>
      <c r="I188" s="20">
        <v>4.5</v>
      </c>
      <c r="J188" s="20">
        <v>4.5</v>
      </c>
      <c r="K188" s="20">
        <v>4.5</v>
      </c>
      <c r="L188" s="20">
        <v>4.5</v>
      </c>
      <c r="M188" s="20">
        <v>4.5</v>
      </c>
      <c r="N188" s="20">
        <v>4.5</v>
      </c>
      <c r="O188" s="20">
        <v>4.5</v>
      </c>
      <c r="P188" s="20">
        <v>4.5</v>
      </c>
      <c r="Q188" s="20">
        <v>4.5</v>
      </c>
      <c r="R188" s="9" t="s">
        <v>1912</v>
      </c>
      <c r="S188" s="9" t="s">
        <v>1</v>
      </c>
    </row>
    <row r="189" spans="2:19" x14ac:dyDescent="0.25">
      <c r="B189" s="7" t="s">
        <v>143</v>
      </c>
      <c r="C189" s="8" t="s">
        <v>150</v>
      </c>
      <c r="D189" s="8" t="s">
        <v>154</v>
      </c>
      <c r="E189" s="8" t="s">
        <v>473</v>
      </c>
      <c r="F189" s="19"/>
      <c r="G189" s="19"/>
      <c r="H189" s="19"/>
      <c r="I189" s="19"/>
      <c r="J189" s="19"/>
      <c r="K189" s="19"/>
      <c r="L189" s="19"/>
      <c r="M189" s="19"/>
      <c r="N189" s="19"/>
      <c r="O189" s="19"/>
      <c r="P189" s="19"/>
      <c r="Q189" s="19"/>
      <c r="R189" s="9" t="s">
        <v>1912</v>
      </c>
      <c r="S189" s="9" t="s">
        <v>1</v>
      </c>
    </row>
    <row r="190" spans="2:19" x14ac:dyDescent="0.25">
      <c r="B190" s="7" t="s">
        <v>143</v>
      </c>
      <c r="C190" s="8" t="s">
        <v>150</v>
      </c>
      <c r="D190" s="8" t="s">
        <v>157</v>
      </c>
      <c r="E190" s="8" t="s">
        <v>474</v>
      </c>
      <c r="F190" s="19"/>
      <c r="G190" s="19"/>
      <c r="H190" s="19"/>
      <c r="I190" s="19"/>
      <c r="J190" s="19"/>
      <c r="K190" s="19"/>
      <c r="L190" s="19"/>
      <c r="M190" s="19"/>
      <c r="N190" s="19"/>
      <c r="O190" s="19"/>
      <c r="P190" s="19"/>
      <c r="Q190" s="19"/>
      <c r="R190" s="9" t="s">
        <v>1912</v>
      </c>
      <c r="S190" s="9" t="s">
        <v>1</v>
      </c>
    </row>
    <row r="191" spans="2:19" x14ac:dyDescent="0.25">
      <c r="B191" s="7" t="s">
        <v>143</v>
      </c>
      <c r="C191" s="8" t="s">
        <v>159</v>
      </c>
      <c r="D191" s="8" t="s">
        <v>1</v>
      </c>
      <c r="E191" s="8" t="s">
        <v>475</v>
      </c>
      <c r="F191" s="21">
        <v>0.86328011611030397</v>
      </c>
      <c r="G191" s="21">
        <v>0.86328011611030397</v>
      </c>
      <c r="H191" s="21">
        <v>0.86328011611030397</v>
      </c>
      <c r="I191" s="21">
        <v>0.86328011611030397</v>
      </c>
      <c r="J191" s="21">
        <v>0.86328011611030397</v>
      </c>
      <c r="K191" s="21">
        <v>0.86328011611030397</v>
      </c>
      <c r="L191" s="21">
        <v>0.86328011611030397</v>
      </c>
      <c r="M191" s="21">
        <v>0.86328011611030397</v>
      </c>
      <c r="N191" s="21">
        <v>0.86328011611030397</v>
      </c>
      <c r="O191" s="21">
        <v>0.86328011611030397</v>
      </c>
      <c r="P191" s="21">
        <v>0.86328011611030397</v>
      </c>
      <c r="Q191" s="21">
        <v>0.86328011611030397</v>
      </c>
      <c r="R191" s="9" t="s">
        <v>1912</v>
      </c>
      <c r="S191" s="9" t="s">
        <v>1</v>
      </c>
    </row>
    <row r="192" spans="2:19" x14ac:dyDescent="0.25">
      <c r="B192" s="7" t="s">
        <v>143</v>
      </c>
      <c r="C192" s="8" t="s">
        <v>159</v>
      </c>
      <c r="D192" s="8" t="s">
        <v>90</v>
      </c>
      <c r="E192" s="8" t="s">
        <v>476</v>
      </c>
      <c r="F192" s="21">
        <v>0.953744919682601</v>
      </c>
      <c r="G192" s="21">
        <v>0.953744919682601</v>
      </c>
      <c r="H192" s="21">
        <v>0.953744919682601</v>
      </c>
      <c r="I192" s="21">
        <v>0.953744919682601</v>
      </c>
      <c r="J192" s="21">
        <v>0.953744919682601</v>
      </c>
      <c r="K192" s="21">
        <v>0.953744919682601</v>
      </c>
      <c r="L192" s="21">
        <v>0.953744919682601</v>
      </c>
      <c r="M192" s="21">
        <v>0.953744919682601</v>
      </c>
      <c r="N192" s="21">
        <v>0.953744919682601</v>
      </c>
      <c r="O192" s="21">
        <v>0.953744919682601</v>
      </c>
      <c r="P192" s="21">
        <v>0.953744919682601</v>
      </c>
      <c r="Q192" s="21">
        <v>0.953744919682601</v>
      </c>
      <c r="R192" s="9" t="s">
        <v>1912</v>
      </c>
      <c r="S192" s="9" t="s">
        <v>1</v>
      </c>
    </row>
    <row r="193" spans="2:19" x14ac:dyDescent="0.25">
      <c r="B193" s="7" t="s">
        <v>143</v>
      </c>
      <c r="C193" s="7" t="s">
        <v>164</v>
      </c>
      <c r="D193" s="12">
        <v>1</v>
      </c>
      <c r="E193" s="8" t="s">
        <v>477</v>
      </c>
      <c r="F193" s="19">
        <v>5.0999999999999996</v>
      </c>
      <c r="G193" s="19"/>
      <c r="H193" s="19"/>
      <c r="I193" s="19"/>
      <c r="J193" s="19"/>
      <c r="K193" s="19"/>
      <c r="L193" s="19"/>
      <c r="M193" s="19"/>
      <c r="N193" s="19"/>
      <c r="O193" s="19"/>
      <c r="P193" s="19"/>
      <c r="Q193" s="19"/>
      <c r="R193" s="9" t="s">
        <v>56</v>
      </c>
      <c r="S193" s="9" t="s">
        <v>1</v>
      </c>
    </row>
    <row r="194" spans="2:19" x14ac:dyDescent="0.25">
      <c r="B194" s="7" t="s">
        <v>143</v>
      </c>
      <c r="C194" s="7" t="s">
        <v>164</v>
      </c>
      <c r="D194" s="12">
        <v>2</v>
      </c>
      <c r="E194" s="8" t="s">
        <v>478</v>
      </c>
      <c r="F194" s="19">
        <v>6.3</v>
      </c>
      <c r="G194" s="19"/>
      <c r="H194" s="19"/>
      <c r="I194" s="19"/>
      <c r="J194" s="19"/>
      <c r="K194" s="19"/>
      <c r="L194" s="19"/>
      <c r="M194" s="19"/>
      <c r="N194" s="19"/>
      <c r="O194" s="19"/>
      <c r="P194" s="19"/>
      <c r="Q194" s="19"/>
      <c r="R194" s="9" t="s">
        <v>57</v>
      </c>
      <c r="S194" s="9" t="s">
        <v>1</v>
      </c>
    </row>
    <row r="195" spans="2:19" x14ac:dyDescent="0.25">
      <c r="B195" s="7" t="s">
        <v>143</v>
      </c>
      <c r="C195" s="7" t="s">
        <v>164</v>
      </c>
      <c r="D195" s="12">
        <v>3</v>
      </c>
      <c r="E195" s="8" t="s">
        <v>479</v>
      </c>
      <c r="F195" s="19"/>
      <c r="G195" s="19"/>
      <c r="H195" s="19"/>
      <c r="I195" s="19"/>
      <c r="J195" s="19"/>
      <c r="K195" s="19"/>
      <c r="L195" s="19"/>
      <c r="M195" s="19"/>
      <c r="N195" s="19"/>
      <c r="O195" s="19"/>
      <c r="P195" s="19"/>
      <c r="Q195" s="19"/>
      <c r="R195" s="10">
        <v>0</v>
      </c>
      <c r="S195" s="9" t="s">
        <v>1</v>
      </c>
    </row>
    <row r="196" spans="2:19" x14ac:dyDescent="0.25">
      <c r="B196" s="7" t="s">
        <v>143</v>
      </c>
      <c r="C196" s="7" t="s">
        <v>164</v>
      </c>
      <c r="D196" s="12">
        <v>4</v>
      </c>
      <c r="E196" s="8" t="s">
        <v>480</v>
      </c>
      <c r="F196" s="19"/>
      <c r="G196" s="19"/>
      <c r="H196" s="19"/>
      <c r="I196" s="19"/>
      <c r="J196" s="19"/>
      <c r="K196" s="19"/>
      <c r="L196" s="19"/>
      <c r="M196" s="19"/>
      <c r="N196" s="19"/>
      <c r="O196" s="19"/>
      <c r="P196" s="19"/>
      <c r="Q196" s="19"/>
      <c r="R196" s="10">
        <v>0</v>
      </c>
      <c r="S196" s="9" t="s">
        <v>1</v>
      </c>
    </row>
    <row r="197" spans="2:19" x14ac:dyDescent="0.25">
      <c r="B197" s="7" t="s">
        <v>143</v>
      </c>
      <c r="C197" s="7" t="s">
        <v>164</v>
      </c>
      <c r="D197" s="12">
        <v>5</v>
      </c>
      <c r="E197" s="8" t="s">
        <v>481</v>
      </c>
      <c r="F197" s="19"/>
      <c r="G197" s="19"/>
      <c r="H197" s="19"/>
      <c r="I197" s="19"/>
      <c r="J197" s="19"/>
      <c r="K197" s="19"/>
      <c r="L197" s="19"/>
      <c r="M197" s="19"/>
      <c r="N197" s="19"/>
      <c r="O197" s="19"/>
      <c r="P197" s="19"/>
      <c r="Q197" s="19"/>
      <c r="R197" s="10">
        <v>0</v>
      </c>
      <c r="S197" s="9" t="s">
        <v>1</v>
      </c>
    </row>
    <row r="198" spans="2:19" x14ac:dyDescent="0.25">
      <c r="B198" s="7" t="s">
        <v>143</v>
      </c>
      <c r="C198" s="8" t="s">
        <v>171</v>
      </c>
      <c r="D198" s="8" t="s">
        <v>172</v>
      </c>
      <c r="E198" s="8" t="s">
        <v>482</v>
      </c>
      <c r="F198" s="22">
        <v>11.212250000000051</v>
      </c>
      <c r="G198" s="20"/>
      <c r="H198" s="20"/>
      <c r="I198" s="20"/>
      <c r="J198" s="20"/>
      <c r="K198" s="20"/>
      <c r="L198" s="20"/>
      <c r="M198" s="20"/>
      <c r="N198" s="20"/>
      <c r="O198" s="20"/>
      <c r="P198" s="20"/>
      <c r="Q198" s="20"/>
      <c r="R198" s="11" t="s">
        <v>1912</v>
      </c>
      <c r="S198" s="9" t="s">
        <v>1</v>
      </c>
    </row>
    <row r="199" spans="2:19" ht="15.75" thickBot="1" x14ac:dyDescent="0.3">
      <c r="B199" s="56" t="s">
        <v>143</v>
      </c>
      <c r="C199" s="57" t="s">
        <v>171</v>
      </c>
      <c r="D199" s="57" t="s">
        <v>174</v>
      </c>
      <c r="E199" s="57" t="s">
        <v>483</v>
      </c>
      <c r="F199" s="58">
        <v>0.95333000000000001</v>
      </c>
      <c r="G199" s="58"/>
      <c r="H199" s="58"/>
      <c r="I199" s="58"/>
      <c r="J199" s="58"/>
      <c r="K199" s="58"/>
      <c r="L199" s="58"/>
      <c r="M199" s="58"/>
      <c r="N199" s="58"/>
      <c r="O199" s="58"/>
      <c r="P199" s="58"/>
      <c r="Q199" s="58"/>
      <c r="R199" s="62" t="s">
        <v>1912</v>
      </c>
      <c r="S199" s="62" t="s">
        <v>1</v>
      </c>
    </row>
    <row r="200" spans="2:19" ht="15.75" thickTop="1" x14ac:dyDescent="0.25">
      <c r="B200" s="7" t="s">
        <v>148</v>
      </c>
      <c r="C200" s="7" t="s">
        <v>106</v>
      </c>
      <c r="D200" s="8" t="s">
        <v>107</v>
      </c>
      <c r="E200" s="8" t="s">
        <v>484</v>
      </c>
      <c r="F200" s="19">
        <v>76</v>
      </c>
      <c r="G200" s="19">
        <v>76</v>
      </c>
      <c r="H200" s="19">
        <v>76</v>
      </c>
      <c r="I200" s="19">
        <v>76</v>
      </c>
      <c r="J200" s="19">
        <v>76</v>
      </c>
      <c r="K200" s="19">
        <v>76</v>
      </c>
      <c r="L200" s="19">
        <v>76</v>
      </c>
      <c r="M200" s="19">
        <v>76</v>
      </c>
      <c r="N200" s="19">
        <v>76</v>
      </c>
      <c r="O200" s="19">
        <v>76</v>
      </c>
      <c r="P200" s="19">
        <v>76</v>
      </c>
      <c r="Q200" s="19">
        <v>76</v>
      </c>
      <c r="R200" s="147" t="s">
        <v>1912</v>
      </c>
      <c r="S200" s="147" t="s">
        <v>1</v>
      </c>
    </row>
    <row r="201" spans="2:19" x14ac:dyDescent="0.25">
      <c r="B201" s="7" t="s">
        <v>148</v>
      </c>
      <c r="C201" s="7" t="s">
        <v>106</v>
      </c>
      <c r="D201" s="8" t="s">
        <v>112</v>
      </c>
      <c r="E201" s="8" t="s">
        <v>485</v>
      </c>
      <c r="F201" s="19">
        <v>38</v>
      </c>
      <c r="G201" s="19">
        <v>38</v>
      </c>
      <c r="H201" s="19">
        <v>38</v>
      </c>
      <c r="I201" s="19">
        <v>38</v>
      </c>
      <c r="J201" s="19">
        <v>38</v>
      </c>
      <c r="K201" s="19">
        <v>38</v>
      </c>
      <c r="L201" s="19">
        <v>38</v>
      </c>
      <c r="M201" s="19">
        <v>38</v>
      </c>
      <c r="N201" s="19">
        <v>38</v>
      </c>
      <c r="O201" s="19">
        <v>38</v>
      </c>
      <c r="P201" s="19">
        <v>38</v>
      </c>
      <c r="Q201" s="19">
        <v>38</v>
      </c>
      <c r="R201" s="10" t="s">
        <v>1912</v>
      </c>
      <c r="S201" s="9" t="s">
        <v>1</v>
      </c>
    </row>
    <row r="202" spans="2:19" x14ac:dyDescent="0.25">
      <c r="B202" s="7" t="s">
        <v>148</v>
      </c>
      <c r="C202" s="7" t="s">
        <v>106</v>
      </c>
      <c r="D202" s="8" t="s">
        <v>117</v>
      </c>
      <c r="E202" s="8" t="s">
        <v>486</v>
      </c>
      <c r="F202" s="19">
        <v>38</v>
      </c>
      <c r="G202" s="19">
        <v>38</v>
      </c>
      <c r="H202" s="19">
        <v>38</v>
      </c>
      <c r="I202" s="19">
        <v>38</v>
      </c>
      <c r="J202" s="19">
        <v>38</v>
      </c>
      <c r="K202" s="19">
        <v>38</v>
      </c>
      <c r="L202" s="19">
        <v>38</v>
      </c>
      <c r="M202" s="19">
        <v>38</v>
      </c>
      <c r="N202" s="19">
        <v>38</v>
      </c>
      <c r="O202" s="19">
        <v>38</v>
      </c>
      <c r="P202" s="19">
        <v>38</v>
      </c>
      <c r="Q202" s="19">
        <v>38</v>
      </c>
      <c r="R202" s="10" t="s">
        <v>1912</v>
      </c>
      <c r="S202" s="9" t="s">
        <v>1</v>
      </c>
    </row>
    <row r="203" spans="2:19" x14ac:dyDescent="0.25">
      <c r="B203" s="7" t="s">
        <v>148</v>
      </c>
      <c r="C203" s="8" t="s">
        <v>122</v>
      </c>
      <c r="D203" s="8" t="s">
        <v>123</v>
      </c>
      <c r="E203" s="8" t="s">
        <v>487</v>
      </c>
      <c r="F203" s="32">
        <v>8.8371414515463922</v>
      </c>
      <c r="G203" s="32">
        <v>8.6309822202628741</v>
      </c>
      <c r="H203" s="32">
        <v>8.6309822202628741</v>
      </c>
      <c r="I203" s="32">
        <v>8.8998300108612156</v>
      </c>
      <c r="J203" s="32">
        <v>9.0735961363839817</v>
      </c>
      <c r="K203" s="32">
        <v>9.2385641148472022</v>
      </c>
      <c r="L203" s="32">
        <v>9.297979902662755</v>
      </c>
      <c r="M203" s="32">
        <v>9.3706040048455979</v>
      </c>
      <c r="N203" s="32">
        <v>9.4743236263484825</v>
      </c>
      <c r="O203" s="32">
        <v>9.6637123317757467</v>
      </c>
      <c r="P203" s="32">
        <v>10.139516692725039</v>
      </c>
      <c r="Q203" s="32">
        <v>10.570928895168702</v>
      </c>
      <c r="R203" s="10" t="s">
        <v>1912</v>
      </c>
      <c r="S203" s="9" t="s">
        <v>1</v>
      </c>
    </row>
    <row r="204" spans="2:19" x14ac:dyDescent="0.25">
      <c r="B204" s="7" t="s">
        <v>148</v>
      </c>
      <c r="C204" s="8" t="s">
        <v>122</v>
      </c>
      <c r="D204" s="8" t="s">
        <v>126</v>
      </c>
      <c r="E204" s="8" t="s">
        <v>488</v>
      </c>
      <c r="F204" s="31">
        <v>2.0381996349957925</v>
      </c>
      <c r="G204" s="31">
        <v>1.990651038851097</v>
      </c>
      <c r="H204" s="31">
        <v>1.990651038851097</v>
      </c>
      <c r="I204" s="31">
        <v>2.052658133755195</v>
      </c>
      <c r="J204" s="31">
        <v>2.0927355791097817</v>
      </c>
      <c r="K204" s="31">
        <v>2.130783818501822</v>
      </c>
      <c r="L204" s="31">
        <v>2.144487484749857</v>
      </c>
      <c r="M204" s="31">
        <v>2.1612375186123405</v>
      </c>
      <c r="N204" s="31">
        <v>2.1851594277328594</v>
      </c>
      <c r="O204" s="31">
        <v>2.2288400672689219</v>
      </c>
      <c r="P204" s="31">
        <v>2.3385796567202815</v>
      </c>
      <c r="Q204" s="31">
        <v>2.438080632049755</v>
      </c>
      <c r="R204" s="11" t="s">
        <v>1912</v>
      </c>
      <c r="S204" s="9" t="s">
        <v>1</v>
      </c>
    </row>
    <row r="205" spans="2:19" x14ac:dyDescent="0.25">
      <c r="B205" s="7" t="s">
        <v>148</v>
      </c>
      <c r="C205" s="8" t="s">
        <v>122</v>
      </c>
      <c r="D205" s="8" t="s">
        <v>130</v>
      </c>
      <c r="E205" s="8" t="s">
        <v>489</v>
      </c>
      <c r="F205" s="30">
        <v>9.0691414580839158</v>
      </c>
      <c r="G205" s="30">
        <v>8.8575699627478421</v>
      </c>
      <c r="H205" s="30">
        <v>8.8575699627478421</v>
      </c>
      <c r="I205" s="30">
        <v>9.133475769732863</v>
      </c>
      <c r="J205" s="30">
        <v>9.3118037484836567</v>
      </c>
      <c r="K205" s="30">
        <v>9.4811026038816646</v>
      </c>
      <c r="L205" s="30">
        <v>9.5420782245048308</v>
      </c>
      <c r="M205" s="30">
        <v>9.6166089151782597</v>
      </c>
      <c r="N205" s="30">
        <v>9.723051470674978</v>
      </c>
      <c r="O205" s="30">
        <v>9.9174121663253452</v>
      </c>
      <c r="P205" s="30">
        <v>10.405707740123958</v>
      </c>
      <c r="Q205" s="30">
        <v>10.848445735453938</v>
      </c>
      <c r="R205" s="9" t="s">
        <v>1912</v>
      </c>
      <c r="S205" s="9" t="s">
        <v>1</v>
      </c>
    </row>
    <row r="206" spans="2:19" x14ac:dyDescent="0.25">
      <c r="B206" s="7" t="s">
        <v>148</v>
      </c>
      <c r="C206" s="8" t="s">
        <v>122</v>
      </c>
      <c r="D206" s="8" t="s">
        <v>135</v>
      </c>
      <c r="E206" s="8" t="s">
        <v>490</v>
      </c>
      <c r="F206" s="30">
        <v>0.97441874651423299</v>
      </c>
      <c r="G206" s="30">
        <v>0.97441874651423299</v>
      </c>
      <c r="H206" s="30">
        <v>0.97441874651423299</v>
      </c>
      <c r="I206" s="30">
        <v>0.97441874651423299</v>
      </c>
      <c r="J206" s="30">
        <v>0.97441874651423299</v>
      </c>
      <c r="K206" s="30">
        <v>0.97441874651423299</v>
      </c>
      <c r="L206" s="30">
        <v>0.97441874651423299</v>
      </c>
      <c r="M206" s="30">
        <v>0.97441874651423299</v>
      </c>
      <c r="N206" s="30">
        <v>0.97441874651423299</v>
      </c>
      <c r="O206" s="30">
        <v>0.97441874651423299</v>
      </c>
      <c r="P206" s="30">
        <v>0.97441874651423299</v>
      </c>
      <c r="Q206" s="30">
        <v>0.97441874651423299</v>
      </c>
      <c r="R206" s="9" t="s">
        <v>1912</v>
      </c>
      <c r="S206" s="9" t="s">
        <v>1</v>
      </c>
    </row>
    <row r="207" spans="2:19" x14ac:dyDescent="0.25">
      <c r="B207" s="7" t="s">
        <v>148</v>
      </c>
      <c r="C207" s="8" t="s">
        <v>140</v>
      </c>
      <c r="D207" s="7" t="s">
        <v>123</v>
      </c>
      <c r="E207" s="8" t="s">
        <v>491</v>
      </c>
      <c r="F207" s="30">
        <v>7.5343298606704669</v>
      </c>
      <c r="G207" s="30">
        <v>7.337645203935212</v>
      </c>
      <c r="H207" s="30">
        <v>7.337645203935212</v>
      </c>
      <c r="I207" s="30">
        <v>7.4493960002682789</v>
      </c>
      <c r="J207" s="30">
        <v>7.7142574903390591</v>
      </c>
      <c r="K207" s="30">
        <v>7.8997644797826441</v>
      </c>
      <c r="L207" s="30">
        <v>7.9400724288763831</v>
      </c>
      <c r="M207" s="30">
        <v>7.9822070741093523</v>
      </c>
      <c r="N207" s="30">
        <v>8.0455772827237517</v>
      </c>
      <c r="O207" s="30">
        <v>8.3015616809698809</v>
      </c>
      <c r="P207" s="30">
        <v>8.8343348720125068</v>
      </c>
      <c r="Q207" s="30">
        <v>9.3676052656613997</v>
      </c>
      <c r="R207" s="9" t="s">
        <v>1912</v>
      </c>
      <c r="S207" s="9" t="s">
        <v>1</v>
      </c>
    </row>
    <row r="208" spans="2:19" x14ac:dyDescent="0.25">
      <c r="B208" s="7" t="s">
        <v>148</v>
      </c>
      <c r="C208" s="8" t="s">
        <v>140</v>
      </c>
      <c r="D208" s="7" t="s">
        <v>126</v>
      </c>
      <c r="E208" s="8" t="s">
        <v>492</v>
      </c>
      <c r="F208" s="33">
        <v>2.1246028814208602</v>
      </c>
      <c r="G208" s="33">
        <v>2.0691398480577532</v>
      </c>
      <c r="H208" s="33">
        <v>2.0691398480577532</v>
      </c>
      <c r="I208" s="33">
        <v>2.1006524136449998</v>
      </c>
      <c r="J208" s="33">
        <v>2.1753406069399683</v>
      </c>
      <c r="K208" s="33">
        <v>2.2276516540515248</v>
      </c>
      <c r="L208" s="33">
        <v>2.2390180776581876</v>
      </c>
      <c r="M208" s="33">
        <v>2.2508996106312664</v>
      </c>
      <c r="N208" s="33">
        <v>2.2687693522417591</v>
      </c>
      <c r="O208" s="33">
        <v>2.3409542977073818</v>
      </c>
      <c r="P208" s="33">
        <v>2.4911908121373769</v>
      </c>
      <c r="Q208" s="33">
        <v>2.6415675325457975</v>
      </c>
      <c r="R208" s="9" t="s">
        <v>1912</v>
      </c>
      <c r="S208" s="9" t="s">
        <v>1</v>
      </c>
    </row>
    <row r="209" spans="2:19" x14ac:dyDescent="0.25">
      <c r="B209" s="7" t="s">
        <v>148</v>
      </c>
      <c r="C209" s="8" t="s">
        <v>140</v>
      </c>
      <c r="D209" s="8" t="s">
        <v>130</v>
      </c>
      <c r="E209" s="8" t="s">
        <v>493</v>
      </c>
      <c r="F209" s="30">
        <v>7.828158394739626</v>
      </c>
      <c r="G209" s="30">
        <v>7.6238033060706574</v>
      </c>
      <c r="H209" s="30">
        <v>7.6238033060706574</v>
      </c>
      <c r="I209" s="30">
        <v>7.739912230236567</v>
      </c>
      <c r="J209" s="30">
        <v>8.0151029552622859</v>
      </c>
      <c r="K209" s="30">
        <v>8.2078444629411713</v>
      </c>
      <c r="L209" s="30">
        <v>8.2497243667823881</v>
      </c>
      <c r="M209" s="30">
        <v>8.2935022054076395</v>
      </c>
      <c r="N209" s="30">
        <v>8.3593437652696156</v>
      </c>
      <c r="O209" s="30">
        <v>8.6253112040611111</v>
      </c>
      <c r="P209" s="30">
        <v>9.1788618190565394</v>
      </c>
      <c r="Q209" s="30">
        <v>9.7329290268781516</v>
      </c>
      <c r="R209" s="9" t="s">
        <v>1912</v>
      </c>
      <c r="S209" s="9" t="s">
        <v>1</v>
      </c>
    </row>
    <row r="210" spans="2:19" x14ac:dyDescent="0.25">
      <c r="B210" s="7" t="s">
        <v>148</v>
      </c>
      <c r="C210" s="8" t="s">
        <v>150</v>
      </c>
      <c r="D210" s="8" t="s">
        <v>151</v>
      </c>
      <c r="E210" s="8" t="s">
        <v>494</v>
      </c>
      <c r="F210" s="20">
        <v>7.5</v>
      </c>
      <c r="G210" s="20">
        <v>7.5</v>
      </c>
      <c r="H210" s="20">
        <v>7.5</v>
      </c>
      <c r="I210" s="20">
        <v>7.5</v>
      </c>
      <c r="J210" s="20">
        <v>7.5</v>
      </c>
      <c r="K210" s="20">
        <v>7.5</v>
      </c>
      <c r="L210" s="20">
        <v>7.5</v>
      </c>
      <c r="M210" s="20">
        <v>7.5</v>
      </c>
      <c r="N210" s="20">
        <v>7.5</v>
      </c>
      <c r="O210" s="20">
        <v>7.5</v>
      </c>
      <c r="P210" s="20">
        <v>7.5</v>
      </c>
      <c r="Q210" s="20">
        <v>7.5</v>
      </c>
      <c r="R210" s="9" t="s">
        <v>1912</v>
      </c>
      <c r="S210" s="9" t="s">
        <v>1</v>
      </c>
    </row>
    <row r="211" spans="2:19" x14ac:dyDescent="0.25">
      <c r="B211" s="7" t="s">
        <v>148</v>
      </c>
      <c r="C211" s="8" t="s">
        <v>150</v>
      </c>
      <c r="D211" s="8" t="s">
        <v>154</v>
      </c>
      <c r="E211" s="8" t="s">
        <v>495</v>
      </c>
      <c r="F211" s="19"/>
      <c r="G211" s="19"/>
      <c r="H211" s="19"/>
      <c r="I211" s="19"/>
      <c r="J211" s="19"/>
      <c r="K211" s="19"/>
      <c r="L211" s="19"/>
      <c r="M211" s="19"/>
      <c r="N211" s="19"/>
      <c r="O211" s="19"/>
      <c r="P211" s="19"/>
      <c r="Q211" s="19"/>
      <c r="R211" s="9" t="s">
        <v>1912</v>
      </c>
      <c r="S211" s="9" t="s">
        <v>1</v>
      </c>
    </row>
    <row r="212" spans="2:19" x14ac:dyDescent="0.25">
      <c r="B212" s="7" t="s">
        <v>148</v>
      </c>
      <c r="C212" s="8" t="s">
        <v>150</v>
      </c>
      <c r="D212" s="8" t="s">
        <v>157</v>
      </c>
      <c r="E212" s="8" t="s">
        <v>496</v>
      </c>
      <c r="F212" s="19"/>
      <c r="G212" s="19"/>
      <c r="H212" s="19"/>
      <c r="I212" s="19"/>
      <c r="J212" s="19"/>
      <c r="K212" s="19"/>
      <c r="L212" s="19"/>
      <c r="M212" s="19"/>
      <c r="N212" s="19"/>
      <c r="O212" s="19"/>
      <c r="P212" s="19"/>
      <c r="Q212" s="19"/>
      <c r="R212" s="9" t="s">
        <v>1912</v>
      </c>
      <c r="S212" s="9" t="s">
        <v>1</v>
      </c>
    </row>
    <row r="213" spans="2:19" x14ac:dyDescent="0.25">
      <c r="B213" s="7" t="s">
        <v>148</v>
      </c>
      <c r="C213" s="8" t="s">
        <v>159</v>
      </c>
      <c r="D213" s="8" t="s">
        <v>1</v>
      </c>
      <c r="E213" s="8" t="s">
        <v>497</v>
      </c>
      <c r="F213" s="21">
        <v>0.76111111111111096</v>
      </c>
      <c r="G213" s="21">
        <v>0.76111111111111096</v>
      </c>
      <c r="H213" s="21">
        <v>0.76111111111111096</v>
      </c>
      <c r="I213" s="21">
        <v>0.76111111111111096</v>
      </c>
      <c r="J213" s="21">
        <v>0.76111111111111096</v>
      </c>
      <c r="K213" s="21">
        <v>0.76111111111111096</v>
      </c>
      <c r="L213" s="21">
        <v>0.76111111111111096</v>
      </c>
      <c r="M213" s="21">
        <v>0.76111111111111096</v>
      </c>
      <c r="N213" s="21">
        <v>0.76111111111111096</v>
      </c>
      <c r="O213" s="21">
        <v>0.76111111111111096</v>
      </c>
      <c r="P213" s="21">
        <v>0.76111111111111096</v>
      </c>
      <c r="Q213" s="21">
        <v>0.76111111111111096</v>
      </c>
      <c r="R213" s="9" t="s">
        <v>1912</v>
      </c>
      <c r="S213" s="9" t="s">
        <v>1</v>
      </c>
    </row>
    <row r="214" spans="2:19" x14ac:dyDescent="0.25">
      <c r="B214" s="7" t="s">
        <v>148</v>
      </c>
      <c r="C214" s="8" t="s">
        <v>159</v>
      </c>
      <c r="D214" s="8" t="s">
        <v>90</v>
      </c>
      <c r="E214" s="8" t="s">
        <v>498</v>
      </c>
      <c r="F214" s="21">
        <v>0.88379888268156404</v>
      </c>
      <c r="G214" s="21">
        <v>0.88379888268156404</v>
      </c>
      <c r="H214" s="21">
        <v>0.88379888268156404</v>
      </c>
      <c r="I214" s="21">
        <v>0.88379888268156404</v>
      </c>
      <c r="J214" s="21">
        <v>0.88379888268156404</v>
      </c>
      <c r="K214" s="21">
        <v>0.88379888268156404</v>
      </c>
      <c r="L214" s="21">
        <v>0.88379888268156404</v>
      </c>
      <c r="M214" s="21">
        <v>0.88379888268156404</v>
      </c>
      <c r="N214" s="21">
        <v>0.88379888268156404</v>
      </c>
      <c r="O214" s="21">
        <v>0.88379888268156404</v>
      </c>
      <c r="P214" s="21">
        <v>0.88379888268156404</v>
      </c>
      <c r="Q214" s="21">
        <v>0.88379888268156404</v>
      </c>
      <c r="R214" s="9" t="s">
        <v>1912</v>
      </c>
      <c r="S214" s="9" t="s">
        <v>1</v>
      </c>
    </row>
    <row r="215" spans="2:19" x14ac:dyDescent="0.25">
      <c r="B215" s="7" t="s">
        <v>148</v>
      </c>
      <c r="C215" s="7" t="s">
        <v>164</v>
      </c>
      <c r="D215" s="12">
        <v>1</v>
      </c>
      <c r="E215" s="8" t="s">
        <v>499</v>
      </c>
      <c r="F215" s="19"/>
      <c r="G215" s="19"/>
      <c r="H215" s="19"/>
      <c r="I215" s="19"/>
      <c r="J215" s="19"/>
      <c r="K215" s="19"/>
      <c r="L215" s="19"/>
      <c r="M215" s="19"/>
      <c r="N215" s="19"/>
      <c r="O215" s="19"/>
      <c r="P215" s="19"/>
      <c r="Q215" s="19"/>
      <c r="R215" s="9">
        <v>0</v>
      </c>
      <c r="S215" s="9" t="s">
        <v>1</v>
      </c>
    </row>
    <row r="216" spans="2:19" x14ac:dyDescent="0.25">
      <c r="B216" s="7" t="s">
        <v>148</v>
      </c>
      <c r="C216" s="7" t="s">
        <v>164</v>
      </c>
      <c r="D216" s="12">
        <v>2</v>
      </c>
      <c r="E216" s="8" t="s">
        <v>500</v>
      </c>
      <c r="F216" s="19"/>
      <c r="G216" s="19"/>
      <c r="H216" s="19"/>
      <c r="I216" s="19"/>
      <c r="J216" s="19"/>
      <c r="K216" s="19"/>
      <c r="L216" s="19"/>
      <c r="M216" s="19"/>
      <c r="N216" s="19"/>
      <c r="O216" s="19"/>
      <c r="P216" s="19"/>
      <c r="Q216" s="19"/>
      <c r="R216" s="9">
        <v>0</v>
      </c>
      <c r="S216" s="9" t="s">
        <v>1</v>
      </c>
    </row>
    <row r="217" spans="2:19" x14ac:dyDescent="0.25">
      <c r="B217" s="7" t="s">
        <v>148</v>
      </c>
      <c r="C217" s="7" t="s">
        <v>164</v>
      </c>
      <c r="D217" s="12">
        <v>3</v>
      </c>
      <c r="E217" s="8" t="s">
        <v>501</v>
      </c>
      <c r="F217" s="19"/>
      <c r="G217" s="19"/>
      <c r="H217" s="19"/>
      <c r="I217" s="19"/>
      <c r="J217" s="19"/>
      <c r="K217" s="19"/>
      <c r="L217" s="19"/>
      <c r="M217" s="19"/>
      <c r="N217" s="19"/>
      <c r="O217" s="19"/>
      <c r="P217" s="19"/>
      <c r="Q217" s="19"/>
      <c r="R217" s="10">
        <v>0</v>
      </c>
      <c r="S217" s="9" t="s">
        <v>1</v>
      </c>
    </row>
    <row r="218" spans="2:19" x14ac:dyDescent="0.25">
      <c r="B218" s="7" t="s">
        <v>148</v>
      </c>
      <c r="C218" s="7" t="s">
        <v>164</v>
      </c>
      <c r="D218" s="12">
        <v>4</v>
      </c>
      <c r="E218" s="8" t="s">
        <v>502</v>
      </c>
      <c r="F218" s="19"/>
      <c r="G218" s="19"/>
      <c r="H218" s="19"/>
      <c r="I218" s="19"/>
      <c r="J218" s="19"/>
      <c r="K218" s="19"/>
      <c r="L218" s="19"/>
      <c r="M218" s="19"/>
      <c r="N218" s="19"/>
      <c r="O218" s="19"/>
      <c r="P218" s="19"/>
      <c r="Q218" s="19"/>
      <c r="R218" s="10">
        <v>0</v>
      </c>
      <c r="S218" s="9" t="s">
        <v>1</v>
      </c>
    </row>
    <row r="219" spans="2:19" x14ac:dyDescent="0.25">
      <c r="B219" s="7" t="s">
        <v>148</v>
      </c>
      <c r="C219" s="7" t="s">
        <v>164</v>
      </c>
      <c r="D219" s="12">
        <v>5</v>
      </c>
      <c r="E219" s="8" t="s">
        <v>503</v>
      </c>
      <c r="F219" s="19"/>
      <c r="G219" s="19"/>
      <c r="H219" s="19"/>
      <c r="I219" s="19"/>
      <c r="J219" s="19"/>
      <c r="K219" s="19"/>
      <c r="L219" s="19"/>
      <c r="M219" s="19"/>
      <c r="N219" s="19"/>
      <c r="O219" s="19"/>
      <c r="P219" s="19"/>
      <c r="Q219" s="19"/>
      <c r="R219" s="10">
        <v>0</v>
      </c>
      <c r="S219" s="9" t="s">
        <v>1</v>
      </c>
    </row>
    <row r="220" spans="2:19" x14ac:dyDescent="0.25">
      <c r="B220" s="7" t="s">
        <v>148</v>
      </c>
      <c r="C220" s="8" t="s">
        <v>171</v>
      </c>
      <c r="D220" s="8" t="s">
        <v>172</v>
      </c>
      <c r="E220" s="8" t="s">
        <v>504</v>
      </c>
      <c r="F220" s="22">
        <v>0.70338000000000001</v>
      </c>
      <c r="G220" s="20"/>
      <c r="H220" s="20"/>
      <c r="I220" s="20"/>
      <c r="J220" s="20"/>
      <c r="K220" s="20"/>
      <c r="L220" s="20"/>
      <c r="M220" s="20"/>
      <c r="N220" s="20"/>
      <c r="O220" s="20"/>
      <c r="P220" s="20"/>
      <c r="Q220" s="20"/>
      <c r="R220" s="11" t="s">
        <v>1912</v>
      </c>
      <c r="S220" s="9" t="s">
        <v>1</v>
      </c>
    </row>
    <row r="221" spans="2:19" ht="15.75" thickBot="1" x14ac:dyDescent="0.3">
      <c r="B221" s="56" t="s">
        <v>148</v>
      </c>
      <c r="C221" s="57" t="s">
        <v>171</v>
      </c>
      <c r="D221" s="57" t="s">
        <v>174</v>
      </c>
      <c r="E221" s="57" t="s">
        <v>505</v>
      </c>
      <c r="F221" s="58">
        <v>0</v>
      </c>
      <c r="G221" s="58"/>
      <c r="H221" s="58"/>
      <c r="I221" s="58"/>
      <c r="J221" s="58"/>
      <c r="K221" s="58"/>
      <c r="L221" s="58"/>
      <c r="M221" s="58"/>
      <c r="N221" s="58"/>
      <c r="O221" s="58"/>
      <c r="P221" s="58"/>
      <c r="Q221" s="58"/>
      <c r="R221" s="62" t="s">
        <v>1912</v>
      </c>
      <c r="S221" s="62" t="s">
        <v>1</v>
      </c>
    </row>
    <row r="222" spans="2:19" ht="15.75" thickTop="1" x14ac:dyDescent="0.25">
      <c r="B222" s="7" t="s">
        <v>145</v>
      </c>
      <c r="C222" s="7" t="s">
        <v>106</v>
      </c>
      <c r="D222" s="8" t="s">
        <v>107</v>
      </c>
      <c r="E222" s="8" t="s">
        <v>506</v>
      </c>
      <c r="F222" s="19">
        <v>50</v>
      </c>
      <c r="G222" s="19">
        <v>50</v>
      </c>
      <c r="H222" s="19">
        <v>50</v>
      </c>
      <c r="I222" s="19">
        <v>50</v>
      </c>
      <c r="J222" s="19">
        <v>50</v>
      </c>
      <c r="K222" s="19">
        <v>50</v>
      </c>
      <c r="L222" s="19">
        <v>50</v>
      </c>
      <c r="M222" s="19">
        <v>50</v>
      </c>
      <c r="N222" s="19">
        <v>50</v>
      </c>
      <c r="O222" s="19">
        <v>50</v>
      </c>
      <c r="P222" s="19">
        <v>50</v>
      </c>
      <c r="Q222" s="19">
        <v>50</v>
      </c>
      <c r="R222" s="147" t="s">
        <v>1912</v>
      </c>
      <c r="S222" s="147" t="s">
        <v>1</v>
      </c>
    </row>
    <row r="223" spans="2:19" x14ac:dyDescent="0.25">
      <c r="B223" s="7" t="s">
        <v>145</v>
      </c>
      <c r="C223" s="7" t="s">
        <v>106</v>
      </c>
      <c r="D223" s="8" t="s">
        <v>112</v>
      </c>
      <c r="E223" s="8" t="s">
        <v>507</v>
      </c>
      <c r="F223" s="19">
        <v>25</v>
      </c>
      <c r="G223" s="19">
        <v>25</v>
      </c>
      <c r="H223" s="19">
        <v>25</v>
      </c>
      <c r="I223" s="19">
        <v>25</v>
      </c>
      <c r="J223" s="19">
        <v>25</v>
      </c>
      <c r="K223" s="19">
        <v>25</v>
      </c>
      <c r="L223" s="19">
        <v>25</v>
      </c>
      <c r="M223" s="19">
        <v>25</v>
      </c>
      <c r="N223" s="19">
        <v>25</v>
      </c>
      <c r="O223" s="19">
        <v>25</v>
      </c>
      <c r="P223" s="19">
        <v>25</v>
      </c>
      <c r="Q223" s="19">
        <v>25</v>
      </c>
      <c r="R223" s="10" t="s">
        <v>1912</v>
      </c>
      <c r="S223" s="9" t="s">
        <v>1</v>
      </c>
    </row>
    <row r="224" spans="2:19" x14ac:dyDescent="0.25">
      <c r="B224" s="7" t="s">
        <v>145</v>
      </c>
      <c r="C224" s="7" t="s">
        <v>106</v>
      </c>
      <c r="D224" s="8" t="s">
        <v>117</v>
      </c>
      <c r="E224" s="8" t="s">
        <v>508</v>
      </c>
      <c r="F224" s="19">
        <v>30</v>
      </c>
      <c r="G224" s="19">
        <v>30</v>
      </c>
      <c r="H224" s="19">
        <v>30</v>
      </c>
      <c r="I224" s="19">
        <v>30</v>
      </c>
      <c r="J224" s="19">
        <v>30</v>
      </c>
      <c r="K224" s="19">
        <v>30</v>
      </c>
      <c r="L224" s="19">
        <v>30</v>
      </c>
      <c r="M224" s="19">
        <v>30</v>
      </c>
      <c r="N224" s="19">
        <v>30</v>
      </c>
      <c r="O224" s="19">
        <v>30</v>
      </c>
      <c r="P224" s="19">
        <v>30</v>
      </c>
      <c r="Q224" s="19">
        <v>30</v>
      </c>
      <c r="R224" s="10" t="s">
        <v>1912</v>
      </c>
      <c r="S224" s="9" t="s">
        <v>1</v>
      </c>
    </row>
    <row r="225" spans="2:19" x14ac:dyDescent="0.25">
      <c r="B225" s="7" t="s">
        <v>145</v>
      </c>
      <c r="C225" s="8" t="s">
        <v>122</v>
      </c>
      <c r="D225" s="8" t="s">
        <v>123</v>
      </c>
      <c r="E225" s="8" t="s">
        <v>509</v>
      </c>
      <c r="F225" s="32">
        <v>16.279520108289255</v>
      </c>
      <c r="G225" s="32">
        <v>16.23917766369366</v>
      </c>
      <c r="H225" s="32">
        <v>16.23917766369366</v>
      </c>
      <c r="I225" s="32">
        <v>16.745014302514242</v>
      </c>
      <c r="J225" s="32">
        <v>17.071954957967236</v>
      </c>
      <c r="K225" s="32">
        <v>17.382341915409381</v>
      </c>
      <c r="L225" s="32">
        <v>17.494132614282549</v>
      </c>
      <c r="M225" s="32">
        <v>17.630774733095478</v>
      </c>
      <c r="N225" s="32">
        <v>17.825923016084879</v>
      </c>
      <c r="O225" s="32">
        <v>18.182257527782742</v>
      </c>
      <c r="P225" s="32">
        <v>19.077482584842407</v>
      </c>
      <c r="Q225" s="32">
        <v>19.889183874797638</v>
      </c>
      <c r="R225" s="10" t="s">
        <v>1912</v>
      </c>
      <c r="S225" s="9" t="s">
        <v>1</v>
      </c>
    </row>
    <row r="226" spans="2:19" x14ac:dyDescent="0.25">
      <c r="B226" s="7" t="s">
        <v>145</v>
      </c>
      <c r="C226" s="8" t="s">
        <v>122</v>
      </c>
      <c r="D226" s="8" t="s">
        <v>126</v>
      </c>
      <c r="E226" s="8" t="s">
        <v>510</v>
      </c>
      <c r="F226" s="31">
        <v>0.67421945921977788</v>
      </c>
      <c r="G226" s="31">
        <v>0.67254866911063527</v>
      </c>
      <c r="H226" s="31">
        <v>0.67254866911063527</v>
      </c>
      <c r="I226" s="31">
        <v>0.69349799088493214</v>
      </c>
      <c r="J226" s="31">
        <v>0.70703830106911481</v>
      </c>
      <c r="K226" s="31">
        <v>0.71989303666351312</v>
      </c>
      <c r="L226" s="31">
        <v>0.7245228699779126</v>
      </c>
      <c r="M226" s="31">
        <v>0.7301819296332176</v>
      </c>
      <c r="N226" s="31">
        <v>0.73826403334084378</v>
      </c>
      <c r="O226" s="31">
        <v>0.75302169574005107</v>
      </c>
      <c r="P226" s="31">
        <v>0.79009761381593857</v>
      </c>
      <c r="Q226" s="31">
        <v>0.82371437899826361</v>
      </c>
      <c r="R226" s="11" t="s">
        <v>1912</v>
      </c>
      <c r="S226" s="9" t="s">
        <v>1</v>
      </c>
    </row>
    <row r="227" spans="2:19" x14ac:dyDescent="0.25">
      <c r="B227" s="7" t="s">
        <v>145</v>
      </c>
      <c r="C227" s="8" t="s">
        <v>122</v>
      </c>
      <c r="D227" s="8" t="s">
        <v>130</v>
      </c>
      <c r="E227" s="8" t="s">
        <v>511</v>
      </c>
      <c r="F227" s="30">
        <v>16.293475591026759</v>
      </c>
      <c r="G227" s="30">
        <v>16.253098563207249</v>
      </c>
      <c r="H227" s="30">
        <v>16.253098563207249</v>
      </c>
      <c r="I227" s="30">
        <v>16.759368826264549</v>
      </c>
      <c r="J227" s="30">
        <v>17.086589748865652</v>
      </c>
      <c r="K227" s="30">
        <v>17.397242782936452</v>
      </c>
      <c r="L227" s="30">
        <v>17.50912931345318</v>
      </c>
      <c r="M227" s="30">
        <v>17.645888567581991</v>
      </c>
      <c r="N227" s="30">
        <v>17.841204139808202</v>
      </c>
      <c r="O227" s="30">
        <v>18.19784411629211</v>
      </c>
      <c r="P227" s="30">
        <v>19.093836597560035</v>
      </c>
      <c r="Q227" s="30">
        <v>19.906233711671298</v>
      </c>
      <c r="R227" s="9" t="s">
        <v>1912</v>
      </c>
      <c r="S227" s="9" t="s">
        <v>1</v>
      </c>
    </row>
    <row r="228" spans="2:19" x14ac:dyDescent="0.25">
      <c r="B228" s="7" t="s">
        <v>145</v>
      </c>
      <c r="C228" s="8" t="s">
        <v>122</v>
      </c>
      <c r="D228" s="8" t="s">
        <v>135</v>
      </c>
      <c r="E228" s="8" t="s">
        <v>512</v>
      </c>
      <c r="F228" s="30">
        <v>0.99914349258023305</v>
      </c>
      <c r="G228" s="30">
        <v>0.99914349258023305</v>
      </c>
      <c r="H228" s="30">
        <v>0.99914349258023305</v>
      </c>
      <c r="I228" s="30">
        <v>0.99914349258023305</v>
      </c>
      <c r="J228" s="30">
        <v>0.99914349258023305</v>
      </c>
      <c r="K228" s="30">
        <v>0.99914349258023305</v>
      </c>
      <c r="L228" s="30">
        <v>0.99914349258023305</v>
      </c>
      <c r="M228" s="30">
        <v>0.99914349258023305</v>
      </c>
      <c r="N228" s="30">
        <v>0.99914349258023305</v>
      </c>
      <c r="O228" s="30">
        <v>0.99914349258023305</v>
      </c>
      <c r="P228" s="30">
        <v>0.99914349258023305</v>
      </c>
      <c r="Q228" s="30">
        <v>0.99914349258023305</v>
      </c>
      <c r="R228" s="9" t="s">
        <v>1912</v>
      </c>
      <c r="S228" s="9" t="s">
        <v>1</v>
      </c>
    </row>
    <row r="229" spans="2:19" x14ac:dyDescent="0.25">
      <c r="B229" s="7" t="s">
        <v>145</v>
      </c>
      <c r="C229" s="8" t="s">
        <v>140</v>
      </c>
      <c r="D229" s="7" t="s">
        <v>123</v>
      </c>
      <c r="E229" s="8" t="s">
        <v>513</v>
      </c>
      <c r="F229" s="30">
        <v>10.064461359654983</v>
      </c>
      <c r="G229" s="30">
        <v>12.306544641511731</v>
      </c>
      <c r="H229" s="30">
        <v>12.306544641511731</v>
      </c>
      <c r="I229" s="30">
        <v>12.493970733340188</v>
      </c>
      <c r="J229" s="30">
        <v>12.938190869471228</v>
      </c>
      <c r="K229" s="30">
        <v>13.249319301474939</v>
      </c>
      <c r="L229" s="30">
        <v>13.31692294830483</v>
      </c>
      <c r="M229" s="30">
        <v>13.387590291587617</v>
      </c>
      <c r="N229" s="30">
        <v>13.493873476394205</v>
      </c>
      <c r="O229" s="30">
        <v>13.923205140298723</v>
      </c>
      <c r="P229" s="30">
        <v>14.816761162311128</v>
      </c>
      <c r="Q229" s="30">
        <v>15.711151082106786</v>
      </c>
      <c r="R229" s="9" t="s">
        <v>1912</v>
      </c>
      <c r="S229" s="9" t="s">
        <v>1</v>
      </c>
    </row>
    <row r="230" spans="2:19" x14ac:dyDescent="0.25">
      <c r="B230" s="7" t="s">
        <v>145</v>
      </c>
      <c r="C230" s="8" t="s">
        <v>140</v>
      </c>
      <c r="D230" s="7" t="s">
        <v>126</v>
      </c>
      <c r="E230" s="8" t="s">
        <v>514</v>
      </c>
      <c r="F230" s="33">
        <v>0.31576454104174939</v>
      </c>
      <c r="G230" s="33">
        <v>0.38610813650834741</v>
      </c>
      <c r="H230" s="33">
        <v>0.38610813650834741</v>
      </c>
      <c r="I230" s="33">
        <v>0.39198848238582951</v>
      </c>
      <c r="J230" s="33">
        <v>0.40592553896488914</v>
      </c>
      <c r="K230" s="33">
        <v>0.41568694824711605</v>
      </c>
      <c r="L230" s="33">
        <v>0.41780795937242354</v>
      </c>
      <c r="M230" s="33">
        <v>0.42002509155869527</v>
      </c>
      <c r="N230" s="33">
        <v>0.42335964269578741</v>
      </c>
      <c r="O230" s="33">
        <v>0.4368295851956942</v>
      </c>
      <c r="P230" s="33">
        <v>0.46486420096929115</v>
      </c>
      <c r="Q230" s="33">
        <v>0.49292497962843185</v>
      </c>
      <c r="R230" s="9" t="s">
        <v>1912</v>
      </c>
      <c r="S230" s="9" t="s">
        <v>1</v>
      </c>
    </row>
    <row r="231" spans="2:19" x14ac:dyDescent="0.25">
      <c r="B231" s="7" t="s">
        <v>145</v>
      </c>
      <c r="C231" s="8" t="s">
        <v>140</v>
      </c>
      <c r="D231" s="8" t="s">
        <v>130</v>
      </c>
      <c r="E231" s="8" t="s">
        <v>515</v>
      </c>
      <c r="F231" s="30">
        <v>10.069413573062114</v>
      </c>
      <c r="G231" s="30">
        <v>12.312600070927305</v>
      </c>
      <c r="H231" s="30">
        <v>12.312600070927305</v>
      </c>
      <c r="I231" s="30">
        <v>12.500118385674766</v>
      </c>
      <c r="J231" s="30">
        <v>12.944557100111714</v>
      </c>
      <c r="K231" s="30">
        <v>13.255838622711856</v>
      </c>
      <c r="L231" s="30">
        <v>13.323475533883895</v>
      </c>
      <c r="M231" s="30">
        <v>13.394177648999207</v>
      </c>
      <c r="N231" s="30">
        <v>13.500513130396138</v>
      </c>
      <c r="O231" s="30">
        <v>13.930056046740912</v>
      </c>
      <c r="P231" s="30">
        <v>14.824051742567354</v>
      </c>
      <c r="Q231" s="30">
        <v>15.718881746496058</v>
      </c>
      <c r="R231" s="9" t="s">
        <v>1912</v>
      </c>
      <c r="S231" s="9" t="s">
        <v>1</v>
      </c>
    </row>
    <row r="232" spans="2:19" x14ac:dyDescent="0.25">
      <c r="B232" s="7" t="s">
        <v>145</v>
      </c>
      <c r="C232" s="8" t="s">
        <v>150</v>
      </c>
      <c r="D232" s="8" t="s">
        <v>151</v>
      </c>
      <c r="E232" s="8" t="s">
        <v>516</v>
      </c>
      <c r="F232" s="20">
        <v>2</v>
      </c>
      <c r="G232" s="20">
        <v>2</v>
      </c>
      <c r="H232" s="20">
        <v>2</v>
      </c>
      <c r="I232" s="20">
        <v>2</v>
      </c>
      <c r="J232" s="20">
        <v>2</v>
      </c>
      <c r="K232" s="20">
        <v>2</v>
      </c>
      <c r="L232" s="20">
        <v>2</v>
      </c>
      <c r="M232" s="20">
        <v>2</v>
      </c>
      <c r="N232" s="20">
        <v>2</v>
      </c>
      <c r="O232" s="20">
        <v>2</v>
      </c>
      <c r="P232" s="20">
        <v>2</v>
      </c>
      <c r="Q232" s="20">
        <v>2</v>
      </c>
      <c r="R232" s="9" t="s">
        <v>1912</v>
      </c>
      <c r="S232" s="9" t="s">
        <v>1</v>
      </c>
    </row>
    <row r="233" spans="2:19" x14ac:dyDescent="0.25">
      <c r="B233" s="7" t="s">
        <v>145</v>
      </c>
      <c r="C233" s="8" t="s">
        <v>150</v>
      </c>
      <c r="D233" s="8" t="s">
        <v>154</v>
      </c>
      <c r="E233" s="8" t="s">
        <v>517</v>
      </c>
      <c r="F233" s="19"/>
      <c r="G233" s="19"/>
      <c r="H233" s="19"/>
      <c r="I233" s="19"/>
      <c r="J233" s="19"/>
      <c r="K233" s="19"/>
      <c r="L233" s="19"/>
      <c r="M233" s="19"/>
      <c r="N233" s="19"/>
      <c r="O233" s="19"/>
      <c r="P233" s="19"/>
      <c r="Q233" s="19"/>
      <c r="R233" s="9" t="s">
        <v>1912</v>
      </c>
      <c r="S233" s="9" t="s">
        <v>1</v>
      </c>
    </row>
    <row r="234" spans="2:19" x14ac:dyDescent="0.25">
      <c r="B234" s="7" t="s">
        <v>145</v>
      </c>
      <c r="C234" s="8" t="s">
        <v>150</v>
      </c>
      <c r="D234" s="8" t="s">
        <v>157</v>
      </c>
      <c r="E234" s="8" t="s">
        <v>518</v>
      </c>
      <c r="F234" s="19"/>
      <c r="G234" s="19"/>
      <c r="H234" s="19"/>
      <c r="I234" s="19"/>
      <c r="J234" s="19"/>
      <c r="K234" s="19"/>
      <c r="L234" s="19"/>
      <c r="M234" s="19"/>
      <c r="N234" s="19"/>
      <c r="O234" s="19"/>
      <c r="P234" s="19"/>
      <c r="Q234" s="19"/>
      <c r="R234" s="9" t="s">
        <v>1912</v>
      </c>
      <c r="S234" s="9" t="s">
        <v>1</v>
      </c>
    </row>
    <row r="235" spans="2:19" x14ac:dyDescent="0.25">
      <c r="B235" s="7" t="s">
        <v>145</v>
      </c>
      <c r="C235" s="8" t="s">
        <v>159</v>
      </c>
      <c r="D235" s="8" t="s">
        <v>1</v>
      </c>
      <c r="E235" s="8" t="s">
        <v>519</v>
      </c>
      <c r="F235" s="21">
        <v>0.78256611165523904</v>
      </c>
      <c r="G235" s="21">
        <v>0.78256611165523904</v>
      </c>
      <c r="H235" s="21">
        <v>0.78256611165523904</v>
      </c>
      <c r="I235" s="21">
        <v>0.78256611165523904</v>
      </c>
      <c r="J235" s="21">
        <v>0.78256611165523904</v>
      </c>
      <c r="K235" s="21">
        <v>0.78256611165523904</v>
      </c>
      <c r="L235" s="21">
        <v>0.78256611165523904</v>
      </c>
      <c r="M235" s="21">
        <v>0.78256611165523904</v>
      </c>
      <c r="N235" s="21">
        <v>0.78256611165523904</v>
      </c>
      <c r="O235" s="21">
        <v>0.78256611165523904</v>
      </c>
      <c r="P235" s="21">
        <v>0.78256611165523904</v>
      </c>
      <c r="Q235" s="21">
        <v>0.78256611165523904</v>
      </c>
      <c r="R235" s="9" t="s">
        <v>1912</v>
      </c>
      <c r="S235" s="9" t="s">
        <v>1</v>
      </c>
    </row>
    <row r="236" spans="2:19" x14ac:dyDescent="0.25">
      <c r="B236" s="7" t="s">
        <v>145</v>
      </c>
      <c r="C236" s="8" t="s">
        <v>159</v>
      </c>
      <c r="D236" s="8" t="s">
        <v>90</v>
      </c>
      <c r="E236" s="8" t="s">
        <v>520</v>
      </c>
      <c r="F236" s="21">
        <v>0.88140827671402</v>
      </c>
      <c r="G236" s="21">
        <v>0.88140827671402</v>
      </c>
      <c r="H236" s="21">
        <v>0.88140827671402</v>
      </c>
      <c r="I236" s="21">
        <v>0.88140827671402</v>
      </c>
      <c r="J236" s="21">
        <v>0.88140827671402</v>
      </c>
      <c r="K236" s="21">
        <v>0.88140827671402</v>
      </c>
      <c r="L236" s="21">
        <v>0.88140827671402</v>
      </c>
      <c r="M236" s="21">
        <v>0.88140827671402</v>
      </c>
      <c r="N236" s="21">
        <v>0.88140827671402</v>
      </c>
      <c r="O236" s="21">
        <v>0.88140827671402</v>
      </c>
      <c r="P236" s="21">
        <v>0.88140827671402</v>
      </c>
      <c r="Q236" s="21">
        <v>0.88140827671402</v>
      </c>
      <c r="R236" s="9" t="s">
        <v>1912</v>
      </c>
      <c r="S236" s="9" t="s">
        <v>1</v>
      </c>
    </row>
    <row r="237" spans="2:19" x14ac:dyDescent="0.25">
      <c r="B237" s="7" t="s">
        <v>145</v>
      </c>
      <c r="C237" s="7" t="s">
        <v>164</v>
      </c>
      <c r="D237" s="12">
        <v>1</v>
      </c>
      <c r="E237" s="8" t="s">
        <v>521</v>
      </c>
      <c r="F237" s="19">
        <v>8</v>
      </c>
      <c r="G237" s="19"/>
      <c r="H237" s="19"/>
      <c r="I237" s="19"/>
      <c r="J237" s="19"/>
      <c r="K237" s="19"/>
      <c r="L237" s="19"/>
      <c r="M237" s="19"/>
      <c r="N237" s="19"/>
      <c r="O237" s="19"/>
      <c r="P237" s="19"/>
      <c r="Q237" s="19"/>
      <c r="R237" s="9" t="s">
        <v>214</v>
      </c>
      <c r="S237" s="9" t="s">
        <v>1</v>
      </c>
    </row>
    <row r="238" spans="2:19" x14ac:dyDescent="0.25">
      <c r="B238" s="7" t="s">
        <v>145</v>
      </c>
      <c r="C238" s="7" t="s">
        <v>164</v>
      </c>
      <c r="D238" s="12">
        <v>2</v>
      </c>
      <c r="E238" s="8" t="s">
        <v>522</v>
      </c>
      <c r="F238" s="19">
        <v>3</v>
      </c>
      <c r="G238" s="19"/>
      <c r="H238" s="19"/>
      <c r="I238" s="19"/>
      <c r="J238" s="19"/>
      <c r="K238" s="19"/>
      <c r="L238" s="19"/>
      <c r="M238" s="19"/>
      <c r="N238" s="19"/>
      <c r="O238" s="19"/>
      <c r="P238" s="19"/>
      <c r="Q238" s="19"/>
      <c r="R238" s="9" t="s">
        <v>64</v>
      </c>
      <c r="S238" s="9" t="s">
        <v>1</v>
      </c>
    </row>
    <row r="239" spans="2:19" x14ac:dyDescent="0.25">
      <c r="B239" s="7" t="s">
        <v>145</v>
      </c>
      <c r="C239" s="7" t="s">
        <v>164</v>
      </c>
      <c r="D239" s="12">
        <v>3</v>
      </c>
      <c r="E239" s="8" t="s">
        <v>523</v>
      </c>
      <c r="F239" s="19"/>
      <c r="G239" s="19"/>
      <c r="H239" s="19"/>
      <c r="I239" s="19"/>
      <c r="J239" s="19"/>
      <c r="K239" s="19"/>
      <c r="L239" s="19"/>
      <c r="M239" s="19"/>
      <c r="N239" s="19"/>
      <c r="O239" s="19"/>
      <c r="P239" s="19"/>
      <c r="Q239" s="19"/>
      <c r="R239" s="10">
        <v>0</v>
      </c>
      <c r="S239" s="9" t="s">
        <v>1</v>
      </c>
    </row>
    <row r="240" spans="2:19" x14ac:dyDescent="0.25">
      <c r="B240" s="7" t="s">
        <v>145</v>
      </c>
      <c r="C240" s="7" t="s">
        <v>164</v>
      </c>
      <c r="D240" s="12">
        <v>4</v>
      </c>
      <c r="E240" s="8" t="s">
        <v>524</v>
      </c>
      <c r="F240" s="19"/>
      <c r="G240" s="19"/>
      <c r="H240" s="19"/>
      <c r="I240" s="19"/>
      <c r="J240" s="19"/>
      <c r="K240" s="19"/>
      <c r="L240" s="19"/>
      <c r="M240" s="19"/>
      <c r="N240" s="19"/>
      <c r="O240" s="19"/>
      <c r="P240" s="19"/>
      <c r="Q240" s="19"/>
      <c r="R240" s="10">
        <v>0</v>
      </c>
      <c r="S240" s="9" t="s">
        <v>1</v>
      </c>
    </row>
    <row r="241" spans="2:19" x14ac:dyDescent="0.25">
      <c r="B241" s="7" t="s">
        <v>145</v>
      </c>
      <c r="C241" s="7" t="s">
        <v>164</v>
      </c>
      <c r="D241" s="12">
        <v>5</v>
      </c>
      <c r="E241" s="8" t="s">
        <v>525</v>
      </c>
      <c r="F241" s="19"/>
      <c r="G241" s="19"/>
      <c r="H241" s="19"/>
      <c r="I241" s="19"/>
      <c r="J241" s="19"/>
      <c r="K241" s="19"/>
      <c r="L241" s="19"/>
      <c r="M241" s="19"/>
      <c r="N241" s="19"/>
      <c r="O241" s="19"/>
      <c r="P241" s="19"/>
      <c r="Q241" s="19"/>
      <c r="R241" s="10">
        <v>0</v>
      </c>
      <c r="S241" s="9" t="s">
        <v>1</v>
      </c>
    </row>
    <row r="242" spans="2:19" x14ac:dyDescent="0.25">
      <c r="B242" s="7" t="s">
        <v>145</v>
      </c>
      <c r="C242" s="8" t="s">
        <v>171</v>
      </c>
      <c r="D242" s="8" t="s">
        <v>172</v>
      </c>
      <c r="E242" s="8" t="s">
        <v>526</v>
      </c>
      <c r="F242" s="22">
        <v>8.716050000000056</v>
      </c>
      <c r="G242" s="20"/>
      <c r="H242" s="20"/>
      <c r="I242" s="20"/>
      <c r="J242" s="20"/>
      <c r="K242" s="20"/>
      <c r="L242" s="20"/>
      <c r="M242" s="20"/>
      <c r="N242" s="20"/>
      <c r="O242" s="20"/>
      <c r="P242" s="20"/>
      <c r="Q242" s="20"/>
      <c r="R242" s="11" t="s">
        <v>1912</v>
      </c>
      <c r="S242" s="9" t="s">
        <v>1</v>
      </c>
    </row>
    <row r="243" spans="2:19" ht="15.75" thickBot="1" x14ac:dyDescent="0.3">
      <c r="B243" s="56" t="s">
        <v>145</v>
      </c>
      <c r="C243" s="57" t="s">
        <v>171</v>
      </c>
      <c r="D243" s="57" t="s">
        <v>174</v>
      </c>
      <c r="E243" s="57" t="s">
        <v>527</v>
      </c>
      <c r="F243" s="58">
        <v>0.1298</v>
      </c>
      <c r="G243" s="58"/>
      <c r="H243" s="58"/>
      <c r="I243" s="58"/>
      <c r="J243" s="58"/>
      <c r="K243" s="58"/>
      <c r="L243" s="58"/>
      <c r="M243" s="58"/>
      <c r="N243" s="58"/>
      <c r="O243" s="58"/>
      <c r="P243" s="58"/>
      <c r="Q243" s="58"/>
      <c r="R243" s="62" t="s">
        <v>1912</v>
      </c>
      <c r="S243" s="62" t="s">
        <v>1</v>
      </c>
    </row>
    <row r="244" spans="2:19" ht="15.75" thickTop="1" x14ac:dyDescent="0.25">
      <c r="B244" s="7" t="s">
        <v>153</v>
      </c>
      <c r="C244" s="7" t="s">
        <v>106</v>
      </c>
      <c r="D244" s="8" t="s">
        <v>107</v>
      </c>
      <c r="E244" s="8" t="s">
        <v>528</v>
      </c>
      <c r="F244" s="19">
        <v>96</v>
      </c>
      <c r="G244" s="19">
        <v>96</v>
      </c>
      <c r="H244" s="19">
        <v>96</v>
      </c>
      <c r="I244" s="19">
        <v>96</v>
      </c>
      <c r="J244" s="19">
        <v>96</v>
      </c>
      <c r="K244" s="19">
        <v>96</v>
      </c>
      <c r="L244" s="19">
        <v>96</v>
      </c>
      <c r="M244" s="19">
        <v>96</v>
      </c>
      <c r="N244" s="19">
        <v>96</v>
      </c>
      <c r="O244" s="19">
        <v>96</v>
      </c>
      <c r="P244" s="19">
        <v>96</v>
      </c>
      <c r="Q244" s="19">
        <v>96</v>
      </c>
      <c r="R244" s="147" t="s">
        <v>1912</v>
      </c>
      <c r="S244" s="147" t="s">
        <v>1</v>
      </c>
    </row>
    <row r="245" spans="2:19" x14ac:dyDescent="0.25">
      <c r="B245" s="7" t="s">
        <v>153</v>
      </c>
      <c r="C245" s="7" t="s">
        <v>106</v>
      </c>
      <c r="D245" s="8" t="s">
        <v>112</v>
      </c>
      <c r="E245" s="8" t="s">
        <v>529</v>
      </c>
      <c r="F245" s="19">
        <v>48</v>
      </c>
      <c r="G245" s="19">
        <v>48</v>
      </c>
      <c r="H245" s="19">
        <v>48</v>
      </c>
      <c r="I245" s="19">
        <v>48</v>
      </c>
      <c r="J245" s="19">
        <v>48</v>
      </c>
      <c r="K245" s="19">
        <v>48</v>
      </c>
      <c r="L245" s="19">
        <v>48</v>
      </c>
      <c r="M245" s="19">
        <v>48</v>
      </c>
      <c r="N245" s="19">
        <v>48</v>
      </c>
      <c r="O245" s="19">
        <v>48</v>
      </c>
      <c r="P245" s="19">
        <v>48</v>
      </c>
      <c r="Q245" s="19">
        <v>48</v>
      </c>
      <c r="R245" s="10" t="s">
        <v>1912</v>
      </c>
      <c r="S245" s="9" t="s">
        <v>1</v>
      </c>
    </row>
    <row r="246" spans="2:19" x14ac:dyDescent="0.25">
      <c r="B246" s="7" t="s">
        <v>153</v>
      </c>
      <c r="C246" s="7" t="s">
        <v>106</v>
      </c>
      <c r="D246" s="8" t="s">
        <v>117</v>
      </c>
      <c r="E246" s="8" t="s">
        <v>530</v>
      </c>
      <c r="F246" s="19">
        <v>48</v>
      </c>
      <c r="G246" s="19">
        <v>48</v>
      </c>
      <c r="H246" s="19">
        <v>48</v>
      </c>
      <c r="I246" s="19">
        <v>48</v>
      </c>
      <c r="J246" s="19">
        <v>48</v>
      </c>
      <c r="K246" s="19">
        <v>48</v>
      </c>
      <c r="L246" s="19">
        <v>48</v>
      </c>
      <c r="M246" s="19">
        <v>48</v>
      </c>
      <c r="N246" s="19">
        <v>48</v>
      </c>
      <c r="O246" s="19">
        <v>48</v>
      </c>
      <c r="P246" s="19">
        <v>48</v>
      </c>
      <c r="Q246" s="19">
        <v>48</v>
      </c>
      <c r="R246" s="10" t="s">
        <v>1912</v>
      </c>
      <c r="S246" s="9" t="s">
        <v>1</v>
      </c>
    </row>
    <row r="247" spans="2:19" x14ac:dyDescent="0.25">
      <c r="B247" s="7" t="s">
        <v>153</v>
      </c>
      <c r="C247" s="8" t="s">
        <v>122</v>
      </c>
      <c r="D247" s="8" t="s">
        <v>123</v>
      </c>
      <c r="E247" s="8" t="s">
        <v>531</v>
      </c>
      <c r="F247" s="32">
        <v>19.52104792777703</v>
      </c>
      <c r="G247" s="32">
        <v>19.822714336353535</v>
      </c>
      <c r="H247" s="32">
        <v>21.963357418488076</v>
      </c>
      <c r="I247" s="32">
        <v>19.198556314294184</v>
      </c>
      <c r="J247" s="32">
        <v>19.573401535191017</v>
      </c>
      <c r="K247" s="32">
        <v>19.929267548442535</v>
      </c>
      <c r="L247" s="32">
        <v>20.057438237876262</v>
      </c>
      <c r="M247" s="32">
        <v>20.214101670080115</v>
      </c>
      <c r="N247" s="32">
        <v>20.437843808063679</v>
      </c>
      <c r="O247" s="32">
        <v>20.846389782761996</v>
      </c>
      <c r="P247" s="32">
        <v>21.8727865574334</v>
      </c>
      <c r="Q247" s="32">
        <v>22.803421350814908</v>
      </c>
      <c r="R247" s="10" t="s">
        <v>1912</v>
      </c>
      <c r="S247" s="9" t="s">
        <v>1</v>
      </c>
    </row>
    <row r="248" spans="2:19" x14ac:dyDescent="0.25">
      <c r="B248" s="7" t="s">
        <v>153</v>
      </c>
      <c r="C248" s="8" t="s">
        <v>122</v>
      </c>
      <c r="D248" s="8" t="s">
        <v>126</v>
      </c>
      <c r="E248" s="8" t="s">
        <v>532</v>
      </c>
      <c r="F248" s="31">
        <v>0.8955335704748274</v>
      </c>
      <c r="G248" s="31">
        <v>0.90937260191231029</v>
      </c>
      <c r="H248" s="31">
        <v>1.0075752060731407</v>
      </c>
      <c r="I248" s="31">
        <v>0.88073917689830461</v>
      </c>
      <c r="J248" s="31">
        <v>0.89793530695680224</v>
      </c>
      <c r="K248" s="31">
        <v>0.91426076052043725</v>
      </c>
      <c r="L248" s="31">
        <v>0.9201406269888126</v>
      </c>
      <c r="M248" s="31">
        <v>0.92732760605487308</v>
      </c>
      <c r="N248" s="31">
        <v>0.93759183963676374</v>
      </c>
      <c r="O248" s="31">
        <v>0.95633400126555057</v>
      </c>
      <c r="P248" s="31">
        <v>1.003420242319087</v>
      </c>
      <c r="Q248" s="31">
        <v>1.0461133755160346</v>
      </c>
      <c r="R248" s="11" t="s">
        <v>1912</v>
      </c>
      <c r="S248" s="9" t="s">
        <v>1</v>
      </c>
    </row>
    <row r="249" spans="2:19" x14ac:dyDescent="0.25">
      <c r="B249" s="7" t="s">
        <v>153</v>
      </c>
      <c r="C249" s="8" t="s">
        <v>122</v>
      </c>
      <c r="D249" s="8" t="s">
        <v>130</v>
      </c>
      <c r="E249" s="8" t="s">
        <v>533</v>
      </c>
      <c r="F249" s="30">
        <v>19.541578558919319</v>
      </c>
      <c r="G249" s="30">
        <v>19.843562235389712</v>
      </c>
      <c r="H249" s="30">
        <v>21.986456669689833</v>
      </c>
      <c r="I249" s="30">
        <v>19.2187477753065</v>
      </c>
      <c r="J249" s="30">
        <v>19.593987227547579</v>
      </c>
      <c r="K249" s="30">
        <v>19.950227511375207</v>
      </c>
      <c r="L249" s="30">
        <v>20.07853300018844</v>
      </c>
      <c r="M249" s="30">
        <v>20.235361198092985</v>
      </c>
      <c r="N249" s="30">
        <v>20.459338649637733</v>
      </c>
      <c r="O249" s="30">
        <v>20.868314299358737</v>
      </c>
      <c r="P249" s="30">
        <v>21.895790553659737</v>
      </c>
      <c r="Q249" s="30">
        <v>22.827404112102514</v>
      </c>
      <c r="R249" s="9" t="s">
        <v>1912</v>
      </c>
      <c r="S249" s="9" t="s">
        <v>1</v>
      </c>
    </row>
    <row r="250" spans="2:19" x14ac:dyDescent="0.25">
      <c r="B250" s="7" t="s">
        <v>153</v>
      </c>
      <c r="C250" s="8" t="s">
        <v>122</v>
      </c>
      <c r="D250" s="8" t="s">
        <v>135</v>
      </c>
      <c r="E250" s="8" t="s">
        <v>534</v>
      </c>
      <c r="F250" s="30">
        <v>0.99894938727286597</v>
      </c>
      <c r="G250" s="30">
        <v>0.99894938727286597</v>
      </c>
      <c r="H250" s="30">
        <v>0.99894938727286597</v>
      </c>
      <c r="I250" s="30">
        <v>0.99894938727286597</v>
      </c>
      <c r="J250" s="30">
        <v>0.99894938727286597</v>
      </c>
      <c r="K250" s="30">
        <v>0.99894938727286597</v>
      </c>
      <c r="L250" s="30">
        <v>0.99894938727286597</v>
      </c>
      <c r="M250" s="30">
        <v>0.99894938727286597</v>
      </c>
      <c r="N250" s="30">
        <v>0.99894938727286597</v>
      </c>
      <c r="O250" s="30">
        <v>0.99894938727286597</v>
      </c>
      <c r="P250" s="30">
        <v>0.99894938727286597</v>
      </c>
      <c r="Q250" s="30">
        <v>0.99894938727286597</v>
      </c>
      <c r="R250" s="9" t="s">
        <v>1912</v>
      </c>
      <c r="S250" s="9" t="s">
        <v>1</v>
      </c>
    </row>
    <row r="251" spans="2:19" x14ac:dyDescent="0.25">
      <c r="B251" s="7" t="s">
        <v>153</v>
      </c>
      <c r="C251" s="8" t="s">
        <v>140</v>
      </c>
      <c r="D251" s="7" t="s">
        <v>123</v>
      </c>
      <c r="E251" s="8" t="s">
        <v>535</v>
      </c>
      <c r="F251" s="30">
        <v>12.928500822823196</v>
      </c>
      <c r="G251" s="30">
        <v>15.738929023599141</v>
      </c>
      <c r="H251" s="30">
        <v>18.171506638980141</v>
      </c>
      <c r="I251" s="30">
        <v>14.589465399323871</v>
      </c>
      <c r="J251" s="30">
        <v>15.108190346267468</v>
      </c>
      <c r="K251" s="30">
        <v>15.471501385675555</v>
      </c>
      <c r="L251" s="30">
        <v>15.55044354804679</v>
      </c>
      <c r="M251" s="30">
        <v>15.632963251485437</v>
      </c>
      <c r="N251" s="30">
        <v>15.757072302191617</v>
      </c>
      <c r="O251" s="30">
        <v>16.258411675322559</v>
      </c>
      <c r="P251" s="30">
        <v>17.301835334921783</v>
      </c>
      <c r="Q251" s="30">
        <v>18.346232754033906</v>
      </c>
      <c r="R251" s="9" t="s">
        <v>1912</v>
      </c>
      <c r="S251" s="9" t="s">
        <v>1</v>
      </c>
    </row>
    <row r="252" spans="2:19" x14ac:dyDescent="0.25">
      <c r="B252" s="7" t="s">
        <v>153</v>
      </c>
      <c r="C252" s="8" t="s">
        <v>140</v>
      </c>
      <c r="D252" s="7" t="s">
        <v>126</v>
      </c>
      <c r="E252" s="8" t="s">
        <v>536</v>
      </c>
      <c r="F252" s="33">
        <v>0.69740373831705205</v>
      </c>
      <c r="G252" s="33">
        <v>0.84900701857000449</v>
      </c>
      <c r="H252" s="33">
        <v>0.9802278573944434</v>
      </c>
      <c r="I252" s="33">
        <v>0.78700135839213337</v>
      </c>
      <c r="J252" s="33">
        <v>0.81498300314080152</v>
      </c>
      <c r="K252" s="33">
        <v>0.83458113602002326</v>
      </c>
      <c r="L252" s="33">
        <v>0.83883952296704534</v>
      </c>
      <c r="M252" s="33">
        <v>0.84329089365971099</v>
      </c>
      <c r="N252" s="33">
        <v>0.84998572371834047</v>
      </c>
      <c r="O252" s="33">
        <v>0.87702953628245384</v>
      </c>
      <c r="P252" s="33">
        <v>0.93331506937132214</v>
      </c>
      <c r="Q252" s="33">
        <v>0.98965313009156164</v>
      </c>
      <c r="R252" s="9" t="s">
        <v>1912</v>
      </c>
      <c r="S252" s="9" t="s">
        <v>1</v>
      </c>
    </row>
    <row r="253" spans="2:19" x14ac:dyDescent="0.25">
      <c r="B253" s="7" t="s">
        <v>153</v>
      </c>
      <c r="C253" s="8" t="s">
        <v>140</v>
      </c>
      <c r="D253" s="8" t="s">
        <v>130</v>
      </c>
      <c r="E253" s="8" t="s">
        <v>537</v>
      </c>
      <c r="F253" s="30">
        <v>12.947297227605407</v>
      </c>
      <c r="G253" s="30">
        <v>15.761811435475066</v>
      </c>
      <c r="H253" s="30">
        <v>18.197925710995509</v>
      </c>
      <c r="I253" s="30">
        <v>14.610676636493585</v>
      </c>
      <c r="J253" s="30">
        <v>15.130155743892987</v>
      </c>
      <c r="K253" s="30">
        <v>15.493994991594683</v>
      </c>
      <c r="L253" s="30">
        <v>15.573051925884073</v>
      </c>
      <c r="M253" s="30">
        <v>15.655691602533039</v>
      </c>
      <c r="N253" s="30">
        <v>15.779981092099547</v>
      </c>
      <c r="O253" s="30">
        <v>16.28204934926119</v>
      </c>
      <c r="P253" s="30">
        <v>17.326990014871701</v>
      </c>
      <c r="Q253" s="30">
        <v>18.372905855718265</v>
      </c>
      <c r="R253" s="9" t="s">
        <v>1912</v>
      </c>
      <c r="S253" s="9" t="s">
        <v>1</v>
      </c>
    </row>
    <row r="254" spans="2:19" x14ac:dyDescent="0.25">
      <c r="B254" s="7" t="s">
        <v>153</v>
      </c>
      <c r="C254" s="8" t="s">
        <v>150</v>
      </c>
      <c r="D254" s="8" t="s">
        <v>151</v>
      </c>
      <c r="E254" s="8" t="s">
        <v>538</v>
      </c>
      <c r="F254" s="20">
        <v>6</v>
      </c>
      <c r="G254" s="20">
        <v>6</v>
      </c>
      <c r="H254" s="20">
        <v>6</v>
      </c>
      <c r="I254" s="20">
        <v>6</v>
      </c>
      <c r="J254" s="20">
        <v>6</v>
      </c>
      <c r="K254" s="20">
        <v>6</v>
      </c>
      <c r="L254" s="20">
        <v>6</v>
      </c>
      <c r="M254" s="20">
        <v>6</v>
      </c>
      <c r="N254" s="20">
        <v>6</v>
      </c>
      <c r="O254" s="20">
        <v>6</v>
      </c>
      <c r="P254" s="20">
        <v>6</v>
      </c>
      <c r="Q254" s="20">
        <v>6</v>
      </c>
      <c r="R254" s="9" t="s">
        <v>1912</v>
      </c>
      <c r="S254" s="9" t="s">
        <v>1</v>
      </c>
    </row>
    <row r="255" spans="2:19" x14ac:dyDescent="0.25">
      <c r="B255" s="7" t="s">
        <v>153</v>
      </c>
      <c r="C255" s="8" t="s">
        <v>150</v>
      </c>
      <c r="D255" s="8" t="s">
        <v>154</v>
      </c>
      <c r="E255" s="8" t="s">
        <v>539</v>
      </c>
      <c r="F255" s="19"/>
      <c r="G255" s="19"/>
      <c r="H255" s="19"/>
      <c r="I255" s="19"/>
      <c r="J255" s="19"/>
      <c r="K255" s="19"/>
      <c r="L255" s="19"/>
      <c r="M255" s="19"/>
      <c r="N255" s="19"/>
      <c r="O255" s="19"/>
      <c r="P255" s="19"/>
      <c r="Q255" s="19"/>
      <c r="R255" s="9" t="s">
        <v>1912</v>
      </c>
      <c r="S255" s="9" t="s">
        <v>1</v>
      </c>
    </row>
    <row r="256" spans="2:19" x14ac:dyDescent="0.25">
      <c r="B256" s="7" t="s">
        <v>153</v>
      </c>
      <c r="C256" s="8" t="s">
        <v>150</v>
      </c>
      <c r="D256" s="8" t="s">
        <v>157</v>
      </c>
      <c r="E256" s="8" t="s">
        <v>540</v>
      </c>
      <c r="F256" s="19"/>
      <c r="G256" s="19"/>
      <c r="H256" s="19"/>
      <c r="I256" s="19"/>
      <c r="J256" s="19"/>
      <c r="K256" s="19"/>
      <c r="L256" s="19"/>
      <c r="M256" s="19"/>
      <c r="N256" s="19"/>
      <c r="O256" s="19"/>
      <c r="P256" s="19"/>
      <c r="Q256" s="19"/>
      <c r="R256" s="9" t="s">
        <v>1912</v>
      </c>
      <c r="S256" s="9" t="s">
        <v>1</v>
      </c>
    </row>
    <row r="257" spans="2:19" x14ac:dyDescent="0.25">
      <c r="B257" s="7" t="s">
        <v>153</v>
      </c>
      <c r="C257" s="8" t="s">
        <v>159</v>
      </c>
      <c r="D257" s="8" t="s">
        <v>1</v>
      </c>
      <c r="E257" s="8" t="s">
        <v>541</v>
      </c>
      <c r="F257" s="21">
        <v>0.91085899513776303</v>
      </c>
      <c r="G257" s="21">
        <v>0.91085899513776303</v>
      </c>
      <c r="H257" s="21">
        <v>0.91085899513776303</v>
      </c>
      <c r="I257" s="21">
        <v>0.91085899513776303</v>
      </c>
      <c r="J257" s="21">
        <v>0.91085899513776303</v>
      </c>
      <c r="K257" s="21">
        <v>0.91085899513776303</v>
      </c>
      <c r="L257" s="21">
        <v>0.91085899513776303</v>
      </c>
      <c r="M257" s="21">
        <v>0.91085899513776303</v>
      </c>
      <c r="N257" s="21">
        <v>0.91085899513776303</v>
      </c>
      <c r="O257" s="21">
        <v>0.91085899513776303</v>
      </c>
      <c r="P257" s="21">
        <v>0.91085899513776303</v>
      </c>
      <c r="Q257" s="21">
        <v>0.91085899513776303</v>
      </c>
      <c r="R257" s="9" t="s">
        <v>1912</v>
      </c>
      <c r="S257" s="9" t="s">
        <v>1</v>
      </c>
    </row>
    <row r="258" spans="2:19" x14ac:dyDescent="0.25">
      <c r="B258" s="7" t="s">
        <v>153</v>
      </c>
      <c r="C258" s="8" t="s">
        <v>159</v>
      </c>
      <c r="D258" s="8" t="s">
        <v>90</v>
      </c>
      <c r="E258" s="8" t="s">
        <v>542</v>
      </c>
      <c r="F258" s="21">
        <v>0.776685393258427</v>
      </c>
      <c r="G258" s="21">
        <v>0.776685393258427</v>
      </c>
      <c r="H258" s="21">
        <v>0.776685393258427</v>
      </c>
      <c r="I258" s="21">
        <v>0.776685393258427</v>
      </c>
      <c r="J258" s="21">
        <v>0.776685393258427</v>
      </c>
      <c r="K258" s="21">
        <v>0.776685393258427</v>
      </c>
      <c r="L258" s="21">
        <v>0.776685393258427</v>
      </c>
      <c r="M258" s="21">
        <v>0.776685393258427</v>
      </c>
      <c r="N258" s="21">
        <v>0.776685393258427</v>
      </c>
      <c r="O258" s="21">
        <v>0.776685393258427</v>
      </c>
      <c r="P258" s="21">
        <v>0.776685393258427</v>
      </c>
      <c r="Q258" s="21">
        <v>0.776685393258427</v>
      </c>
      <c r="R258" s="9" t="s">
        <v>1912</v>
      </c>
      <c r="S258" s="9" t="s">
        <v>1</v>
      </c>
    </row>
    <row r="259" spans="2:19" x14ac:dyDescent="0.25">
      <c r="B259" s="7" t="s">
        <v>153</v>
      </c>
      <c r="C259" s="7" t="s">
        <v>164</v>
      </c>
      <c r="D259" s="12">
        <v>1</v>
      </c>
      <c r="E259" s="8" t="s">
        <v>543</v>
      </c>
      <c r="F259" s="19">
        <v>2.1</v>
      </c>
      <c r="G259" s="19"/>
      <c r="H259" s="19"/>
      <c r="I259" s="19"/>
      <c r="J259" s="19"/>
      <c r="K259" s="19"/>
      <c r="L259" s="19"/>
      <c r="M259" s="19"/>
      <c r="N259" s="19"/>
      <c r="O259" s="19"/>
      <c r="P259" s="19"/>
      <c r="Q259" s="19"/>
      <c r="R259" s="9" t="s">
        <v>69</v>
      </c>
      <c r="S259" s="9" t="s">
        <v>1</v>
      </c>
    </row>
    <row r="260" spans="2:19" x14ac:dyDescent="0.25">
      <c r="B260" s="7" t="s">
        <v>153</v>
      </c>
      <c r="C260" s="7" t="s">
        <v>164</v>
      </c>
      <c r="D260" s="12">
        <v>2</v>
      </c>
      <c r="E260" s="8" t="s">
        <v>544</v>
      </c>
      <c r="F260" s="19">
        <v>2.1</v>
      </c>
      <c r="G260" s="19"/>
      <c r="H260" s="19"/>
      <c r="I260" s="19"/>
      <c r="J260" s="19"/>
      <c r="K260" s="19"/>
      <c r="L260" s="19"/>
      <c r="M260" s="19"/>
      <c r="N260" s="19"/>
      <c r="O260" s="19"/>
      <c r="P260" s="19"/>
      <c r="Q260" s="19"/>
      <c r="R260" s="9" t="s">
        <v>60</v>
      </c>
      <c r="S260" s="9" t="s">
        <v>1</v>
      </c>
    </row>
    <row r="261" spans="2:19" x14ac:dyDescent="0.25">
      <c r="B261" s="7" t="s">
        <v>153</v>
      </c>
      <c r="C261" s="7" t="s">
        <v>164</v>
      </c>
      <c r="D261" s="12">
        <v>3</v>
      </c>
      <c r="E261" s="8" t="s">
        <v>545</v>
      </c>
      <c r="F261" s="19">
        <v>2.1</v>
      </c>
      <c r="G261" s="19"/>
      <c r="H261" s="19"/>
      <c r="I261" s="19"/>
      <c r="J261" s="19"/>
      <c r="K261" s="19"/>
      <c r="L261" s="19"/>
      <c r="M261" s="19"/>
      <c r="N261" s="19"/>
      <c r="O261" s="19"/>
      <c r="P261" s="19"/>
      <c r="Q261" s="19"/>
      <c r="R261" s="10" t="s">
        <v>71</v>
      </c>
      <c r="S261" s="9" t="s">
        <v>1</v>
      </c>
    </row>
    <row r="262" spans="2:19" x14ac:dyDescent="0.25">
      <c r="B262" s="7" t="s">
        <v>153</v>
      </c>
      <c r="C262" s="7" t="s">
        <v>164</v>
      </c>
      <c r="D262" s="12">
        <v>4</v>
      </c>
      <c r="E262" s="8" t="s">
        <v>546</v>
      </c>
      <c r="F262" s="19"/>
      <c r="G262" s="19"/>
      <c r="H262" s="19"/>
      <c r="I262" s="19"/>
      <c r="J262" s="19"/>
      <c r="K262" s="19"/>
      <c r="L262" s="19"/>
      <c r="M262" s="19"/>
      <c r="N262" s="19"/>
      <c r="O262" s="19"/>
      <c r="P262" s="19"/>
      <c r="Q262" s="19"/>
      <c r="R262" s="10">
        <v>0</v>
      </c>
      <c r="S262" s="9" t="s">
        <v>1</v>
      </c>
    </row>
    <row r="263" spans="2:19" x14ac:dyDescent="0.25">
      <c r="B263" s="7" t="s">
        <v>153</v>
      </c>
      <c r="C263" s="7" t="s">
        <v>164</v>
      </c>
      <c r="D263" s="12">
        <v>5</v>
      </c>
      <c r="E263" s="8" t="s">
        <v>547</v>
      </c>
      <c r="F263" s="19"/>
      <c r="G263" s="19"/>
      <c r="H263" s="19"/>
      <c r="I263" s="19"/>
      <c r="J263" s="19"/>
      <c r="K263" s="19"/>
      <c r="L263" s="19"/>
      <c r="M263" s="19"/>
      <c r="N263" s="19"/>
      <c r="O263" s="19"/>
      <c r="P263" s="19"/>
      <c r="Q263" s="19"/>
      <c r="R263" s="10">
        <v>0</v>
      </c>
      <c r="S263" s="9" t="s">
        <v>1</v>
      </c>
    </row>
    <row r="264" spans="2:19" x14ac:dyDescent="0.25">
      <c r="B264" s="7" t="s">
        <v>153</v>
      </c>
      <c r="C264" s="8" t="s">
        <v>171</v>
      </c>
      <c r="D264" s="8" t="s">
        <v>172</v>
      </c>
      <c r="E264" s="8" t="s">
        <v>548</v>
      </c>
      <c r="F264" s="22">
        <v>7.5014800000000195</v>
      </c>
      <c r="G264" s="20"/>
      <c r="H264" s="20"/>
      <c r="I264" s="20"/>
      <c r="J264" s="20"/>
      <c r="K264" s="20"/>
      <c r="L264" s="20"/>
      <c r="M264" s="20"/>
      <c r="N264" s="20"/>
      <c r="O264" s="20"/>
      <c r="P264" s="20"/>
      <c r="Q264" s="20"/>
      <c r="R264" s="11" t="s">
        <v>1912</v>
      </c>
      <c r="S264" s="9" t="s">
        <v>1</v>
      </c>
    </row>
    <row r="265" spans="2:19" ht="15.75" thickBot="1" x14ac:dyDescent="0.3">
      <c r="B265" s="56" t="s">
        <v>153</v>
      </c>
      <c r="C265" s="57" t="s">
        <v>171</v>
      </c>
      <c r="D265" s="57" t="s">
        <v>174</v>
      </c>
      <c r="E265" s="57" t="s">
        <v>549</v>
      </c>
      <c r="F265" s="58">
        <v>0.30292000000000002</v>
      </c>
      <c r="G265" s="58"/>
      <c r="H265" s="58"/>
      <c r="I265" s="58"/>
      <c r="J265" s="58"/>
      <c r="K265" s="58"/>
      <c r="L265" s="58"/>
      <c r="M265" s="58"/>
      <c r="N265" s="58"/>
      <c r="O265" s="58"/>
      <c r="P265" s="58"/>
      <c r="Q265" s="58"/>
      <c r="R265" s="62" t="s">
        <v>1912</v>
      </c>
      <c r="S265" s="62" t="s">
        <v>1</v>
      </c>
    </row>
    <row r="266" spans="2:19" ht="15.75" thickTop="1" x14ac:dyDescent="0.25">
      <c r="B266" s="7" t="s">
        <v>156</v>
      </c>
      <c r="C266" s="7" t="s">
        <v>106</v>
      </c>
      <c r="D266" s="8" t="s">
        <v>107</v>
      </c>
      <c r="E266" s="8" t="s">
        <v>550</v>
      </c>
      <c r="F266" s="19">
        <v>100</v>
      </c>
      <c r="G266" s="19">
        <v>100</v>
      </c>
      <c r="H266" s="19">
        <v>100</v>
      </c>
      <c r="I266" s="19">
        <v>100</v>
      </c>
      <c r="J266" s="19">
        <v>100</v>
      </c>
      <c r="K266" s="19">
        <v>100</v>
      </c>
      <c r="L266" s="19">
        <v>100</v>
      </c>
      <c r="M266" s="19">
        <v>100</v>
      </c>
      <c r="N266" s="19">
        <v>100</v>
      </c>
      <c r="O266" s="19">
        <v>100</v>
      </c>
      <c r="P266" s="19">
        <v>100</v>
      </c>
      <c r="Q266" s="19">
        <v>100</v>
      </c>
      <c r="R266" s="147" t="s">
        <v>1912</v>
      </c>
      <c r="S266" s="147" t="s">
        <v>1</v>
      </c>
    </row>
    <row r="267" spans="2:19" x14ac:dyDescent="0.25">
      <c r="B267" s="7" t="s">
        <v>156</v>
      </c>
      <c r="C267" s="7" t="s">
        <v>106</v>
      </c>
      <c r="D267" s="8" t="s">
        <v>112</v>
      </c>
      <c r="E267" s="8" t="s">
        <v>551</v>
      </c>
      <c r="F267" s="19">
        <v>50</v>
      </c>
      <c r="G267" s="19">
        <v>50</v>
      </c>
      <c r="H267" s="19">
        <v>50</v>
      </c>
      <c r="I267" s="19">
        <v>50</v>
      </c>
      <c r="J267" s="19">
        <v>50</v>
      </c>
      <c r="K267" s="19">
        <v>50</v>
      </c>
      <c r="L267" s="19">
        <v>50</v>
      </c>
      <c r="M267" s="19">
        <v>50</v>
      </c>
      <c r="N267" s="19">
        <v>50</v>
      </c>
      <c r="O267" s="19">
        <v>50</v>
      </c>
      <c r="P267" s="19">
        <v>50</v>
      </c>
      <c r="Q267" s="19">
        <v>50</v>
      </c>
      <c r="R267" s="10" t="s">
        <v>1912</v>
      </c>
      <c r="S267" s="9" t="s">
        <v>1</v>
      </c>
    </row>
    <row r="268" spans="2:19" x14ac:dyDescent="0.25">
      <c r="B268" s="7" t="s">
        <v>156</v>
      </c>
      <c r="C268" s="7" t="s">
        <v>106</v>
      </c>
      <c r="D268" s="8" t="s">
        <v>117</v>
      </c>
      <c r="E268" s="8" t="s">
        <v>552</v>
      </c>
      <c r="F268" s="19">
        <v>60</v>
      </c>
      <c r="G268" s="19">
        <v>60</v>
      </c>
      <c r="H268" s="19">
        <v>60</v>
      </c>
      <c r="I268" s="19">
        <v>60</v>
      </c>
      <c r="J268" s="19">
        <v>60</v>
      </c>
      <c r="K268" s="19">
        <v>60</v>
      </c>
      <c r="L268" s="19">
        <v>60</v>
      </c>
      <c r="M268" s="19">
        <v>60</v>
      </c>
      <c r="N268" s="19">
        <v>60</v>
      </c>
      <c r="O268" s="19">
        <v>60</v>
      </c>
      <c r="P268" s="19">
        <v>60</v>
      </c>
      <c r="Q268" s="19">
        <v>60</v>
      </c>
      <c r="R268" s="10" t="s">
        <v>1912</v>
      </c>
      <c r="S268" s="9" t="s">
        <v>1</v>
      </c>
    </row>
    <row r="269" spans="2:19" x14ac:dyDescent="0.25">
      <c r="B269" s="7" t="s">
        <v>156</v>
      </c>
      <c r="C269" s="8" t="s">
        <v>122</v>
      </c>
      <c r="D269" s="8" t="s">
        <v>123</v>
      </c>
      <c r="E269" s="8" t="s">
        <v>553</v>
      </c>
      <c r="F269" s="32">
        <v>54.92273414247537</v>
      </c>
      <c r="G269" s="32">
        <v>55.217509448335399</v>
      </c>
      <c r="H269" s="32">
        <v>54.682312708360001</v>
      </c>
      <c r="I269" s="32">
        <v>57.075455045989131</v>
      </c>
      <c r="J269" s="32">
        <v>57.486530345790044</v>
      </c>
      <c r="K269" s="32">
        <v>58.531698827775067</v>
      </c>
      <c r="L269" s="32">
        <v>58.908132541369781</v>
      </c>
      <c r="M269" s="32">
        <v>59.36824863990639</v>
      </c>
      <c r="N269" s="32">
        <v>60.025373012576061</v>
      </c>
      <c r="O269" s="32">
        <v>61.225261061156687</v>
      </c>
      <c r="P269" s="32">
        <v>64.239759549213829</v>
      </c>
      <c r="Q269" s="32">
        <v>66.973007788891962</v>
      </c>
      <c r="R269" s="10" t="s">
        <v>1912</v>
      </c>
      <c r="S269" s="9" t="s">
        <v>1</v>
      </c>
    </row>
    <row r="270" spans="2:19" x14ac:dyDescent="0.25">
      <c r="B270" s="7" t="s">
        <v>156</v>
      </c>
      <c r="C270" s="8" t="s">
        <v>122</v>
      </c>
      <c r="D270" s="8" t="s">
        <v>126</v>
      </c>
      <c r="E270" s="8" t="s">
        <v>554</v>
      </c>
      <c r="F270" s="31">
        <v>2.4376336311891436</v>
      </c>
      <c r="G270" s="31">
        <v>2.4507166324349092</v>
      </c>
      <c r="H270" s="31">
        <v>2.4269630157763227</v>
      </c>
      <c r="I270" s="31">
        <v>2.5331777615917122</v>
      </c>
      <c r="J270" s="31">
        <v>2.5514225010677576</v>
      </c>
      <c r="K270" s="31">
        <v>2.5978101742548629</v>
      </c>
      <c r="L270" s="31">
        <v>2.6145174175212933</v>
      </c>
      <c r="M270" s="31">
        <v>2.634938732912</v>
      </c>
      <c r="N270" s="31">
        <v>2.6641038590789026</v>
      </c>
      <c r="O270" s="31">
        <v>2.7173584449356443</v>
      </c>
      <c r="P270" s="31">
        <v>2.8511508172636018</v>
      </c>
      <c r="Q270" s="31">
        <v>2.9724604704598914</v>
      </c>
      <c r="R270" s="11" t="s">
        <v>1912</v>
      </c>
      <c r="S270" s="9" t="s">
        <v>1</v>
      </c>
    </row>
    <row r="271" spans="2:19" x14ac:dyDescent="0.25">
      <c r="B271" s="7" t="s">
        <v>156</v>
      </c>
      <c r="C271" s="8" t="s">
        <v>122</v>
      </c>
      <c r="D271" s="8" t="s">
        <v>130</v>
      </c>
      <c r="E271" s="8" t="s">
        <v>555</v>
      </c>
      <c r="F271" s="30">
        <v>54.976802229712618</v>
      </c>
      <c r="G271" s="30">
        <v>55.271867723910887</v>
      </c>
      <c r="H271" s="30">
        <v>54.736144115335854</v>
      </c>
      <c r="I271" s="30">
        <v>57.131642355865708</v>
      </c>
      <c r="J271" s="30">
        <v>57.543122334266798</v>
      </c>
      <c r="K271" s="30">
        <v>58.589319720976683</v>
      </c>
      <c r="L271" s="30">
        <v>58.966124010639462</v>
      </c>
      <c r="M271" s="30">
        <v>59.426693065456256</v>
      </c>
      <c r="N271" s="30">
        <v>60.084464337055159</v>
      </c>
      <c r="O271" s="30">
        <v>61.285533602352295</v>
      </c>
      <c r="P271" s="30">
        <v>64.30299968060271</v>
      </c>
      <c r="Q271" s="30">
        <v>67.038938636731345</v>
      </c>
      <c r="R271" s="9" t="s">
        <v>1912</v>
      </c>
      <c r="S271" s="9" t="s">
        <v>1</v>
      </c>
    </row>
    <row r="272" spans="2:19" x14ac:dyDescent="0.25">
      <c r="B272" s="7" t="s">
        <v>156</v>
      </c>
      <c r="C272" s="8" t="s">
        <v>122</v>
      </c>
      <c r="D272" s="8" t="s">
        <v>135</v>
      </c>
      <c r="E272" s="8" t="s">
        <v>556</v>
      </c>
      <c r="F272" s="30">
        <v>0.99901652906236105</v>
      </c>
      <c r="G272" s="30">
        <v>0.99901652906236105</v>
      </c>
      <c r="H272" s="30">
        <v>0.99901652906236105</v>
      </c>
      <c r="I272" s="30">
        <v>0.99901652906236105</v>
      </c>
      <c r="J272" s="30">
        <v>0.99901652906236105</v>
      </c>
      <c r="K272" s="30">
        <v>0.99901652906236105</v>
      </c>
      <c r="L272" s="30">
        <v>0.99901652906236105</v>
      </c>
      <c r="M272" s="30">
        <v>0.99901652906236105</v>
      </c>
      <c r="N272" s="30">
        <v>0.99901652906236105</v>
      </c>
      <c r="O272" s="30">
        <v>0.99901652906236105</v>
      </c>
      <c r="P272" s="30">
        <v>0.99901652906236105</v>
      </c>
      <c r="Q272" s="30">
        <v>0.99901652906236105</v>
      </c>
      <c r="R272" s="9" t="s">
        <v>1912</v>
      </c>
      <c r="S272" s="9" t="s">
        <v>1</v>
      </c>
    </row>
    <row r="273" spans="2:19" x14ac:dyDescent="0.25">
      <c r="B273" s="7" t="s">
        <v>156</v>
      </c>
      <c r="C273" s="8" t="s">
        <v>140</v>
      </c>
      <c r="D273" s="7" t="s">
        <v>123</v>
      </c>
      <c r="E273" s="8" t="s">
        <v>557</v>
      </c>
      <c r="F273" s="30">
        <v>40.369001090500561</v>
      </c>
      <c r="G273" s="30">
        <v>37.943592045501028</v>
      </c>
      <c r="H273" s="30">
        <v>37.335388230010594</v>
      </c>
      <c r="I273" s="30">
        <v>38.675831646232318</v>
      </c>
      <c r="J273" s="30">
        <v>39.251665936861116</v>
      </c>
      <c r="K273" s="30">
        <v>40.195562143036668</v>
      </c>
      <c r="L273" s="30">
        <v>40.400656950204933</v>
      </c>
      <c r="M273" s="30">
        <v>40.615046348163695</v>
      </c>
      <c r="N273" s="30">
        <v>40.937486487347101</v>
      </c>
      <c r="O273" s="30">
        <v>42.239985671175077</v>
      </c>
      <c r="P273" s="30">
        <v>44.950840907872852</v>
      </c>
      <c r="Q273" s="30">
        <v>47.664226009645589</v>
      </c>
      <c r="R273" s="9" t="s">
        <v>1912</v>
      </c>
      <c r="S273" s="9" t="s">
        <v>1</v>
      </c>
    </row>
    <row r="274" spans="2:19" x14ac:dyDescent="0.25">
      <c r="B274" s="7" t="s">
        <v>156</v>
      </c>
      <c r="C274" s="8" t="s">
        <v>140</v>
      </c>
      <c r="D274" s="7" t="s">
        <v>126</v>
      </c>
      <c r="E274" s="8" t="s">
        <v>558</v>
      </c>
      <c r="F274" s="33">
        <v>2.1030406461825657</v>
      </c>
      <c r="G274" s="33">
        <v>1.9766879085009537</v>
      </c>
      <c r="H274" s="33">
        <v>1.9450032665582888</v>
      </c>
      <c r="I274" s="33">
        <v>2.01483424855107</v>
      </c>
      <c r="J274" s="33">
        <v>2.0448325860363599</v>
      </c>
      <c r="K274" s="33">
        <v>2.0940052688807587</v>
      </c>
      <c r="L274" s="33">
        <v>2.104689771943538</v>
      </c>
      <c r="M274" s="33">
        <v>2.1158584807508052</v>
      </c>
      <c r="N274" s="33">
        <v>2.1326561398542565</v>
      </c>
      <c r="O274" s="33">
        <v>2.2005104005794029</v>
      </c>
      <c r="P274" s="33">
        <v>2.3417335816016753</v>
      </c>
      <c r="Q274" s="33">
        <v>2.4830885570438657</v>
      </c>
      <c r="R274" s="9" t="s">
        <v>1912</v>
      </c>
      <c r="S274" s="9" t="s">
        <v>1</v>
      </c>
    </row>
    <row r="275" spans="2:19" x14ac:dyDescent="0.25">
      <c r="B275" s="7" t="s">
        <v>156</v>
      </c>
      <c r="C275" s="8" t="s">
        <v>140</v>
      </c>
      <c r="D275" s="8" t="s">
        <v>130</v>
      </c>
      <c r="E275" s="8" t="s">
        <v>559</v>
      </c>
      <c r="F275" s="30">
        <v>40.423743381883021</v>
      </c>
      <c r="G275" s="30">
        <v>37.995045366508286</v>
      </c>
      <c r="H275" s="30">
        <v>37.386016797628173</v>
      </c>
      <c r="I275" s="30">
        <v>38.728277919071481</v>
      </c>
      <c r="J275" s="30">
        <v>39.30489306846998</v>
      </c>
      <c r="K275" s="30">
        <v>40.250069242932028</v>
      </c>
      <c r="L275" s="30">
        <v>40.455442168443369</v>
      </c>
      <c r="M275" s="30">
        <v>40.670122288653744</v>
      </c>
      <c r="N275" s="30">
        <v>40.992999672048697</v>
      </c>
      <c r="O275" s="30">
        <v>42.29726510690891</v>
      </c>
      <c r="P275" s="30">
        <v>45.011796392635745</v>
      </c>
      <c r="Q275" s="30">
        <v>47.72886097405528</v>
      </c>
      <c r="R275" s="9" t="s">
        <v>1912</v>
      </c>
      <c r="S275" s="9" t="s">
        <v>1</v>
      </c>
    </row>
    <row r="276" spans="2:19" x14ac:dyDescent="0.25">
      <c r="B276" s="7" t="s">
        <v>156</v>
      </c>
      <c r="C276" s="8" t="s">
        <v>150</v>
      </c>
      <c r="D276" s="8" t="s">
        <v>151</v>
      </c>
      <c r="E276" s="8" t="s">
        <v>560</v>
      </c>
      <c r="F276" s="20">
        <v>9</v>
      </c>
      <c r="G276" s="20">
        <v>9</v>
      </c>
      <c r="H276" s="20">
        <v>9</v>
      </c>
      <c r="I276" s="20">
        <v>9</v>
      </c>
      <c r="J276" s="20">
        <v>9</v>
      </c>
      <c r="K276" s="20">
        <v>9</v>
      </c>
      <c r="L276" s="20">
        <v>9</v>
      </c>
      <c r="M276" s="20">
        <v>9</v>
      </c>
      <c r="N276" s="20">
        <v>9</v>
      </c>
      <c r="O276" s="20">
        <v>9</v>
      </c>
      <c r="P276" s="20">
        <v>9</v>
      </c>
      <c r="Q276" s="20">
        <v>9</v>
      </c>
      <c r="R276" s="9" t="s">
        <v>1912</v>
      </c>
      <c r="S276" s="9" t="s">
        <v>1</v>
      </c>
    </row>
    <row r="277" spans="2:19" x14ac:dyDescent="0.25">
      <c r="B277" s="7" t="s">
        <v>156</v>
      </c>
      <c r="C277" s="8" t="s">
        <v>150</v>
      </c>
      <c r="D277" s="8" t="s">
        <v>154</v>
      </c>
      <c r="E277" s="8" t="s">
        <v>561</v>
      </c>
      <c r="F277" s="19"/>
      <c r="G277" s="19"/>
      <c r="H277" s="19"/>
      <c r="I277" s="19"/>
      <c r="J277" s="19"/>
      <c r="K277" s="19"/>
      <c r="L277" s="19"/>
      <c r="M277" s="19"/>
      <c r="N277" s="19"/>
      <c r="O277" s="19"/>
      <c r="P277" s="19"/>
      <c r="Q277" s="19"/>
      <c r="R277" s="9" t="s">
        <v>1912</v>
      </c>
      <c r="S277" s="9" t="s">
        <v>1</v>
      </c>
    </row>
    <row r="278" spans="2:19" x14ac:dyDescent="0.25">
      <c r="B278" s="7" t="s">
        <v>156</v>
      </c>
      <c r="C278" s="8" t="s">
        <v>150</v>
      </c>
      <c r="D278" s="8" t="s">
        <v>157</v>
      </c>
      <c r="E278" s="8" t="s">
        <v>562</v>
      </c>
      <c r="F278" s="19"/>
      <c r="G278" s="19"/>
      <c r="H278" s="19"/>
      <c r="I278" s="19"/>
      <c r="J278" s="19"/>
      <c r="K278" s="19"/>
      <c r="L278" s="19"/>
      <c r="M278" s="19"/>
      <c r="N278" s="19"/>
      <c r="O278" s="19"/>
      <c r="P278" s="19"/>
      <c r="Q278" s="19"/>
      <c r="R278" s="9" t="s">
        <v>1912</v>
      </c>
      <c r="S278" s="9" t="s">
        <v>1</v>
      </c>
    </row>
    <row r="279" spans="2:19" x14ac:dyDescent="0.25">
      <c r="B279" s="7" t="s">
        <v>156</v>
      </c>
      <c r="C279" s="8" t="s">
        <v>159</v>
      </c>
      <c r="D279" s="8" t="s">
        <v>1</v>
      </c>
      <c r="E279" s="8" t="s">
        <v>563</v>
      </c>
      <c r="F279" s="21">
        <v>0.93746659540352695</v>
      </c>
      <c r="G279" s="21">
        <v>0.93746659540352695</v>
      </c>
      <c r="H279" s="21">
        <v>0.93746659540352695</v>
      </c>
      <c r="I279" s="21">
        <v>0.93746659540352695</v>
      </c>
      <c r="J279" s="21">
        <v>0.93746659540352695</v>
      </c>
      <c r="K279" s="21">
        <v>0.93746659540352695</v>
      </c>
      <c r="L279" s="21">
        <v>0.93746659540352695</v>
      </c>
      <c r="M279" s="21">
        <v>0.93746659540352695</v>
      </c>
      <c r="N279" s="21">
        <v>0.93746659540352695</v>
      </c>
      <c r="O279" s="21">
        <v>0.93746659540352695</v>
      </c>
      <c r="P279" s="21">
        <v>0.93746659540352695</v>
      </c>
      <c r="Q279" s="21">
        <v>0.93746659540352695</v>
      </c>
      <c r="R279" s="9" t="s">
        <v>1912</v>
      </c>
      <c r="S279" s="9" t="s">
        <v>1</v>
      </c>
    </row>
    <row r="280" spans="2:19" x14ac:dyDescent="0.25">
      <c r="B280" s="7" t="s">
        <v>156</v>
      </c>
      <c r="C280" s="8" t="s">
        <v>159</v>
      </c>
      <c r="D280" s="8" t="s">
        <v>90</v>
      </c>
      <c r="E280" s="8" t="s">
        <v>564</v>
      </c>
      <c r="F280" s="21">
        <v>0.93765121905825399</v>
      </c>
      <c r="G280" s="21">
        <v>0.93765121905825399</v>
      </c>
      <c r="H280" s="21">
        <v>0.93765121905825399</v>
      </c>
      <c r="I280" s="21">
        <v>0.93765121905825399</v>
      </c>
      <c r="J280" s="21">
        <v>0.93765121905825399</v>
      </c>
      <c r="K280" s="21">
        <v>0.93765121905825399</v>
      </c>
      <c r="L280" s="21">
        <v>0.93765121905825399</v>
      </c>
      <c r="M280" s="21">
        <v>0.93765121905825399</v>
      </c>
      <c r="N280" s="21">
        <v>0.93765121905825399</v>
      </c>
      <c r="O280" s="21">
        <v>0.93765121905825399</v>
      </c>
      <c r="P280" s="21">
        <v>0.93765121905825399</v>
      </c>
      <c r="Q280" s="21">
        <v>0.93765121905825399</v>
      </c>
      <c r="R280" s="9" t="s">
        <v>1912</v>
      </c>
      <c r="S280" s="9" t="s">
        <v>1</v>
      </c>
    </row>
    <row r="281" spans="2:19" x14ac:dyDescent="0.25">
      <c r="B281" s="7" t="s">
        <v>156</v>
      </c>
      <c r="C281" s="7" t="s">
        <v>164</v>
      </c>
      <c r="D281" s="12">
        <v>1</v>
      </c>
      <c r="E281" s="8" t="s">
        <v>565</v>
      </c>
      <c r="F281" s="19">
        <v>13.4</v>
      </c>
      <c r="G281" s="19"/>
      <c r="H281" s="19"/>
      <c r="I281" s="19"/>
      <c r="J281" s="19"/>
      <c r="K281" s="19"/>
      <c r="L281" s="19"/>
      <c r="M281" s="19"/>
      <c r="N281" s="19"/>
      <c r="O281" s="19"/>
      <c r="P281" s="19"/>
      <c r="Q281" s="19"/>
      <c r="R281" s="9" t="s">
        <v>70</v>
      </c>
      <c r="S281" s="9" t="s">
        <v>1</v>
      </c>
    </row>
    <row r="282" spans="2:19" x14ac:dyDescent="0.25">
      <c r="B282" s="7" t="s">
        <v>156</v>
      </c>
      <c r="C282" s="7" t="s">
        <v>164</v>
      </c>
      <c r="D282" s="12">
        <v>2</v>
      </c>
      <c r="E282" s="8" t="s">
        <v>566</v>
      </c>
      <c r="F282" s="19">
        <v>5.3</v>
      </c>
      <c r="G282" s="19"/>
      <c r="H282" s="19"/>
      <c r="I282" s="19"/>
      <c r="J282" s="19"/>
      <c r="K282" s="19"/>
      <c r="L282" s="19"/>
      <c r="M282" s="19"/>
      <c r="N282" s="19"/>
      <c r="O282" s="19"/>
      <c r="P282" s="19"/>
      <c r="Q282" s="19"/>
      <c r="R282" s="9" t="s">
        <v>53</v>
      </c>
      <c r="S282" s="9" t="s">
        <v>1</v>
      </c>
    </row>
    <row r="283" spans="2:19" x14ac:dyDescent="0.25">
      <c r="B283" s="7" t="s">
        <v>156</v>
      </c>
      <c r="C283" s="7" t="s">
        <v>164</v>
      </c>
      <c r="D283" s="12">
        <v>3</v>
      </c>
      <c r="E283" s="8" t="s">
        <v>567</v>
      </c>
      <c r="F283" s="19">
        <v>5.3</v>
      </c>
      <c r="G283" s="19"/>
      <c r="H283" s="19"/>
      <c r="I283" s="19"/>
      <c r="J283" s="19"/>
      <c r="K283" s="19"/>
      <c r="L283" s="19"/>
      <c r="M283" s="19"/>
      <c r="N283" s="19"/>
      <c r="O283" s="19"/>
      <c r="P283" s="19"/>
      <c r="Q283" s="19"/>
      <c r="R283" s="10" t="s">
        <v>56</v>
      </c>
      <c r="S283" s="9" t="s">
        <v>1</v>
      </c>
    </row>
    <row r="284" spans="2:19" x14ac:dyDescent="0.25">
      <c r="B284" s="7" t="s">
        <v>156</v>
      </c>
      <c r="C284" s="7" t="s">
        <v>164</v>
      </c>
      <c r="D284" s="12">
        <v>4</v>
      </c>
      <c r="E284" s="8" t="s">
        <v>568</v>
      </c>
      <c r="F284" s="19">
        <v>26.7</v>
      </c>
      <c r="G284" s="19"/>
      <c r="H284" s="19"/>
      <c r="I284" s="19"/>
      <c r="J284" s="19"/>
      <c r="K284" s="19"/>
      <c r="L284" s="19"/>
      <c r="M284" s="19"/>
      <c r="N284" s="19"/>
      <c r="O284" s="19"/>
      <c r="P284" s="19"/>
      <c r="Q284" s="19"/>
      <c r="R284" s="10" t="s">
        <v>71</v>
      </c>
      <c r="S284" s="9" t="s">
        <v>1</v>
      </c>
    </row>
    <row r="285" spans="2:19" x14ac:dyDescent="0.25">
      <c r="B285" s="7" t="s">
        <v>156</v>
      </c>
      <c r="C285" s="7" t="s">
        <v>164</v>
      </c>
      <c r="D285" s="12">
        <v>5</v>
      </c>
      <c r="E285" s="8" t="s">
        <v>569</v>
      </c>
      <c r="F285" s="19"/>
      <c r="G285" s="19"/>
      <c r="H285" s="19"/>
      <c r="I285" s="19"/>
      <c r="J285" s="19"/>
      <c r="K285" s="19"/>
      <c r="L285" s="19"/>
      <c r="M285" s="19"/>
      <c r="N285" s="19"/>
      <c r="O285" s="19"/>
      <c r="P285" s="19"/>
      <c r="Q285" s="19"/>
      <c r="R285" s="10">
        <v>0</v>
      </c>
      <c r="S285" s="9" t="s">
        <v>1</v>
      </c>
    </row>
    <row r="286" spans="2:19" x14ac:dyDescent="0.25">
      <c r="B286" s="7" t="s">
        <v>156</v>
      </c>
      <c r="C286" s="8" t="s">
        <v>171</v>
      </c>
      <c r="D286" s="8" t="s">
        <v>172</v>
      </c>
      <c r="E286" s="8" t="s">
        <v>570</v>
      </c>
      <c r="F286" s="22">
        <v>15.183370000000071</v>
      </c>
      <c r="G286" s="20"/>
      <c r="H286" s="20"/>
      <c r="I286" s="20"/>
      <c r="J286" s="20"/>
      <c r="K286" s="20"/>
      <c r="L286" s="20"/>
      <c r="M286" s="20"/>
      <c r="N286" s="20"/>
      <c r="O286" s="20"/>
      <c r="P286" s="20"/>
      <c r="Q286" s="20"/>
      <c r="R286" s="11" t="s">
        <v>1912</v>
      </c>
      <c r="S286" s="9" t="s">
        <v>1</v>
      </c>
    </row>
    <row r="287" spans="2:19" ht="15.75" thickBot="1" x14ac:dyDescent="0.3">
      <c r="B287" s="56" t="s">
        <v>156</v>
      </c>
      <c r="C287" s="57" t="s">
        <v>171</v>
      </c>
      <c r="D287" s="57" t="s">
        <v>174</v>
      </c>
      <c r="E287" s="57" t="s">
        <v>571</v>
      </c>
      <c r="F287" s="58">
        <v>1.04867</v>
      </c>
      <c r="G287" s="58"/>
      <c r="H287" s="58"/>
      <c r="I287" s="58"/>
      <c r="J287" s="58"/>
      <c r="K287" s="58"/>
      <c r="L287" s="58"/>
      <c r="M287" s="58"/>
      <c r="N287" s="58"/>
      <c r="O287" s="58"/>
      <c r="P287" s="58"/>
      <c r="Q287" s="58"/>
      <c r="R287" s="62" t="s">
        <v>1912</v>
      </c>
      <c r="S287" s="62" t="s">
        <v>1</v>
      </c>
    </row>
    <row r="288" spans="2:19" ht="15.75" thickTop="1" x14ac:dyDescent="0.25">
      <c r="B288" s="7" t="s">
        <v>158</v>
      </c>
      <c r="C288" s="7" t="s">
        <v>106</v>
      </c>
      <c r="D288" s="8" t="s">
        <v>107</v>
      </c>
      <c r="E288" s="8" t="s">
        <v>572</v>
      </c>
      <c r="F288" s="19">
        <v>25</v>
      </c>
      <c r="G288" s="19">
        <v>25</v>
      </c>
      <c r="H288" s="19">
        <v>25</v>
      </c>
      <c r="I288" s="19">
        <v>25</v>
      </c>
      <c r="J288" s="19">
        <v>25</v>
      </c>
      <c r="K288" s="19">
        <v>25</v>
      </c>
      <c r="L288" s="19">
        <v>25</v>
      </c>
      <c r="M288" s="19">
        <v>25</v>
      </c>
      <c r="N288" s="19">
        <v>25</v>
      </c>
      <c r="O288" s="19">
        <v>25</v>
      </c>
      <c r="P288" s="19">
        <v>25</v>
      </c>
      <c r="Q288" s="19">
        <v>25</v>
      </c>
      <c r="R288" s="147" t="s">
        <v>1912</v>
      </c>
      <c r="S288" s="147" t="s">
        <v>1</v>
      </c>
    </row>
    <row r="289" spans="2:19" x14ac:dyDescent="0.25">
      <c r="B289" s="7" t="s">
        <v>158</v>
      </c>
      <c r="C289" s="7" t="s">
        <v>106</v>
      </c>
      <c r="D289" s="8" t="s">
        <v>112</v>
      </c>
      <c r="E289" s="8" t="s">
        <v>573</v>
      </c>
      <c r="F289" s="19">
        <v>0</v>
      </c>
      <c r="G289" s="19">
        <v>0</v>
      </c>
      <c r="H289" s="19">
        <v>0</v>
      </c>
      <c r="I289" s="19">
        <v>0</v>
      </c>
      <c r="J289" s="19">
        <v>0</v>
      </c>
      <c r="K289" s="19">
        <v>0</v>
      </c>
      <c r="L289" s="19">
        <v>0</v>
      </c>
      <c r="M289" s="19">
        <v>0</v>
      </c>
      <c r="N289" s="19">
        <v>0</v>
      </c>
      <c r="O289" s="19">
        <v>0</v>
      </c>
      <c r="P289" s="19">
        <v>0</v>
      </c>
      <c r="Q289" s="19">
        <v>0</v>
      </c>
      <c r="R289" s="10" t="s">
        <v>1912</v>
      </c>
      <c r="S289" s="9" t="s">
        <v>1</v>
      </c>
    </row>
    <row r="290" spans="2:19" x14ac:dyDescent="0.25">
      <c r="B290" s="7" t="s">
        <v>158</v>
      </c>
      <c r="C290" s="7" t="s">
        <v>106</v>
      </c>
      <c r="D290" s="8" t="s">
        <v>117</v>
      </c>
      <c r="E290" s="8" t="s">
        <v>574</v>
      </c>
      <c r="F290" s="19">
        <v>0</v>
      </c>
      <c r="G290" s="19">
        <v>0</v>
      </c>
      <c r="H290" s="19">
        <v>0</v>
      </c>
      <c r="I290" s="19">
        <v>0</v>
      </c>
      <c r="J290" s="19">
        <v>0</v>
      </c>
      <c r="K290" s="19">
        <v>0</v>
      </c>
      <c r="L290" s="19">
        <v>0</v>
      </c>
      <c r="M290" s="19">
        <v>0</v>
      </c>
      <c r="N290" s="19">
        <v>0</v>
      </c>
      <c r="O290" s="19">
        <v>0</v>
      </c>
      <c r="P290" s="19">
        <v>0</v>
      </c>
      <c r="Q290" s="19">
        <v>0</v>
      </c>
      <c r="R290" s="10" t="s">
        <v>1912</v>
      </c>
      <c r="S290" s="9" t="s">
        <v>1</v>
      </c>
    </row>
    <row r="291" spans="2:19" x14ac:dyDescent="0.25">
      <c r="B291" s="7" t="s">
        <v>158</v>
      </c>
      <c r="C291" s="8" t="s">
        <v>122</v>
      </c>
      <c r="D291" s="8" t="s">
        <v>123</v>
      </c>
      <c r="E291" s="8" t="s">
        <v>575</v>
      </c>
      <c r="F291" s="32">
        <v>0.51824656357114751</v>
      </c>
      <c r="G291" s="32">
        <v>0.32497415223533882</v>
      </c>
      <c r="H291" s="32">
        <v>0.32497415223533882</v>
      </c>
      <c r="I291" s="32">
        <v>0.33509682200807062</v>
      </c>
      <c r="J291" s="32">
        <v>0.34163947241423259</v>
      </c>
      <c r="K291" s="32">
        <v>0.34785085456969606</v>
      </c>
      <c r="L291" s="32">
        <v>0.35008798063275559</v>
      </c>
      <c r="M291" s="32">
        <v>0.352822426775318</v>
      </c>
      <c r="N291" s="32">
        <v>0.35672768288729767</v>
      </c>
      <c r="O291" s="32">
        <v>0.36385855541356499</v>
      </c>
      <c r="P291" s="32">
        <v>0.38177356379654648</v>
      </c>
      <c r="Q291" s="32">
        <v>0.39801711652035682</v>
      </c>
      <c r="R291" s="10" t="s">
        <v>1912</v>
      </c>
      <c r="S291" s="9" t="s">
        <v>1</v>
      </c>
    </row>
    <row r="292" spans="2:19" x14ac:dyDescent="0.25">
      <c r="B292" s="7" t="s">
        <v>158</v>
      </c>
      <c r="C292" s="8" t="s">
        <v>122</v>
      </c>
      <c r="D292" s="8" t="s">
        <v>126</v>
      </c>
      <c r="E292" s="8" t="s">
        <v>576</v>
      </c>
      <c r="F292" s="31">
        <v>0.7634787003537834</v>
      </c>
      <c r="G292" s="31">
        <v>0.47875058097350442</v>
      </c>
      <c r="H292" s="31">
        <v>0.47875058097350442</v>
      </c>
      <c r="I292" s="31">
        <v>0.49366325633972469</v>
      </c>
      <c r="J292" s="31">
        <v>0.50330186193808091</v>
      </c>
      <c r="K292" s="31">
        <v>0.5124524445155626</v>
      </c>
      <c r="L292" s="31">
        <v>0.51574816940639989</v>
      </c>
      <c r="M292" s="31">
        <v>0.51977654418755626</v>
      </c>
      <c r="N292" s="31">
        <v>0.52552975138757574</v>
      </c>
      <c r="O292" s="31">
        <v>0.53603492338761283</v>
      </c>
      <c r="P292" s="31">
        <v>0.56242723986109788</v>
      </c>
      <c r="Q292" s="31">
        <v>0.58635717475009275</v>
      </c>
      <c r="R292" s="11" t="s">
        <v>1912</v>
      </c>
      <c r="S292" s="9" t="s">
        <v>1</v>
      </c>
    </row>
    <row r="293" spans="2:19" x14ac:dyDescent="0.25">
      <c r="B293" s="7" t="s">
        <v>158</v>
      </c>
      <c r="C293" s="8" t="s">
        <v>122</v>
      </c>
      <c r="D293" s="8" t="s">
        <v>130</v>
      </c>
      <c r="E293" s="8" t="s">
        <v>577</v>
      </c>
      <c r="F293" s="30">
        <v>0.92275632024235177</v>
      </c>
      <c r="G293" s="30">
        <v>0.57862796199591426</v>
      </c>
      <c r="H293" s="30">
        <v>0.57862796199591426</v>
      </c>
      <c r="I293" s="30">
        <v>0.59665173324130161</v>
      </c>
      <c r="J293" s="30">
        <v>0.6083011534937397</v>
      </c>
      <c r="K293" s="30">
        <v>0.61936073891944721</v>
      </c>
      <c r="L293" s="30">
        <v>0.62334402093031516</v>
      </c>
      <c r="M293" s="30">
        <v>0.62821279891704151</v>
      </c>
      <c r="N293" s="30">
        <v>0.63516624542841349</v>
      </c>
      <c r="O293" s="30">
        <v>0.64786301595230011</v>
      </c>
      <c r="P293" s="30">
        <v>0.67976132145900203</v>
      </c>
      <c r="Q293" s="30">
        <v>0.70868354109862752</v>
      </c>
      <c r="R293" s="9" t="s">
        <v>1912</v>
      </c>
      <c r="S293" s="9" t="s">
        <v>1</v>
      </c>
    </row>
    <row r="294" spans="2:19" x14ac:dyDescent="0.25">
      <c r="B294" s="7" t="s">
        <v>158</v>
      </c>
      <c r="C294" s="8" t="s">
        <v>122</v>
      </c>
      <c r="D294" s="8" t="s">
        <v>135</v>
      </c>
      <c r="E294" s="8" t="s">
        <v>578</v>
      </c>
      <c r="F294" s="30">
        <v>0.56162884198401997</v>
      </c>
      <c r="G294" s="30">
        <v>0.56162884198401997</v>
      </c>
      <c r="H294" s="30">
        <v>0.56162884198401997</v>
      </c>
      <c r="I294" s="30">
        <v>0.56162884198401997</v>
      </c>
      <c r="J294" s="30">
        <v>0.56162884198401997</v>
      </c>
      <c r="K294" s="30">
        <v>0.56162884198401997</v>
      </c>
      <c r="L294" s="30">
        <v>0.56162884198401997</v>
      </c>
      <c r="M294" s="30">
        <v>0.56162884198401997</v>
      </c>
      <c r="N294" s="30">
        <v>0.56162884198401997</v>
      </c>
      <c r="O294" s="30">
        <v>0.56162884198401997</v>
      </c>
      <c r="P294" s="30">
        <v>0.56162884198401997</v>
      </c>
      <c r="Q294" s="30">
        <v>0.56162884198401997</v>
      </c>
      <c r="R294" s="9" t="s">
        <v>1912</v>
      </c>
      <c r="S294" s="9" t="s">
        <v>1</v>
      </c>
    </row>
    <row r="295" spans="2:19" x14ac:dyDescent="0.25">
      <c r="B295" s="7" t="s">
        <v>158</v>
      </c>
      <c r="C295" s="8" t="s">
        <v>140</v>
      </c>
      <c r="D295" s="7" t="s">
        <v>123</v>
      </c>
      <c r="E295" s="8" t="s">
        <v>579</v>
      </c>
      <c r="F295" s="30">
        <v>0.31015623483050508</v>
      </c>
      <c r="G295" s="30">
        <v>0.34942592682851209</v>
      </c>
      <c r="H295" s="30">
        <v>0.34942592682851209</v>
      </c>
      <c r="I295" s="30">
        <v>0.35474761035193514</v>
      </c>
      <c r="J295" s="30">
        <v>0.3673605766479246</v>
      </c>
      <c r="K295" s="30">
        <v>0.37619460308527913</v>
      </c>
      <c r="L295" s="30">
        <v>0.37811410751472235</v>
      </c>
      <c r="M295" s="30">
        <v>0.38012060102223411</v>
      </c>
      <c r="N295" s="30">
        <v>0.38313835307523969</v>
      </c>
      <c r="O295" s="30">
        <v>0.39532858347270045</v>
      </c>
      <c r="P295" s="30">
        <v>0.42069977012664389</v>
      </c>
      <c r="Q295" s="30">
        <v>0.44609463406078942</v>
      </c>
      <c r="R295" s="9" t="s">
        <v>1912</v>
      </c>
      <c r="S295" s="9" t="s">
        <v>1</v>
      </c>
    </row>
    <row r="296" spans="2:19" x14ac:dyDescent="0.25">
      <c r="B296" s="7" t="s">
        <v>158</v>
      </c>
      <c r="C296" s="8" t="s">
        <v>140</v>
      </c>
      <c r="D296" s="7" t="s">
        <v>126</v>
      </c>
      <c r="E296" s="8" t="s">
        <v>580</v>
      </c>
      <c r="F296" s="33">
        <v>0.45959715767114806</v>
      </c>
      <c r="G296" s="33">
        <v>0.51778795572093894</v>
      </c>
      <c r="H296" s="33">
        <v>0.51778795572093894</v>
      </c>
      <c r="I296" s="33">
        <v>0.52567375760632506</v>
      </c>
      <c r="J296" s="33">
        <v>0.54436396211763083</v>
      </c>
      <c r="K296" s="33">
        <v>0.55745444035231384</v>
      </c>
      <c r="L296" s="33">
        <v>0.56029880935360554</v>
      </c>
      <c r="M296" s="33">
        <v>0.56327208091605518</v>
      </c>
      <c r="N296" s="33">
        <v>0.56774386033030944</v>
      </c>
      <c r="O296" s="33">
        <v>0.58580764436189958</v>
      </c>
      <c r="P296" s="33">
        <v>0.62340329443570475</v>
      </c>
      <c r="Q296" s="33">
        <v>0.66103403008722894</v>
      </c>
      <c r="R296" s="9" t="s">
        <v>1912</v>
      </c>
      <c r="S296" s="9" t="s">
        <v>1</v>
      </c>
    </row>
    <row r="297" spans="2:19" x14ac:dyDescent="0.25">
      <c r="B297" s="7" t="s">
        <v>158</v>
      </c>
      <c r="C297" s="8" t="s">
        <v>140</v>
      </c>
      <c r="D297" s="8" t="s">
        <v>130</v>
      </c>
      <c r="E297" s="8" t="s">
        <v>581</v>
      </c>
      <c r="F297" s="30">
        <v>0.5544604921395514</v>
      </c>
      <c r="G297" s="30">
        <v>0.62466218504855386</v>
      </c>
      <c r="H297" s="30">
        <v>0.62466218504855386</v>
      </c>
      <c r="I297" s="30">
        <v>0.63417565901441042</v>
      </c>
      <c r="J297" s="30">
        <v>0.65672362263550499</v>
      </c>
      <c r="K297" s="30">
        <v>0.67251604624648331</v>
      </c>
      <c r="L297" s="30">
        <v>0.6759475083649048</v>
      </c>
      <c r="M297" s="30">
        <v>0.6795344792289848</v>
      </c>
      <c r="N297" s="30">
        <v>0.68492925805514326</v>
      </c>
      <c r="O297" s="30">
        <v>0.7067215046277916</v>
      </c>
      <c r="P297" s="30">
        <v>0.75207709983611448</v>
      </c>
      <c r="Q297" s="30">
        <v>0.79747502247480651</v>
      </c>
      <c r="R297" s="9" t="s">
        <v>1912</v>
      </c>
      <c r="S297" s="9" t="s">
        <v>1</v>
      </c>
    </row>
    <row r="298" spans="2:19" x14ac:dyDescent="0.25">
      <c r="B298" s="7" t="s">
        <v>158</v>
      </c>
      <c r="C298" s="8" t="s">
        <v>150</v>
      </c>
      <c r="D298" s="8" t="s">
        <v>151</v>
      </c>
      <c r="E298" s="8" t="s">
        <v>582</v>
      </c>
      <c r="F298" s="20">
        <v>0.5</v>
      </c>
      <c r="G298" s="20">
        <v>0.5</v>
      </c>
      <c r="H298" s="20">
        <v>0.5</v>
      </c>
      <c r="I298" s="20">
        <v>0.5</v>
      </c>
      <c r="J298" s="20">
        <v>0.5</v>
      </c>
      <c r="K298" s="20">
        <v>0.5</v>
      </c>
      <c r="L298" s="20">
        <v>0.5</v>
      </c>
      <c r="M298" s="20">
        <v>0.5</v>
      </c>
      <c r="N298" s="20">
        <v>0.5</v>
      </c>
      <c r="O298" s="20">
        <v>0.5</v>
      </c>
      <c r="P298" s="20">
        <v>0.5</v>
      </c>
      <c r="Q298" s="20">
        <v>0.5</v>
      </c>
      <c r="R298" s="9" t="s">
        <v>1912</v>
      </c>
      <c r="S298" s="9" t="s">
        <v>1</v>
      </c>
    </row>
    <row r="299" spans="2:19" x14ac:dyDescent="0.25">
      <c r="B299" s="7" t="s">
        <v>158</v>
      </c>
      <c r="C299" s="8" t="s">
        <v>150</v>
      </c>
      <c r="D299" s="8" t="s">
        <v>154</v>
      </c>
      <c r="E299" s="8" t="s">
        <v>583</v>
      </c>
      <c r="F299" s="19">
        <v>8760</v>
      </c>
      <c r="G299" s="19">
        <v>8760</v>
      </c>
      <c r="H299" s="19">
        <v>8760</v>
      </c>
      <c r="I299" s="19">
        <v>8760</v>
      </c>
      <c r="J299" s="19">
        <v>8760</v>
      </c>
      <c r="K299" s="19">
        <v>8760</v>
      </c>
      <c r="L299" s="19">
        <v>8760</v>
      </c>
      <c r="M299" s="19">
        <v>8760</v>
      </c>
      <c r="N299" s="19">
        <v>8760</v>
      </c>
      <c r="O299" s="19">
        <v>8760</v>
      </c>
      <c r="P299" s="19">
        <v>8760</v>
      </c>
      <c r="Q299" s="19">
        <v>8760</v>
      </c>
      <c r="R299" s="9" t="s">
        <v>1912</v>
      </c>
      <c r="S299" s="9" t="s">
        <v>1</v>
      </c>
    </row>
    <row r="300" spans="2:19" x14ac:dyDescent="0.25">
      <c r="B300" s="7" t="s">
        <v>158</v>
      </c>
      <c r="C300" s="8" t="s">
        <v>150</v>
      </c>
      <c r="D300" s="8" t="s">
        <v>157</v>
      </c>
      <c r="E300" s="8" t="s">
        <v>584</v>
      </c>
      <c r="F300" s="19">
        <v>8760</v>
      </c>
      <c r="G300" s="19">
        <v>8760</v>
      </c>
      <c r="H300" s="19">
        <v>8760</v>
      </c>
      <c r="I300" s="19">
        <v>8760</v>
      </c>
      <c r="J300" s="19">
        <v>8760</v>
      </c>
      <c r="K300" s="19">
        <v>8760</v>
      </c>
      <c r="L300" s="19">
        <v>8760</v>
      </c>
      <c r="M300" s="19">
        <v>8760</v>
      </c>
      <c r="N300" s="19">
        <v>8760</v>
      </c>
      <c r="O300" s="19">
        <v>8760</v>
      </c>
      <c r="P300" s="19">
        <v>8760</v>
      </c>
      <c r="Q300" s="19">
        <v>8760</v>
      </c>
      <c r="R300" s="9" t="s">
        <v>1912</v>
      </c>
      <c r="S300" s="9" t="s">
        <v>1</v>
      </c>
    </row>
    <row r="301" spans="2:19" x14ac:dyDescent="0.25">
      <c r="B301" s="7" t="s">
        <v>158</v>
      </c>
      <c r="C301" s="8" t="s">
        <v>159</v>
      </c>
      <c r="D301" s="8" t="s">
        <v>1</v>
      </c>
      <c r="E301" s="8" t="s">
        <v>585</v>
      </c>
      <c r="F301" s="21">
        <v>0.83333333333333304</v>
      </c>
      <c r="G301" s="21">
        <v>0.83333333333333304</v>
      </c>
      <c r="H301" s="21">
        <v>0.83333333333333304</v>
      </c>
      <c r="I301" s="21">
        <v>0.83333333333333304</v>
      </c>
      <c r="J301" s="21">
        <v>0.83333333333333304</v>
      </c>
      <c r="K301" s="21">
        <v>0.83333333333333304</v>
      </c>
      <c r="L301" s="21">
        <v>0.83333333333333304</v>
      </c>
      <c r="M301" s="21">
        <v>0.83333333333333304</v>
      </c>
      <c r="N301" s="21">
        <v>0.83333333333333304</v>
      </c>
      <c r="O301" s="21">
        <v>0.83333333333333304</v>
      </c>
      <c r="P301" s="21">
        <v>0.83333333333333304</v>
      </c>
      <c r="Q301" s="21">
        <v>0.83333333333333304</v>
      </c>
      <c r="R301" s="9" t="s">
        <v>1912</v>
      </c>
      <c r="S301" s="9" t="s">
        <v>1</v>
      </c>
    </row>
    <row r="302" spans="2:19" x14ac:dyDescent="0.25">
      <c r="B302" s="7" t="s">
        <v>158</v>
      </c>
      <c r="C302" s="8" t="s">
        <v>159</v>
      </c>
      <c r="D302" s="8" t="s">
        <v>90</v>
      </c>
      <c r="E302" s="8" t="s">
        <v>586</v>
      </c>
      <c r="F302" s="21">
        <v>0.81818181818181801</v>
      </c>
      <c r="G302" s="21">
        <v>0.81818181818181801</v>
      </c>
      <c r="H302" s="21">
        <v>0.81818181818181801</v>
      </c>
      <c r="I302" s="21">
        <v>0.81818181818181801</v>
      </c>
      <c r="J302" s="21">
        <v>0.81818181818181801</v>
      </c>
      <c r="K302" s="21">
        <v>0.81818181818181801</v>
      </c>
      <c r="L302" s="21">
        <v>0.81818181818181801</v>
      </c>
      <c r="M302" s="21">
        <v>0.81818181818181801</v>
      </c>
      <c r="N302" s="21">
        <v>0.81818181818181801</v>
      </c>
      <c r="O302" s="21">
        <v>0.81818181818181801</v>
      </c>
      <c r="P302" s="21">
        <v>0.81818181818181801</v>
      </c>
      <c r="Q302" s="21">
        <v>0.81818181818181801</v>
      </c>
      <c r="R302" s="9" t="s">
        <v>1912</v>
      </c>
      <c r="S302" s="9" t="s">
        <v>1</v>
      </c>
    </row>
    <row r="303" spans="2:19" x14ac:dyDescent="0.25">
      <c r="B303" s="7" t="s">
        <v>158</v>
      </c>
      <c r="C303" s="7" t="s">
        <v>164</v>
      </c>
      <c r="D303" s="12">
        <v>1</v>
      </c>
      <c r="E303" s="8" t="s">
        <v>587</v>
      </c>
      <c r="F303" s="19"/>
      <c r="G303" s="19"/>
      <c r="H303" s="19"/>
      <c r="I303" s="19"/>
      <c r="J303" s="19"/>
      <c r="K303" s="19"/>
      <c r="L303" s="19"/>
      <c r="M303" s="19"/>
      <c r="N303" s="19"/>
      <c r="O303" s="19"/>
      <c r="P303" s="19"/>
      <c r="Q303" s="19"/>
      <c r="R303" s="9">
        <v>0</v>
      </c>
      <c r="S303" s="9" t="s">
        <v>1</v>
      </c>
    </row>
    <row r="304" spans="2:19" x14ac:dyDescent="0.25">
      <c r="B304" s="7" t="s">
        <v>158</v>
      </c>
      <c r="C304" s="7" t="s">
        <v>164</v>
      </c>
      <c r="D304" s="12">
        <v>2</v>
      </c>
      <c r="E304" s="8" t="s">
        <v>588</v>
      </c>
      <c r="F304" s="19"/>
      <c r="G304" s="19"/>
      <c r="H304" s="19"/>
      <c r="I304" s="19"/>
      <c r="J304" s="19"/>
      <c r="K304" s="19"/>
      <c r="L304" s="19"/>
      <c r="M304" s="19"/>
      <c r="N304" s="19"/>
      <c r="O304" s="19"/>
      <c r="P304" s="19"/>
      <c r="Q304" s="19"/>
      <c r="R304" s="9">
        <v>0</v>
      </c>
      <c r="S304" s="9" t="s">
        <v>1</v>
      </c>
    </row>
    <row r="305" spans="2:19" x14ac:dyDescent="0.25">
      <c r="B305" s="7" t="s">
        <v>158</v>
      </c>
      <c r="C305" s="7" t="s">
        <v>164</v>
      </c>
      <c r="D305" s="12">
        <v>3</v>
      </c>
      <c r="E305" s="8" t="s">
        <v>589</v>
      </c>
      <c r="F305" s="19"/>
      <c r="G305" s="19"/>
      <c r="H305" s="19"/>
      <c r="I305" s="19"/>
      <c r="J305" s="19"/>
      <c r="K305" s="19"/>
      <c r="L305" s="19"/>
      <c r="M305" s="19"/>
      <c r="N305" s="19"/>
      <c r="O305" s="19"/>
      <c r="P305" s="19"/>
      <c r="Q305" s="19"/>
      <c r="R305" s="10">
        <v>0</v>
      </c>
      <c r="S305" s="9" t="s">
        <v>1</v>
      </c>
    </row>
    <row r="306" spans="2:19" x14ac:dyDescent="0.25">
      <c r="B306" s="7" t="s">
        <v>158</v>
      </c>
      <c r="C306" s="7" t="s">
        <v>164</v>
      </c>
      <c r="D306" s="12">
        <v>4</v>
      </c>
      <c r="E306" s="8" t="s">
        <v>590</v>
      </c>
      <c r="F306" s="19"/>
      <c r="G306" s="19"/>
      <c r="H306" s="19"/>
      <c r="I306" s="19"/>
      <c r="J306" s="19"/>
      <c r="K306" s="19"/>
      <c r="L306" s="19"/>
      <c r="M306" s="19"/>
      <c r="N306" s="19"/>
      <c r="O306" s="19"/>
      <c r="P306" s="19"/>
      <c r="Q306" s="19"/>
      <c r="R306" s="10">
        <v>0</v>
      </c>
      <c r="S306" s="9" t="s">
        <v>1</v>
      </c>
    </row>
    <row r="307" spans="2:19" x14ac:dyDescent="0.25">
      <c r="B307" s="7" t="s">
        <v>158</v>
      </c>
      <c r="C307" s="7" t="s">
        <v>164</v>
      </c>
      <c r="D307" s="12">
        <v>5</v>
      </c>
      <c r="E307" s="8" t="s">
        <v>591</v>
      </c>
      <c r="F307" s="19"/>
      <c r="G307" s="19"/>
      <c r="H307" s="19"/>
      <c r="I307" s="19"/>
      <c r="J307" s="19"/>
      <c r="K307" s="19"/>
      <c r="L307" s="19"/>
      <c r="M307" s="19"/>
      <c r="N307" s="19"/>
      <c r="O307" s="19"/>
      <c r="P307" s="19"/>
      <c r="Q307" s="19"/>
      <c r="R307" s="10">
        <v>0</v>
      </c>
      <c r="S307" s="9" t="s">
        <v>1</v>
      </c>
    </row>
    <row r="308" spans="2:19" x14ac:dyDescent="0.25">
      <c r="B308" s="7" t="s">
        <v>158</v>
      </c>
      <c r="C308" s="8" t="s">
        <v>171</v>
      </c>
      <c r="D308" s="8" t="s">
        <v>172</v>
      </c>
      <c r="E308" s="8" t="s">
        <v>592</v>
      </c>
      <c r="F308" s="22">
        <v>1.525E-2</v>
      </c>
      <c r="G308" s="20"/>
      <c r="H308" s="20"/>
      <c r="I308" s="20"/>
      <c r="J308" s="20"/>
      <c r="K308" s="20"/>
      <c r="L308" s="20"/>
      <c r="M308" s="20"/>
      <c r="N308" s="20"/>
      <c r="O308" s="20"/>
      <c r="P308" s="20"/>
      <c r="Q308" s="20"/>
      <c r="R308" s="11" t="s">
        <v>1912</v>
      </c>
      <c r="S308" s="9" t="s">
        <v>1</v>
      </c>
    </row>
    <row r="309" spans="2:19" ht="15.75" thickBot="1" x14ac:dyDescent="0.3">
      <c r="B309" s="56" t="s">
        <v>158</v>
      </c>
      <c r="C309" s="57" t="s">
        <v>171</v>
      </c>
      <c r="D309" s="57" t="s">
        <v>174</v>
      </c>
      <c r="E309" s="57" t="s">
        <v>593</v>
      </c>
      <c r="F309" s="58">
        <v>0</v>
      </c>
      <c r="G309" s="58"/>
      <c r="H309" s="58"/>
      <c r="I309" s="58"/>
      <c r="J309" s="58"/>
      <c r="K309" s="58"/>
      <c r="L309" s="58"/>
      <c r="M309" s="58"/>
      <c r="N309" s="58"/>
      <c r="O309" s="58"/>
      <c r="P309" s="58"/>
      <c r="Q309" s="58"/>
      <c r="R309" s="62" t="s">
        <v>1912</v>
      </c>
      <c r="S309" s="62" t="s">
        <v>1</v>
      </c>
    </row>
    <row r="310" spans="2:19" ht="15.75" thickTop="1" x14ac:dyDescent="0.25">
      <c r="B310" s="7" t="s">
        <v>161</v>
      </c>
      <c r="C310" s="7" t="s">
        <v>106</v>
      </c>
      <c r="D310" s="8" t="s">
        <v>107</v>
      </c>
      <c r="E310" s="8" t="s">
        <v>594</v>
      </c>
      <c r="F310" s="19">
        <v>20</v>
      </c>
      <c r="G310" s="19">
        <v>20</v>
      </c>
      <c r="H310" s="19">
        <v>20</v>
      </c>
      <c r="I310" s="19">
        <v>20</v>
      </c>
      <c r="J310" s="19">
        <v>20</v>
      </c>
      <c r="K310" s="19">
        <v>20</v>
      </c>
      <c r="L310" s="19">
        <v>20</v>
      </c>
      <c r="M310" s="19">
        <v>20</v>
      </c>
      <c r="N310" s="19">
        <v>20</v>
      </c>
      <c r="O310" s="19">
        <v>20</v>
      </c>
      <c r="P310" s="19">
        <v>20</v>
      </c>
      <c r="Q310" s="19">
        <v>20</v>
      </c>
      <c r="R310" s="147" t="s">
        <v>1912</v>
      </c>
      <c r="S310" s="147" t="s">
        <v>1</v>
      </c>
    </row>
    <row r="311" spans="2:19" x14ac:dyDescent="0.25">
      <c r="B311" s="7" t="s">
        <v>161</v>
      </c>
      <c r="C311" s="7" t="s">
        <v>106</v>
      </c>
      <c r="D311" s="8" t="s">
        <v>112</v>
      </c>
      <c r="E311" s="8" t="s">
        <v>595</v>
      </c>
      <c r="F311" s="19">
        <v>10</v>
      </c>
      <c r="G311" s="19">
        <v>10</v>
      </c>
      <c r="H311" s="19">
        <v>10</v>
      </c>
      <c r="I311" s="19">
        <v>10</v>
      </c>
      <c r="J311" s="19">
        <v>10</v>
      </c>
      <c r="K311" s="19">
        <v>10</v>
      </c>
      <c r="L311" s="19">
        <v>10</v>
      </c>
      <c r="M311" s="19">
        <v>10</v>
      </c>
      <c r="N311" s="19">
        <v>10</v>
      </c>
      <c r="O311" s="19">
        <v>10</v>
      </c>
      <c r="P311" s="19">
        <v>10</v>
      </c>
      <c r="Q311" s="19">
        <v>10</v>
      </c>
      <c r="R311" s="10" t="s">
        <v>1912</v>
      </c>
      <c r="S311" s="9" t="s">
        <v>1</v>
      </c>
    </row>
    <row r="312" spans="2:19" x14ac:dyDescent="0.25">
      <c r="B312" s="7" t="s">
        <v>161</v>
      </c>
      <c r="C312" s="7" t="s">
        <v>106</v>
      </c>
      <c r="D312" s="8" t="s">
        <v>117</v>
      </c>
      <c r="E312" s="8" t="s">
        <v>596</v>
      </c>
      <c r="F312" s="19">
        <v>10</v>
      </c>
      <c r="G312" s="19">
        <v>10</v>
      </c>
      <c r="H312" s="19">
        <v>10</v>
      </c>
      <c r="I312" s="19">
        <v>10</v>
      </c>
      <c r="J312" s="19">
        <v>10</v>
      </c>
      <c r="K312" s="19">
        <v>10</v>
      </c>
      <c r="L312" s="19">
        <v>10</v>
      </c>
      <c r="M312" s="19">
        <v>10</v>
      </c>
      <c r="N312" s="19">
        <v>10</v>
      </c>
      <c r="O312" s="19">
        <v>10</v>
      </c>
      <c r="P312" s="19">
        <v>10</v>
      </c>
      <c r="Q312" s="19">
        <v>10</v>
      </c>
      <c r="R312" s="10" t="s">
        <v>1912</v>
      </c>
      <c r="S312" s="9" t="s">
        <v>1</v>
      </c>
    </row>
    <row r="313" spans="2:19" x14ac:dyDescent="0.25">
      <c r="B313" s="7" t="s">
        <v>161</v>
      </c>
      <c r="C313" s="8" t="s">
        <v>122</v>
      </c>
      <c r="D313" s="8" t="s">
        <v>123</v>
      </c>
      <c r="E313" s="8" t="s">
        <v>597</v>
      </c>
      <c r="F313" s="32">
        <v>8.5752039265670756</v>
      </c>
      <c r="G313" s="32">
        <v>8.4259802481751667</v>
      </c>
      <c r="H313" s="32">
        <v>8.4259802481751667</v>
      </c>
      <c r="I313" s="32">
        <v>8.688442400863762</v>
      </c>
      <c r="J313" s="32">
        <v>8.8580812558737243</v>
      </c>
      <c r="K313" s="32">
        <v>9.0191309362738483</v>
      </c>
      <c r="L313" s="32">
        <v>9.0771354879908319</v>
      </c>
      <c r="M313" s="32">
        <v>9.1480346319025738</v>
      </c>
      <c r="N313" s="32">
        <v>9.249290718385959</v>
      </c>
      <c r="O313" s="32">
        <v>9.4341810878054666</v>
      </c>
      <c r="P313" s="32">
        <v>9.8986842051844093</v>
      </c>
      <c r="Q313" s="32">
        <v>10.319849560858302</v>
      </c>
      <c r="R313" s="10" t="s">
        <v>1912</v>
      </c>
      <c r="S313" s="9" t="s">
        <v>1</v>
      </c>
    </row>
    <row r="314" spans="2:19" x14ac:dyDescent="0.25">
      <c r="B314" s="7" t="s">
        <v>161</v>
      </c>
      <c r="C314" s="8" t="s">
        <v>122</v>
      </c>
      <c r="D314" s="8" t="s">
        <v>126</v>
      </c>
      <c r="E314" s="8" t="s">
        <v>598</v>
      </c>
      <c r="F314" s="31">
        <v>1.391881362620391</v>
      </c>
      <c r="G314" s="31">
        <v>1.3676601710786029</v>
      </c>
      <c r="H314" s="31">
        <v>1.3676601710786029</v>
      </c>
      <c r="I314" s="31">
        <v>1.4102616277726654</v>
      </c>
      <c r="J314" s="31">
        <v>1.4377965018918848</v>
      </c>
      <c r="K314" s="31">
        <v>1.4639372270016888</v>
      </c>
      <c r="L314" s="31">
        <v>1.4733522164495705</v>
      </c>
      <c r="M314" s="31">
        <v>1.484860187324841</v>
      </c>
      <c r="N314" s="31">
        <v>1.5012955351993604</v>
      </c>
      <c r="O314" s="31">
        <v>1.5313059537884406</v>
      </c>
      <c r="P314" s="31">
        <v>1.6067016222174806</v>
      </c>
      <c r="Q314" s="31">
        <v>1.6750629363231135</v>
      </c>
      <c r="R314" s="11" t="s">
        <v>1912</v>
      </c>
      <c r="S314" s="9" t="s">
        <v>1</v>
      </c>
    </row>
    <row r="315" spans="2:19" x14ac:dyDescent="0.25">
      <c r="B315" s="7" t="s">
        <v>161</v>
      </c>
      <c r="C315" s="8" t="s">
        <v>122</v>
      </c>
      <c r="D315" s="8" t="s">
        <v>130</v>
      </c>
      <c r="E315" s="8" t="s">
        <v>599</v>
      </c>
      <c r="F315" s="30">
        <v>8.6874309269093697</v>
      </c>
      <c r="G315" s="30">
        <v>8.5362543006984506</v>
      </c>
      <c r="H315" s="30">
        <v>8.5362543006984506</v>
      </c>
      <c r="I315" s="30">
        <v>8.8021513967833602</v>
      </c>
      <c r="J315" s="30">
        <v>8.9740103809007241</v>
      </c>
      <c r="K315" s="30">
        <v>9.1371677805681877</v>
      </c>
      <c r="L315" s="30">
        <v>9.1959314602197537</v>
      </c>
      <c r="M315" s="30">
        <v>9.2677584885662192</v>
      </c>
      <c r="N315" s="30">
        <v>9.370339752497248</v>
      </c>
      <c r="O315" s="30">
        <v>9.5576498534741408</v>
      </c>
      <c r="P315" s="30">
        <v>10.028232102260278</v>
      </c>
      <c r="Q315" s="30">
        <v>10.454909411343108</v>
      </c>
      <c r="R315" s="9" t="s">
        <v>1912</v>
      </c>
      <c r="S315" s="9" t="s">
        <v>1</v>
      </c>
    </row>
    <row r="316" spans="2:19" x14ac:dyDescent="0.25">
      <c r="B316" s="7" t="s">
        <v>161</v>
      </c>
      <c r="C316" s="8" t="s">
        <v>122</v>
      </c>
      <c r="D316" s="8" t="s">
        <v>135</v>
      </c>
      <c r="E316" s="8" t="s">
        <v>600</v>
      </c>
      <c r="F316" s="30">
        <v>0.98708168142152697</v>
      </c>
      <c r="G316" s="30">
        <v>0.98708168142152697</v>
      </c>
      <c r="H316" s="30">
        <v>0.98708168142152697</v>
      </c>
      <c r="I316" s="30">
        <v>0.98708168142152697</v>
      </c>
      <c r="J316" s="30">
        <v>0.98708168142152697</v>
      </c>
      <c r="K316" s="30">
        <v>0.98708168142152697</v>
      </c>
      <c r="L316" s="30">
        <v>0.98708168142152697</v>
      </c>
      <c r="M316" s="30">
        <v>0.98708168142152697</v>
      </c>
      <c r="N316" s="30">
        <v>0.98708168142152697</v>
      </c>
      <c r="O316" s="30">
        <v>0.98708168142152697</v>
      </c>
      <c r="P316" s="30">
        <v>0.98708168142152697</v>
      </c>
      <c r="Q316" s="30">
        <v>0.98708168142152697</v>
      </c>
      <c r="R316" s="9" t="s">
        <v>1912</v>
      </c>
      <c r="S316" s="9" t="s">
        <v>1</v>
      </c>
    </row>
    <row r="317" spans="2:19" x14ac:dyDescent="0.25">
      <c r="B317" s="7" t="s">
        <v>161</v>
      </c>
      <c r="C317" s="8" t="s">
        <v>140</v>
      </c>
      <c r="D317" s="7" t="s">
        <v>123</v>
      </c>
      <c r="E317" s="8" t="s">
        <v>601</v>
      </c>
      <c r="F317" s="30">
        <v>6.1601245649456864</v>
      </c>
      <c r="G317" s="30">
        <v>6.9837813416373509</v>
      </c>
      <c r="H317" s="30">
        <v>6.9837813416373509</v>
      </c>
      <c r="I317" s="30">
        <v>7.0901428656212913</v>
      </c>
      <c r="J317" s="30">
        <v>7.3422311965592009</v>
      </c>
      <c r="K317" s="30">
        <v>7.5187919617110266</v>
      </c>
      <c r="L317" s="30">
        <v>7.5571560274264895</v>
      </c>
      <c r="M317" s="30">
        <v>7.5972586953855092</v>
      </c>
      <c r="N317" s="30">
        <v>7.6575728245423074</v>
      </c>
      <c r="O317" s="30">
        <v>7.9012121685736618</v>
      </c>
      <c r="P317" s="30">
        <v>8.4082919424679652</v>
      </c>
      <c r="Q317" s="30">
        <v>8.9158449409715459</v>
      </c>
      <c r="R317" s="9" t="s">
        <v>1912</v>
      </c>
      <c r="S317" s="9" t="s">
        <v>1</v>
      </c>
    </row>
    <row r="318" spans="2:19" x14ac:dyDescent="0.25">
      <c r="B318" s="7" t="s">
        <v>161</v>
      </c>
      <c r="C318" s="8" t="s">
        <v>140</v>
      </c>
      <c r="D318" s="7" t="s">
        <v>126</v>
      </c>
      <c r="E318" s="8" t="s">
        <v>602</v>
      </c>
      <c r="F318" s="33">
        <v>1.0487701288464555</v>
      </c>
      <c r="G318" s="33">
        <v>1.1889988879744446</v>
      </c>
      <c r="H318" s="33">
        <v>1.1889988879744446</v>
      </c>
      <c r="I318" s="33">
        <v>1.2071070914753479</v>
      </c>
      <c r="J318" s="33">
        <v>1.2500254949152603</v>
      </c>
      <c r="K318" s="33">
        <v>1.2800852208940512</v>
      </c>
      <c r="L318" s="33">
        <v>1.2866167586445107</v>
      </c>
      <c r="M318" s="33">
        <v>1.2934442959449428</v>
      </c>
      <c r="N318" s="33">
        <v>1.3037128637864102</v>
      </c>
      <c r="O318" s="33">
        <v>1.3451928149688726</v>
      </c>
      <c r="P318" s="33">
        <v>1.4315238808743924</v>
      </c>
      <c r="Q318" s="33">
        <v>1.5179355139550175</v>
      </c>
      <c r="R318" s="9" t="s">
        <v>1912</v>
      </c>
      <c r="S318" s="9" t="s">
        <v>1</v>
      </c>
    </row>
    <row r="319" spans="2:19" x14ac:dyDescent="0.25">
      <c r="B319" s="7" t="s">
        <v>161</v>
      </c>
      <c r="C319" s="8" t="s">
        <v>140</v>
      </c>
      <c r="D319" s="8" t="s">
        <v>130</v>
      </c>
      <c r="E319" s="8" t="s">
        <v>603</v>
      </c>
      <c r="F319" s="30">
        <v>6.2487641529191906</v>
      </c>
      <c r="G319" s="30">
        <v>7.0842727349676808</v>
      </c>
      <c r="H319" s="30">
        <v>7.0842727349676808</v>
      </c>
      <c r="I319" s="30">
        <v>7.1921647217795677</v>
      </c>
      <c r="J319" s="30">
        <v>7.447880415370892</v>
      </c>
      <c r="K319" s="30">
        <v>7.6269817579591548</v>
      </c>
      <c r="L319" s="30">
        <v>7.6658978539042266</v>
      </c>
      <c r="M319" s="30">
        <v>7.7065775692795855</v>
      </c>
      <c r="N319" s="30">
        <v>7.7677595736718716</v>
      </c>
      <c r="O319" s="30">
        <v>8.0149047057504301</v>
      </c>
      <c r="P319" s="30">
        <v>8.5292809785635146</v>
      </c>
      <c r="Q319" s="30">
        <v>9.0441372853342834</v>
      </c>
      <c r="R319" s="9" t="s">
        <v>1912</v>
      </c>
      <c r="S319" s="9" t="s">
        <v>1</v>
      </c>
    </row>
    <row r="320" spans="2:19" x14ac:dyDescent="0.25">
      <c r="B320" s="7" t="s">
        <v>161</v>
      </c>
      <c r="C320" s="8" t="s">
        <v>150</v>
      </c>
      <c r="D320" s="8" t="s">
        <v>151</v>
      </c>
      <c r="E320" s="8" t="s">
        <v>604</v>
      </c>
      <c r="F320" s="20">
        <v>2</v>
      </c>
      <c r="G320" s="20">
        <v>2</v>
      </c>
      <c r="H320" s="20">
        <v>2</v>
      </c>
      <c r="I320" s="20">
        <v>2</v>
      </c>
      <c r="J320" s="20">
        <v>2</v>
      </c>
      <c r="K320" s="20">
        <v>2</v>
      </c>
      <c r="L320" s="20">
        <v>2</v>
      </c>
      <c r="M320" s="20">
        <v>2</v>
      </c>
      <c r="N320" s="20">
        <v>2</v>
      </c>
      <c r="O320" s="20">
        <v>2</v>
      </c>
      <c r="P320" s="20">
        <v>2</v>
      </c>
      <c r="Q320" s="20">
        <v>2</v>
      </c>
      <c r="R320" s="9" t="s">
        <v>1912</v>
      </c>
      <c r="S320" s="9" t="s">
        <v>1</v>
      </c>
    </row>
    <row r="321" spans="2:19" x14ac:dyDescent="0.25">
      <c r="B321" s="7" t="s">
        <v>161</v>
      </c>
      <c r="C321" s="8" t="s">
        <v>150</v>
      </c>
      <c r="D321" s="8" t="s">
        <v>154</v>
      </c>
      <c r="E321" s="8" t="s">
        <v>605</v>
      </c>
      <c r="F321" s="19"/>
      <c r="G321" s="19"/>
      <c r="H321" s="19"/>
      <c r="I321" s="19"/>
      <c r="J321" s="19"/>
      <c r="K321" s="19"/>
      <c r="L321" s="19"/>
      <c r="M321" s="19"/>
      <c r="N321" s="19"/>
      <c r="O321" s="19"/>
      <c r="P321" s="19"/>
      <c r="Q321" s="19"/>
      <c r="R321" s="9" t="s">
        <v>1912</v>
      </c>
      <c r="S321" s="9" t="s">
        <v>1</v>
      </c>
    </row>
    <row r="322" spans="2:19" x14ac:dyDescent="0.25">
      <c r="B322" s="7" t="s">
        <v>161</v>
      </c>
      <c r="C322" s="8" t="s">
        <v>150</v>
      </c>
      <c r="D322" s="8" t="s">
        <v>157</v>
      </c>
      <c r="E322" s="8" t="s">
        <v>606</v>
      </c>
      <c r="F322" s="19"/>
      <c r="G322" s="19"/>
      <c r="H322" s="19"/>
      <c r="I322" s="19"/>
      <c r="J322" s="19"/>
      <c r="K322" s="19"/>
      <c r="L322" s="19"/>
      <c r="M322" s="19"/>
      <c r="N322" s="19"/>
      <c r="O322" s="19"/>
      <c r="P322" s="19"/>
      <c r="Q322" s="19"/>
      <c r="R322" s="9" t="s">
        <v>1912</v>
      </c>
      <c r="S322" s="9" t="s">
        <v>1</v>
      </c>
    </row>
    <row r="323" spans="2:19" x14ac:dyDescent="0.25">
      <c r="B323" s="7" t="s">
        <v>161</v>
      </c>
      <c r="C323" s="8" t="s">
        <v>159</v>
      </c>
      <c r="D323" s="8" t="s">
        <v>1</v>
      </c>
      <c r="E323" s="8" t="s">
        <v>607</v>
      </c>
      <c r="F323" s="21">
        <v>0.86854460093896702</v>
      </c>
      <c r="G323" s="21">
        <v>0.86854460093896702</v>
      </c>
      <c r="H323" s="21">
        <v>0.86854460093896702</v>
      </c>
      <c r="I323" s="21">
        <v>0.86854460093896702</v>
      </c>
      <c r="J323" s="21">
        <v>0.86854460093896702</v>
      </c>
      <c r="K323" s="21">
        <v>0.86854460093896702</v>
      </c>
      <c r="L323" s="21">
        <v>0.86854460093896702</v>
      </c>
      <c r="M323" s="21">
        <v>0.86854460093896702</v>
      </c>
      <c r="N323" s="21">
        <v>0.86854460093896702</v>
      </c>
      <c r="O323" s="21">
        <v>0.86854460093896702</v>
      </c>
      <c r="P323" s="21">
        <v>0.86854460093896702</v>
      </c>
      <c r="Q323" s="21">
        <v>0.86854460093896702</v>
      </c>
      <c r="R323" s="9" t="s">
        <v>1912</v>
      </c>
      <c r="S323" s="9" t="s">
        <v>1</v>
      </c>
    </row>
    <row r="324" spans="2:19" x14ac:dyDescent="0.25">
      <c r="B324" s="7" t="s">
        <v>161</v>
      </c>
      <c r="C324" s="8" t="s">
        <v>159</v>
      </c>
      <c r="D324" s="8" t="s">
        <v>90</v>
      </c>
      <c r="E324" s="8" t="s">
        <v>608</v>
      </c>
      <c r="F324" s="21">
        <v>0.91347342398022202</v>
      </c>
      <c r="G324" s="21">
        <v>0.91347342398022202</v>
      </c>
      <c r="H324" s="21">
        <v>0.91347342398022202</v>
      </c>
      <c r="I324" s="21">
        <v>0.91347342398022202</v>
      </c>
      <c r="J324" s="21">
        <v>0.91347342398022202</v>
      </c>
      <c r="K324" s="21">
        <v>0.91347342398022202</v>
      </c>
      <c r="L324" s="21">
        <v>0.91347342398022202</v>
      </c>
      <c r="M324" s="21">
        <v>0.91347342398022202</v>
      </c>
      <c r="N324" s="21">
        <v>0.91347342398022202</v>
      </c>
      <c r="O324" s="21">
        <v>0.91347342398022202</v>
      </c>
      <c r="P324" s="21">
        <v>0.91347342398022202</v>
      </c>
      <c r="Q324" s="21">
        <v>0.91347342398022202</v>
      </c>
      <c r="R324" s="9" t="s">
        <v>1912</v>
      </c>
      <c r="S324" s="9" t="s">
        <v>1</v>
      </c>
    </row>
    <row r="325" spans="2:19" x14ac:dyDescent="0.25">
      <c r="B325" s="7" t="s">
        <v>161</v>
      </c>
      <c r="C325" s="7" t="s">
        <v>164</v>
      </c>
      <c r="D325" s="12">
        <v>1</v>
      </c>
      <c r="E325" s="8" t="s">
        <v>609</v>
      </c>
      <c r="F325" s="19">
        <v>4.4000000000000004</v>
      </c>
      <c r="G325" s="19"/>
      <c r="H325" s="19"/>
      <c r="I325" s="19"/>
      <c r="J325" s="19"/>
      <c r="K325" s="19"/>
      <c r="L325" s="19"/>
      <c r="M325" s="19"/>
      <c r="N325" s="19"/>
      <c r="O325" s="19"/>
      <c r="P325" s="19"/>
      <c r="Q325" s="19"/>
      <c r="R325" s="9" t="s">
        <v>64</v>
      </c>
      <c r="S325" s="9" t="s">
        <v>1</v>
      </c>
    </row>
    <row r="326" spans="2:19" x14ac:dyDescent="0.25">
      <c r="B326" s="7" t="s">
        <v>161</v>
      </c>
      <c r="C326" s="7" t="s">
        <v>164</v>
      </c>
      <c r="D326" s="12">
        <v>2</v>
      </c>
      <c r="E326" s="8" t="s">
        <v>610</v>
      </c>
      <c r="F326" s="19"/>
      <c r="G326" s="19"/>
      <c r="H326" s="19"/>
      <c r="I326" s="19"/>
      <c r="J326" s="19"/>
      <c r="K326" s="19"/>
      <c r="L326" s="19"/>
      <c r="M326" s="19"/>
      <c r="N326" s="19"/>
      <c r="O326" s="19"/>
      <c r="P326" s="19"/>
      <c r="Q326" s="19"/>
      <c r="R326" s="9">
        <v>0</v>
      </c>
      <c r="S326" s="9" t="s">
        <v>1</v>
      </c>
    </row>
    <row r="327" spans="2:19" x14ac:dyDescent="0.25">
      <c r="B327" s="7" t="s">
        <v>161</v>
      </c>
      <c r="C327" s="7" t="s">
        <v>164</v>
      </c>
      <c r="D327" s="12">
        <v>3</v>
      </c>
      <c r="E327" s="8" t="s">
        <v>611</v>
      </c>
      <c r="F327" s="19"/>
      <c r="G327" s="19"/>
      <c r="H327" s="19"/>
      <c r="I327" s="19"/>
      <c r="J327" s="19"/>
      <c r="K327" s="19"/>
      <c r="L327" s="19"/>
      <c r="M327" s="19"/>
      <c r="N327" s="19"/>
      <c r="O327" s="19"/>
      <c r="P327" s="19"/>
      <c r="Q327" s="19"/>
      <c r="R327" s="10">
        <v>0</v>
      </c>
      <c r="S327" s="9" t="s">
        <v>1</v>
      </c>
    </row>
    <row r="328" spans="2:19" x14ac:dyDescent="0.25">
      <c r="B328" s="7" t="s">
        <v>161</v>
      </c>
      <c r="C328" s="7" t="s">
        <v>164</v>
      </c>
      <c r="D328" s="12">
        <v>4</v>
      </c>
      <c r="E328" s="8" t="s">
        <v>612</v>
      </c>
      <c r="F328" s="19"/>
      <c r="G328" s="19"/>
      <c r="H328" s="19"/>
      <c r="I328" s="19"/>
      <c r="J328" s="19"/>
      <c r="K328" s="19"/>
      <c r="L328" s="19"/>
      <c r="M328" s="19"/>
      <c r="N328" s="19"/>
      <c r="O328" s="19"/>
      <c r="P328" s="19"/>
      <c r="Q328" s="19"/>
      <c r="R328" s="10">
        <v>0</v>
      </c>
      <c r="S328" s="9" t="s">
        <v>1</v>
      </c>
    </row>
    <row r="329" spans="2:19" x14ac:dyDescent="0.25">
      <c r="B329" s="7" t="s">
        <v>161</v>
      </c>
      <c r="C329" s="7" t="s">
        <v>164</v>
      </c>
      <c r="D329" s="12">
        <v>5</v>
      </c>
      <c r="E329" s="8" t="s">
        <v>613</v>
      </c>
      <c r="F329" s="19"/>
      <c r="G329" s="19"/>
      <c r="H329" s="19"/>
      <c r="I329" s="19"/>
      <c r="J329" s="19"/>
      <c r="K329" s="19"/>
      <c r="L329" s="19"/>
      <c r="M329" s="19"/>
      <c r="N329" s="19"/>
      <c r="O329" s="19"/>
      <c r="P329" s="19"/>
      <c r="Q329" s="19"/>
      <c r="R329" s="10">
        <v>0</v>
      </c>
      <c r="S329" s="9" t="s">
        <v>1</v>
      </c>
    </row>
    <row r="330" spans="2:19" x14ac:dyDescent="0.25">
      <c r="B330" s="7" t="s">
        <v>161</v>
      </c>
      <c r="C330" s="8" t="s">
        <v>171</v>
      </c>
      <c r="D330" s="8" t="s">
        <v>172</v>
      </c>
      <c r="E330" s="8" t="s">
        <v>614</v>
      </c>
      <c r="F330" s="22">
        <v>3.2868500000000003</v>
      </c>
      <c r="G330" s="20"/>
      <c r="H330" s="20"/>
      <c r="I330" s="20"/>
      <c r="J330" s="20"/>
      <c r="K330" s="20"/>
      <c r="L330" s="20"/>
      <c r="M330" s="20"/>
      <c r="N330" s="20"/>
      <c r="O330" s="20"/>
      <c r="P330" s="20"/>
      <c r="Q330" s="20"/>
      <c r="R330" s="11" t="s">
        <v>1912</v>
      </c>
      <c r="S330" s="9" t="s">
        <v>1</v>
      </c>
    </row>
    <row r="331" spans="2:19" ht="15.75" thickBot="1" x14ac:dyDescent="0.3">
      <c r="B331" s="56" t="s">
        <v>161</v>
      </c>
      <c r="C331" s="57" t="s">
        <v>171</v>
      </c>
      <c r="D331" s="57" t="s">
        <v>174</v>
      </c>
      <c r="E331" s="57" t="s">
        <v>615</v>
      </c>
      <c r="F331" s="58">
        <v>0</v>
      </c>
      <c r="G331" s="58"/>
      <c r="H331" s="58"/>
      <c r="I331" s="58"/>
      <c r="J331" s="58"/>
      <c r="K331" s="58"/>
      <c r="L331" s="58"/>
      <c r="M331" s="58"/>
      <c r="N331" s="58"/>
      <c r="O331" s="58"/>
      <c r="P331" s="58"/>
      <c r="Q331" s="58"/>
      <c r="R331" s="62" t="s">
        <v>1912</v>
      </c>
      <c r="S331" s="62" t="s">
        <v>1</v>
      </c>
    </row>
    <row r="332" spans="2:19" ht="15.75" thickTop="1" x14ac:dyDescent="0.25">
      <c r="B332" s="7" t="s">
        <v>163</v>
      </c>
      <c r="C332" s="7" t="s">
        <v>106</v>
      </c>
      <c r="D332" s="8" t="s">
        <v>107</v>
      </c>
      <c r="E332" s="8" t="s">
        <v>616</v>
      </c>
      <c r="F332" s="19">
        <v>70</v>
      </c>
      <c r="G332" s="19">
        <v>70</v>
      </c>
      <c r="H332" s="19">
        <v>70</v>
      </c>
      <c r="I332" s="19">
        <v>70</v>
      </c>
      <c r="J332" s="19">
        <v>70</v>
      </c>
      <c r="K332" s="19">
        <v>70</v>
      </c>
      <c r="L332" s="19">
        <v>70</v>
      </c>
      <c r="M332" s="19">
        <v>70</v>
      </c>
      <c r="N332" s="19">
        <v>70</v>
      </c>
      <c r="O332" s="19">
        <v>70</v>
      </c>
      <c r="P332" s="19">
        <v>70</v>
      </c>
      <c r="Q332" s="19">
        <v>70</v>
      </c>
      <c r="R332" s="147" t="s">
        <v>1912</v>
      </c>
      <c r="S332" s="147" t="s">
        <v>1</v>
      </c>
    </row>
    <row r="333" spans="2:19" x14ac:dyDescent="0.25">
      <c r="B333" s="7" t="s">
        <v>163</v>
      </c>
      <c r="C333" s="7" t="s">
        <v>106</v>
      </c>
      <c r="D333" s="8" t="s">
        <v>112</v>
      </c>
      <c r="E333" s="8" t="s">
        <v>617</v>
      </c>
      <c r="F333" s="19">
        <v>35</v>
      </c>
      <c r="G333" s="19">
        <v>35</v>
      </c>
      <c r="H333" s="19">
        <v>35</v>
      </c>
      <c r="I333" s="19">
        <v>35</v>
      </c>
      <c r="J333" s="19">
        <v>35</v>
      </c>
      <c r="K333" s="19">
        <v>35</v>
      </c>
      <c r="L333" s="19">
        <v>35</v>
      </c>
      <c r="M333" s="19">
        <v>35</v>
      </c>
      <c r="N333" s="19">
        <v>35</v>
      </c>
      <c r="O333" s="19">
        <v>35</v>
      </c>
      <c r="P333" s="19">
        <v>35</v>
      </c>
      <c r="Q333" s="19">
        <v>35</v>
      </c>
      <c r="R333" s="10" t="s">
        <v>1912</v>
      </c>
      <c r="S333" s="9" t="s">
        <v>1</v>
      </c>
    </row>
    <row r="334" spans="2:19" x14ac:dyDescent="0.25">
      <c r="B334" s="7" t="s">
        <v>163</v>
      </c>
      <c r="C334" s="7" t="s">
        <v>106</v>
      </c>
      <c r="D334" s="8" t="s">
        <v>117</v>
      </c>
      <c r="E334" s="8" t="s">
        <v>618</v>
      </c>
      <c r="F334" s="19">
        <v>42</v>
      </c>
      <c r="G334" s="19">
        <v>42</v>
      </c>
      <c r="H334" s="19">
        <v>42</v>
      </c>
      <c r="I334" s="19">
        <v>42</v>
      </c>
      <c r="J334" s="19">
        <v>42</v>
      </c>
      <c r="K334" s="19">
        <v>42</v>
      </c>
      <c r="L334" s="19">
        <v>42</v>
      </c>
      <c r="M334" s="19">
        <v>42</v>
      </c>
      <c r="N334" s="19">
        <v>42</v>
      </c>
      <c r="O334" s="19">
        <v>42</v>
      </c>
      <c r="P334" s="19">
        <v>42</v>
      </c>
      <c r="Q334" s="19">
        <v>42</v>
      </c>
      <c r="R334" s="10" t="s">
        <v>1912</v>
      </c>
      <c r="S334" s="9" t="s">
        <v>1</v>
      </c>
    </row>
    <row r="335" spans="2:19" x14ac:dyDescent="0.25">
      <c r="B335" s="7" t="s">
        <v>163</v>
      </c>
      <c r="C335" s="8" t="s">
        <v>122</v>
      </c>
      <c r="D335" s="8" t="s">
        <v>123</v>
      </c>
      <c r="E335" s="8" t="s">
        <v>619</v>
      </c>
      <c r="F335" s="32">
        <v>27.534509049148941</v>
      </c>
      <c r="G335" s="32">
        <v>27.615073701430422</v>
      </c>
      <c r="H335" s="32">
        <v>27.615073701430422</v>
      </c>
      <c r="I335" s="32">
        <v>28.475259872873359</v>
      </c>
      <c r="J335" s="32">
        <v>29.031229545926053</v>
      </c>
      <c r="K335" s="32">
        <v>29.55904929660781</v>
      </c>
      <c r="L335" s="32">
        <v>29.749151803794419</v>
      </c>
      <c r="M335" s="32">
        <v>29.98151468939637</v>
      </c>
      <c r="N335" s="32">
        <v>30.313368575662324</v>
      </c>
      <c r="O335" s="32">
        <v>30.919323138552524</v>
      </c>
      <c r="P335" s="32">
        <v>32.441672757606248</v>
      </c>
      <c r="Q335" s="32">
        <v>33.821988399806166</v>
      </c>
      <c r="R335" s="10" t="s">
        <v>1912</v>
      </c>
      <c r="S335" s="9" t="s">
        <v>1</v>
      </c>
    </row>
    <row r="336" spans="2:19" x14ac:dyDescent="0.25">
      <c r="B336" s="7" t="s">
        <v>163</v>
      </c>
      <c r="C336" s="8" t="s">
        <v>122</v>
      </c>
      <c r="D336" s="8" t="s">
        <v>126</v>
      </c>
      <c r="E336" s="8" t="s">
        <v>620</v>
      </c>
      <c r="F336" s="31">
        <v>0.55915930591328866</v>
      </c>
      <c r="G336" s="31">
        <v>0.56079537921199507</v>
      </c>
      <c r="H336" s="31">
        <v>0.56079537921199507</v>
      </c>
      <c r="I336" s="31">
        <v>0.57826368059789035</v>
      </c>
      <c r="J336" s="31">
        <v>0.58955408043522295</v>
      </c>
      <c r="K336" s="31">
        <v>0.60027282341022126</v>
      </c>
      <c r="L336" s="31">
        <v>0.6041333457017074</v>
      </c>
      <c r="M336" s="31">
        <v>0.60885207410191111</v>
      </c>
      <c r="N336" s="31">
        <v>0.61559122417633749</v>
      </c>
      <c r="O336" s="31">
        <v>0.6278966962730046</v>
      </c>
      <c r="P336" s="31">
        <v>0.6588119363026006</v>
      </c>
      <c r="Q336" s="31">
        <v>0.68684280967128641</v>
      </c>
      <c r="R336" s="11" t="s">
        <v>1912</v>
      </c>
      <c r="S336" s="9" t="s">
        <v>1</v>
      </c>
    </row>
    <row r="337" spans="2:19" x14ac:dyDescent="0.25">
      <c r="B337" s="7" t="s">
        <v>163</v>
      </c>
      <c r="C337" s="8" t="s">
        <v>122</v>
      </c>
      <c r="D337" s="8" t="s">
        <v>130</v>
      </c>
      <c r="E337" s="8" t="s">
        <v>621</v>
      </c>
      <c r="F337" s="30">
        <v>27.540186050697884</v>
      </c>
      <c r="G337" s="30">
        <v>27.620767313613495</v>
      </c>
      <c r="H337" s="30">
        <v>27.620767313613495</v>
      </c>
      <c r="I337" s="30">
        <v>28.481130836256664</v>
      </c>
      <c r="J337" s="30">
        <v>29.037215137853831</v>
      </c>
      <c r="K337" s="30">
        <v>29.565143713194015</v>
      </c>
      <c r="L337" s="30">
        <v>29.755285415276955</v>
      </c>
      <c r="M337" s="30">
        <v>29.987696208922561</v>
      </c>
      <c r="N337" s="30">
        <v>30.31961851605714</v>
      </c>
      <c r="O337" s="30">
        <v>30.925698013261076</v>
      </c>
      <c r="P337" s="30">
        <v>32.448361506846936</v>
      </c>
      <c r="Q337" s="30">
        <v>33.828961739341338</v>
      </c>
      <c r="R337" s="9" t="s">
        <v>1912</v>
      </c>
      <c r="S337" s="9" t="s">
        <v>1</v>
      </c>
    </row>
    <row r="338" spans="2:19" x14ac:dyDescent="0.25">
      <c r="B338" s="7" t="s">
        <v>163</v>
      </c>
      <c r="C338" s="8" t="s">
        <v>122</v>
      </c>
      <c r="D338" s="8" t="s">
        <v>135</v>
      </c>
      <c r="E338" s="8" t="s">
        <v>622</v>
      </c>
      <c r="F338" s="30">
        <v>0.99979386480764898</v>
      </c>
      <c r="G338" s="30">
        <v>0.99979386480764898</v>
      </c>
      <c r="H338" s="30">
        <v>0.99979386480764898</v>
      </c>
      <c r="I338" s="30">
        <v>0.99979386480764898</v>
      </c>
      <c r="J338" s="30">
        <v>0.99979386480764898</v>
      </c>
      <c r="K338" s="30">
        <v>0.99979386480764898</v>
      </c>
      <c r="L338" s="30">
        <v>0.99979386480764898</v>
      </c>
      <c r="M338" s="30">
        <v>0.99979386480764898</v>
      </c>
      <c r="N338" s="30">
        <v>0.99979386480764898</v>
      </c>
      <c r="O338" s="30">
        <v>0.99979386480764898</v>
      </c>
      <c r="P338" s="30">
        <v>0.99979386480764898</v>
      </c>
      <c r="Q338" s="30">
        <v>0.99979386480764898</v>
      </c>
      <c r="R338" s="9" t="s">
        <v>1912</v>
      </c>
      <c r="S338" s="9" t="s">
        <v>1</v>
      </c>
    </row>
    <row r="339" spans="2:19" x14ac:dyDescent="0.25">
      <c r="B339" s="7" t="s">
        <v>163</v>
      </c>
      <c r="C339" s="8" t="s">
        <v>140</v>
      </c>
      <c r="D339" s="7" t="s">
        <v>123</v>
      </c>
      <c r="E339" s="8" t="s">
        <v>623</v>
      </c>
      <c r="F339" s="30">
        <v>16.226971892737396</v>
      </c>
      <c r="G339" s="30">
        <v>19.354369639754239</v>
      </c>
      <c r="H339" s="30">
        <v>19.354369639754239</v>
      </c>
      <c r="I339" s="30">
        <v>19.649132627014392</v>
      </c>
      <c r="J339" s="30">
        <v>20.34775283004857</v>
      </c>
      <c r="K339" s="30">
        <v>20.837061149633662</v>
      </c>
      <c r="L339" s="30">
        <v>20.94338067374505</v>
      </c>
      <c r="M339" s="30">
        <v>21.054518440128387</v>
      </c>
      <c r="N339" s="30">
        <v>21.221668855225271</v>
      </c>
      <c r="O339" s="30">
        <v>21.896874119035054</v>
      </c>
      <c r="P339" s="30">
        <v>23.302160009399483</v>
      </c>
      <c r="Q339" s="30">
        <v>24.708757361787502</v>
      </c>
      <c r="R339" s="9" t="s">
        <v>1912</v>
      </c>
      <c r="S339" s="9" t="s">
        <v>1</v>
      </c>
    </row>
    <row r="340" spans="2:19" x14ac:dyDescent="0.25">
      <c r="B340" s="7" t="s">
        <v>163</v>
      </c>
      <c r="C340" s="8" t="s">
        <v>140</v>
      </c>
      <c r="D340" s="7" t="s">
        <v>126</v>
      </c>
      <c r="E340" s="8" t="s">
        <v>624</v>
      </c>
      <c r="F340" s="33">
        <v>0.39788024286316231</v>
      </c>
      <c r="G340" s="33">
        <v>0.47456305117371156</v>
      </c>
      <c r="H340" s="33">
        <v>0.47456305117371156</v>
      </c>
      <c r="I340" s="33">
        <v>0.48179054683543937</v>
      </c>
      <c r="J340" s="33">
        <v>0.49892049430132579</v>
      </c>
      <c r="K340" s="33">
        <v>0.51091818027233937</v>
      </c>
      <c r="L340" s="33">
        <v>0.51352510153632114</v>
      </c>
      <c r="M340" s="33">
        <v>0.51625016458387951</v>
      </c>
      <c r="N340" s="33">
        <v>0.52034864014617099</v>
      </c>
      <c r="O340" s="33">
        <v>0.53690446067284969</v>
      </c>
      <c r="P340" s="33">
        <v>0.57136162834686899</v>
      </c>
      <c r="Q340" s="33">
        <v>0.60585095265702427</v>
      </c>
      <c r="R340" s="9" t="s">
        <v>1912</v>
      </c>
      <c r="S340" s="9" t="s">
        <v>1</v>
      </c>
    </row>
    <row r="341" spans="2:19" x14ac:dyDescent="0.25">
      <c r="B341" s="7" t="s">
        <v>163</v>
      </c>
      <c r="C341" s="8" t="s">
        <v>140</v>
      </c>
      <c r="D341" s="8" t="s">
        <v>130</v>
      </c>
      <c r="E341" s="8" t="s">
        <v>625</v>
      </c>
      <c r="F341" s="30">
        <v>16.231849108938583</v>
      </c>
      <c r="G341" s="30">
        <v>19.360186833855192</v>
      </c>
      <c r="H341" s="30">
        <v>19.360186833855192</v>
      </c>
      <c r="I341" s="30">
        <v>19.655038415760512</v>
      </c>
      <c r="J341" s="30">
        <v>20.353868597698657</v>
      </c>
      <c r="K341" s="30">
        <v>20.843323984923934</v>
      </c>
      <c r="L341" s="30">
        <v>20.949675464677384</v>
      </c>
      <c r="M341" s="30">
        <v>21.060846634884818</v>
      </c>
      <c r="N341" s="30">
        <v>21.228047289097042</v>
      </c>
      <c r="O341" s="30">
        <v>21.903455494162504</v>
      </c>
      <c r="P341" s="30">
        <v>23.30916376050423</v>
      </c>
      <c r="Q341" s="30">
        <v>24.716183883045609</v>
      </c>
      <c r="R341" s="9" t="s">
        <v>1912</v>
      </c>
      <c r="S341" s="9" t="s">
        <v>1</v>
      </c>
    </row>
    <row r="342" spans="2:19" x14ac:dyDescent="0.25">
      <c r="B342" s="7" t="s">
        <v>163</v>
      </c>
      <c r="C342" s="8" t="s">
        <v>150</v>
      </c>
      <c r="D342" s="8" t="s">
        <v>151</v>
      </c>
      <c r="E342" s="8" t="s">
        <v>626</v>
      </c>
      <c r="F342" s="20">
        <v>2</v>
      </c>
      <c r="G342" s="20">
        <v>2</v>
      </c>
      <c r="H342" s="20">
        <v>2</v>
      </c>
      <c r="I342" s="20">
        <v>2</v>
      </c>
      <c r="J342" s="20">
        <v>2</v>
      </c>
      <c r="K342" s="20">
        <v>2</v>
      </c>
      <c r="L342" s="20">
        <v>2</v>
      </c>
      <c r="M342" s="20">
        <v>2</v>
      </c>
      <c r="N342" s="20">
        <v>2</v>
      </c>
      <c r="O342" s="20">
        <v>2</v>
      </c>
      <c r="P342" s="20">
        <v>2</v>
      </c>
      <c r="Q342" s="20">
        <v>2</v>
      </c>
      <c r="R342" s="9" t="s">
        <v>1912</v>
      </c>
      <c r="S342" s="9" t="s">
        <v>1</v>
      </c>
    </row>
    <row r="343" spans="2:19" x14ac:dyDescent="0.25">
      <c r="B343" s="7" t="s">
        <v>163</v>
      </c>
      <c r="C343" s="8" t="s">
        <v>150</v>
      </c>
      <c r="D343" s="8" t="s">
        <v>154</v>
      </c>
      <c r="E343" s="8" t="s">
        <v>627</v>
      </c>
      <c r="F343" s="19"/>
      <c r="G343" s="19"/>
      <c r="H343" s="19"/>
      <c r="I343" s="19"/>
      <c r="J343" s="19"/>
      <c r="K343" s="19"/>
      <c r="L343" s="19"/>
      <c r="M343" s="19"/>
      <c r="N343" s="19"/>
      <c r="O343" s="19"/>
      <c r="P343" s="19"/>
      <c r="Q343" s="19"/>
      <c r="R343" s="9" t="s">
        <v>1912</v>
      </c>
      <c r="S343" s="9" t="s">
        <v>1</v>
      </c>
    </row>
    <row r="344" spans="2:19" x14ac:dyDescent="0.25">
      <c r="B344" s="7" t="s">
        <v>163</v>
      </c>
      <c r="C344" s="8" t="s">
        <v>150</v>
      </c>
      <c r="D344" s="8" t="s">
        <v>157</v>
      </c>
      <c r="E344" s="8" t="s">
        <v>628</v>
      </c>
      <c r="F344" s="19"/>
      <c r="G344" s="19"/>
      <c r="H344" s="19"/>
      <c r="I344" s="19"/>
      <c r="J344" s="19"/>
      <c r="K344" s="19"/>
      <c r="L344" s="19"/>
      <c r="M344" s="19"/>
      <c r="N344" s="19"/>
      <c r="O344" s="19"/>
      <c r="P344" s="19"/>
      <c r="Q344" s="19"/>
      <c r="R344" s="9" t="s">
        <v>1912</v>
      </c>
      <c r="S344" s="9" t="s">
        <v>1</v>
      </c>
    </row>
    <row r="345" spans="2:19" x14ac:dyDescent="0.25">
      <c r="B345" s="7" t="s">
        <v>163</v>
      </c>
      <c r="C345" s="8" t="s">
        <v>159</v>
      </c>
      <c r="D345" s="8" t="s">
        <v>1</v>
      </c>
      <c r="E345" s="8" t="s">
        <v>629</v>
      </c>
      <c r="F345" s="21">
        <v>0.74519846350832197</v>
      </c>
      <c r="G345" s="21">
        <v>0.74519846350832197</v>
      </c>
      <c r="H345" s="21">
        <v>0.74519846350832197</v>
      </c>
      <c r="I345" s="21">
        <v>0.74519846350832197</v>
      </c>
      <c r="J345" s="21">
        <v>0.74519846350832197</v>
      </c>
      <c r="K345" s="21">
        <v>0.74519846350832197</v>
      </c>
      <c r="L345" s="21">
        <v>0.74519846350832197</v>
      </c>
      <c r="M345" s="21">
        <v>0.74519846350832197</v>
      </c>
      <c r="N345" s="21">
        <v>0.74519846350832197</v>
      </c>
      <c r="O345" s="21">
        <v>0.74519846350832197</v>
      </c>
      <c r="P345" s="21">
        <v>0.74519846350832197</v>
      </c>
      <c r="Q345" s="21">
        <v>0.74519846350832197</v>
      </c>
      <c r="R345" s="9" t="s">
        <v>1912</v>
      </c>
      <c r="S345" s="9" t="s">
        <v>1</v>
      </c>
    </row>
    <row r="346" spans="2:19" x14ac:dyDescent="0.25">
      <c r="B346" s="7" t="s">
        <v>163</v>
      </c>
      <c r="C346" s="8" t="s">
        <v>159</v>
      </c>
      <c r="D346" s="8" t="s">
        <v>90</v>
      </c>
      <c r="E346" s="8" t="s">
        <v>630</v>
      </c>
      <c r="F346" s="21">
        <v>0.90590405904059002</v>
      </c>
      <c r="G346" s="21">
        <v>0.90590405904059002</v>
      </c>
      <c r="H346" s="21">
        <v>0.90590405904059002</v>
      </c>
      <c r="I346" s="21">
        <v>0.90590405904059002</v>
      </c>
      <c r="J346" s="21">
        <v>0.90590405904059002</v>
      </c>
      <c r="K346" s="21">
        <v>0.90590405904059002</v>
      </c>
      <c r="L346" s="21">
        <v>0.90590405904059002</v>
      </c>
      <c r="M346" s="21">
        <v>0.90590405904059002</v>
      </c>
      <c r="N346" s="21">
        <v>0.90590405904059002</v>
      </c>
      <c r="O346" s="21">
        <v>0.90590405904059002</v>
      </c>
      <c r="P346" s="21">
        <v>0.90590405904059002</v>
      </c>
      <c r="Q346" s="21">
        <v>0.90590405904059002</v>
      </c>
      <c r="R346" s="9" t="s">
        <v>1912</v>
      </c>
      <c r="S346" s="9" t="s">
        <v>1</v>
      </c>
    </row>
    <row r="347" spans="2:19" x14ac:dyDescent="0.25">
      <c r="B347" s="7" t="s">
        <v>163</v>
      </c>
      <c r="C347" s="7" t="s">
        <v>164</v>
      </c>
      <c r="D347" s="12">
        <v>1</v>
      </c>
      <c r="E347" s="8" t="s">
        <v>631</v>
      </c>
      <c r="F347" s="19">
        <v>7.8</v>
      </c>
      <c r="G347" s="19"/>
      <c r="H347" s="19"/>
      <c r="I347" s="19"/>
      <c r="J347" s="19"/>
      <c r="K347" s="19"/>
      <c r="L347" s="19"/>
      <c r="M347" s="19"/>
      <c r="N347" s="19"/>
      <c r="O347" s="19"/>
      <c r="P347" s="19"/>
      <c r="Q347" s="19"/>
      <c r="R347" s="9" t="s">
        <v>65</v>
      </c>
      <c r="S347" s="9" t="s">
        <v>1</v>
      </c>
    </row>
    <row r="348" spans="2:19" x14ac:dyDescent="0.25">
      <c r="B348" s="7" t="s">
        <v>163</v>
      </c>
      <c r="C348" s="7" t="s">
        <v>164</v>
      </c>
      <c r="D348" s="12">
        <v>2</v>
      </c>
      <c r="E348" s="8" t="s">
        <v>632</v>
      </c>
      <c r="F348" s="19">
        <v>3.1</v>
      </c>
      <c r="G348" s="19"/>
      <c r="H348" s="19"/>
      <c r="I348" s="19"/>
      <c r="J348" s="19"/>
      <c r="K348" s="19"/>
      <c r="L348" s="19"/>
      <c r="M348" s="19"/>
      <c r="N348" s="19"/>
      <c r="O348" s="19"/>
      <c r="P348" s="19"/>
      <c r="Q348" s="19"/>
      <c r="R348" s="9" t="s">
        <v>64</v>
      </c>
      <c r="S348" s="9" t="s">
        <v>1</v>
      </c>
    </row>
    <row r="349" spans="2:19" x14ac:dyDescent="0.25">
      <c r="B349" s="7" t="s">
        <v>163</v>
      </c>
      <c r="C349" s="7" t="s">
        <v>164</v>
      </c>
      <c r="D349" s="12">
        <v>3</v>
      </c>
      <c r="E349" s="8" t="s">
        <v>633</v>
      </c>
      <c r="F349" s="19">
        <v>1.6</v>
      </c>
      <c r="G349" s="19"/>
      <c r="H349" s="19"/>
      <c r="I349" s="19"/>
      <c r="J349" s="19"/>
      <c r="K349" s="19"/>
      <c r="L349" s="19"/>
      <c r="M349" s="19"/>
      <c r="N349" s="19"/>
      <c r="O349" s="19"/>
      <c r="P349" s="19"/>
      <c r="Q349" s="19"/>
      <c r="R349" s="10" t="s">
        <v>215</v>
      </c>
      <c r="S349" s="9" t="s">
        <v>1</v>
      </c>
    </row>
    <row r="350" spans="2:19" x14ac:dyDescent="0.25">
      <c r="B350" s="7" t="s">
        <v>163</v>
      </c>
      <c r="C350" s="7" t="s">
        <v>164</v>
      </c>
      <c r="D350" s="12">
        <v>4</v>
      </c>
      <c r="E350" s="8" t="s">
        <v>634</v>
      </c>
      <c r="F350" s="19"/>
      <c r="G350" s="19"/>
      <c r="H350" s="19"/>
      <c r="I350" s="19"/>
      <c r="J350" s="19"/>
      <c r="K350" s="19"/>
      <c r="L350" s="19"/>
      <c r="M350" s="19"/>
      <c r="N350" s="19"/>
      <c r="O350" s="19"/>
      <c r="P350" s="19"/>
      <c r="Q350" s="19"/>
      <c r="R350" s="10">
        <v>0</v>
      </c>
      <c r="S350" s="9" t="s">
        <v>1</v>
      </c>
    </row>
    <row r="351" spans="2:19" x14ac:dyDescent="0.25">
      <c r="B351" s="7" t="s">
        <v>163</v>
      </c>
      <c r="C351" s="7" t="s">
        <v>164</v>
      </c>
      <c r="D351" s="12">
        <v>5</v>
      </c>
      <c r="E351" s="8" t="s">
        <v>635</v>
      </c>
      <c r="F351" s="19"/>
      <c r="G351" s="19"/>
      <c r="H351" s="19"/>
      <c r="I351" s="19"/>
      <c r="J351" s="19"/>
      <c r="K351" s="19"/>
      <c r="L351" s="19"/>
      <c r="M351" s="19"/>
      <c r="N351" s="19"/>
      <c r="O351" s="19"/>
      <c r="P351" s="19"/>
      <c r="Q351" s="19"/>
      <c r="R351" s="10">
        <v>0</v>
      </c>
      <c r="S351" s="9" t="s">
        <v>1</v>
      </c>
    </row>
    <row r="352" spans="2:19" x14ac:dyDescent="0.25">
      <c r="B352" s="7" t="s">
        <v>163</v>
      </c>
      <c r="C352" s="8" t="s">
        <v>171</v>
      </c>
      <c r="D352" s="8" t="s">
        <v>172</v>
      </c>
      <c r="E352" s="8" t="s">
        <v>636</v>
      </c>
      <c r="F352" s="22">
        <v>9.0801000000000442</v>
      </c>
      <c r="G352" s="20"/>
      <c r="H352" s="20"/>
      <c r="I352" s="20"/>
      <c r="J352" s="20"/>
      <c r="K352" s="20"/>
      <c r="L352" s="20"/>
      <c r="M352" s="20"/>
      <c r="N352" s="20"/>
      <c r="O352" s="20"/>
      <c r="P352" s="20"/>
      <c r="Q352" s="20"/>
      <c r="R352" s="11" t="s">
        <v>1912</v>
      </c>
      <c r="S352" s="9" t="s">
        <v>1</v>
      </c>
    </row>
    <row r="353" spans="2:19" ht="15.75" thickBot="1" x14ac:dyDescent="0.3">
      <c r="B353" s="56" t="s">
        <v>163</v>
      </c>
      <c r="C353" s="57" t="s">
        <v>171</v>
      </c>
      <c r="D353" s="57" t="s">
        <v>174</v>
      </c>
      <c r="E353" s="57" t="s">
        <v>637</v>
      </c>
      <c r="F353" s="58">
        <v>0.30004000000000003</v>
      </c>
      <c r="G353" s="58"/>
      <c r="H353" s="58"/>
      <c r="I353" s="58"/>
      <c r="J353" s="58"/>
      <c r="K353" s="58"/>
      <c r="L353" s="58"/>
      <c r="M353" s="58"/>
      <c r="N353" s="58"/>
      <c r="O353" s="58"/>
      <c r="P353" s="58"/>
      <c r="Q353" s="58"/>
      <c r="R353" s="62" t="s">
        <v>1912</v>
      </c>
      <c r="S353" s="62" t="s">
        <v>1</v>
      </c>
    </row>
    <row r="354" spans="2:19" ht="15.75" thickTop="1" x14ac:dyDescent="0.25">
      <c r="B354" s="7" t="s">
        <v>166</v>
      </c>
      <c r="C354" s="7" t="s">
        <v>106</v>
      </c>
      <c r="D354" s="8" t="s">
        <v>107</v>
      </c>
      <c r="E354" s="8" t="s">
        <v>638</v>
      </c>
      <c r="F354" s="19">
        <v>120</v>
      </c>
      <c r="G354" s="19">
        <v>120</v>
      </c>
      <c r="H354" s="19">
        <v>120</v>
      </c>
      <c r="I354" s="19">
        <v>120</v>
      </c>
      <c r="J354" s="19">
        <v>120</v>
      </c>
      <c r="K354" s="19">
        <v>120</v>
      </c>
      <c r="L354" s="19">
        <v>120</v>
      </c>
      <c r="M354" s="19">
        <v>120</v>
      </c>
      <c r="N354" s="19">
        <v>120</v>
      </c>
      <c r="O354" s="19">
        <v>120</v>
      </c>
      <c r="P354" s="19">
        <v>120</v>
      </c>
      <c r="Q354" s="19">
        <v>120</v>
      </c>
      <c r="R354" s="147" t="s">
        <v>1912</v>
      </c>
      <c r="S354" s="147" t="s">
        <v>1</v>
      </c>
    </row>
    <row r="355" spans="2:19" x14ac:dyDescent="0.25">
      <c r="B355" s="7" t="s">
        <v>166</v>
      </c>
      <c r="C355" s="7" t="s">
        <v>106</v>
      </c>
      <c r="D355" s="8" t="s">
        <v>112</v>
      </c>
      <c r="E355" s="8" t="s">
        <v>639</v>
      </c>
      <c r="F355" s="19">
        <v>60</v>
      </c>
      <c r="G355" s="19">
        <v>60</v>
      </c>
      <c r="H355" s="19">
        <v>60</v>
      </c>
      <c r="I355" s="19">
        <v>60</v>
      </c>
      <c r="J355" s="19">
        <v>60</v>
      </c>
      <c r="K355" s="19">
        <v>60</v>
      </c>
      <c r="L355" s="19">
        <v>60</v>
      </c>
      <c r="M355" s="19">
        <v>60</v>
      </c>
      <c r="N355" s="19">
        <v>60</v>
      </c>
      <c r="O355" s="19">
        <v>60</v>
      </c>
      <c r="P355" s="19">
        <v>60</v>
      </c>
      <c r="Q355" s="19">
        <v>60</v>
      </c>
      <c r="R355" s="10" t="s">
        <v>1912</v>
      </c>
      <c r="S355" s="9" t="s">
        <v>1</v>
      </c>
    </row>
    <row r="356" spans="2:19" x14ac:dyDescent="0.25">
      <c r="B356" s="7" t="s">
        <v>166</v>
      </c>
      <c r="C356" s="7" t="s">
        <v>106</v>
      </c>
      <c r="D356" s="8" t="s">
        <v>117</v>
      </c>
      <c r="E356" s="8" t="s">
        <v>640</v>
      </c>
      <c r="F356" s="19">
        <v>60</v>
      </c>
      <c r="G356" s="19">
        <v>60</v>
      </c>
      <c r="H356" s="19">
        <v>60</v>
      </c>
      <c r="I356" s="19">
        <v>60</v>
      </c>
      <c r="J356" s="19">
        <v>60</v>
      </c>
      <c r="K356" s="19">
        <v>60</v>
      </c>
      <c r="L356" s="19">
        <v>60</v>
      </c>
      <c r="M356" s="19">
        <v>60</v>
      </c>
      <c r="N356" s="19">
        <v>60</v>
      </c>
      <c r="O356" s="19">
        <v>60</v>
      </c>
      <c r="P356" s="19">
        <v>60</v>
      </c>
      <c r="Q356" s="19">
        <v>60</v>
      </c>
      <c r="R356" s="10" t="s">
        <v>1912</v>
      </c>
      <c r="S356" s="9" t="s">
        <v>1</v>
      </c>
    </row>
    <row r="357" spans="2:19" x14ac:dyDescent="0.25">
      <c r="B357" s="7" t="s">
        <v>166</v>
      </c>
      <c r="C357" s="8" t="s">
        <v>122</v>
      </c>
      <c r="D357" s="8" t="s">
        <v>123</v>
      </c>
      <c r="E357" s="8" t="s">
        <v>641</v>
      </c>
      <c r="F357" s="32">
        <v>11.095556091517945</v>
      </c>
      <c r="G357" s="32">
        <v>11.030984812603979</v>
      </c>
      <c r="H357" s="32">
        <v>11.030984812603979</v>
      </c>
      <c r="I357" s="32">
        <v>11.374590652508273</v>
      </c>
      <c r="J357" s="32">
        <v>11.596675629938371</v>
      </c>
      <c r="K357" s="32">
        <v>11.80751597447315</v>
      </c>
      <c r="L357" s="32">
        <v>11.883453409668363</v>
      </c>
      <c r="M357" s="32">
        <v>11.976271972812564</v>
      </c>
      <c r="N357" s="32">
        <v>12.108832733612333</v>
      </c>
      <c r="O357" s="32">
        <v>12.350884435253226</v>
      </c>
      <c r="P357" s="32">
        <v>12.958994908135478</v>
      </c>
      <c r="Q357" s="32">
        <v>13.510369170262406</v>
      </c>
      <c r="R357" s="10" t="s">
        <v>1912</v>
      </c>
      <c r="S357" s="9" t="s">
        <v>1</v>
      </c>
    </row>
    <row r="358" spans="2:19" x14ac:dyDescent="0.25">
      <c r="B358" s="7" t="s">
        <v>166</v>
      </c>
      <c r="C358" s="8" t="s">
        <v>122</v>
      </c>
      <c r="D358" s="8" t="s">
        <v>126</v>
      </c>
      <c r="E358" s="8" t="s">
        <v>642</v>
      </c>
      <c r="F358" s="31">
        <v>0.82547352459300682</v>
      </c>
      <c r="G358" s="31">
        <v>0.82066963006503268</v>
      </c>
      <c r="H358" s="31">
        <v>0.82066963006503268</v>
      </c>
      <c r="I358" s="31">
        <v>0.84623279439830923</v>
      </c>
      <c r="J358" s="31">
        <v>0.86275519918506305</v>
      </c>
      <c r="K358" s="31">
        <v>0.87844103961470721</v>
      </c>
      <c r="L358" s="31">
        <v>0.88409053944708094</v>
      </c>
      <c r="M358" s="31">
        <v>0.89099594065766274</v>
      </c>
      <c r="N358" s="31">
        <v>0.90085803297079825</v>
      </c>
      <c r="O358" s="31">
        <v>0.91886589752837589</v>
      </c>
      <c r="P358" s="31">
        <v>0.96410735196756503</v>
      </c>
      <c r="Q358" s="31">
        <v>1.0051278156355272</v>
      </c>
      <c r="R358" s="11" t="s">
        <v>1912</v>
      </c>
      <c r="S358" s="9" t="s">
        <v>1</v>
      </c>
    </row>
    <row r="359" spans="2:19" x14ac:dyDescent="0.25">
      <c r="B359" s="7" t="s">
        <v>166</v>
      </c>
      <c r="C359" s="8" t="s">
        <v>122</v>
      </c>
      <c r="D359" s="8" t="s">
        <v>130</v>
      </c>
      <c r="E359" s="8" t="s">
        <v>643</v>
      </c>
      <c r="F359" s="30">
        <v>11.126220001412204</v>
      </c>
      <c r="G359" s="30">
        <v>11.061470271967046</v>
      </c>
      <c r="H359" s="30">
        <v>11.061470271967046</v>
      </c>
      <c r="I359" s="30">
        <v>11.406025708126549</v>
      </c>
      <c r="J359" s="30">
        <v>11.628724444225488</v>
      </c>
      <c r="K359" s="30">
        <v>11.840147471527455</v>
      </c>
      <c r="L359" s="30">
        <v>11.916294769000071</v>
      </c>
      <c r="M359" s="30">
        <v>12.009369847458448</v>
      </c>
      <c r="N359" s="30">
        <v>12.142296955937519</v>
      </c>
      <c r="O359" s="30">
        <v>12.385017596702115</v>
      </c>
      <c r="P359" s="30">
        <v>12.994808656351935</v>
      </c>
      <c r="Q359" s="30">
        <v>13.547706707872781</v>
      </c>
      <c r="R359" s="9" t="s">
        <v>1912</v>
      </c>
      <c r="S359" s="9" t="s">
        <v>1</v>
      </c>
    </row>
    <row r="360" spans="2:19" x14ac:dyDescent="0.25">
      <c r="B360" s="7" t="s">
        <v>166</v>
      </c>
      <c r="C360" s="8" t="s">
        <v>122</v>
      </c>
      <c r="D360" s="8" t="s">
        <v>135</v>
      </c>
      <c r="E360" s="8" t="s">
        <v>644</v>
      </c>
      <c r="F360" s="30">
        <v>0.99724399572448097</v>
      </c>
      <c r="G360" s="30">
        <v>0.99724399572448097</v>
      </c>
      <c r="H360" s="30">
        <v>0.99724399572448097</v>
      </c>
      <c r="I360" s="30">
        <v>0.99724399572448097</v>
      </c>
      <c r="J360" s="30">
        <v>0.99724399572448097</v>
      </c>
      <c r="K360" s="30">
        <v>0.99724399572448097</v>
      </c>
      <c r="L360" s="30">
        <v>0.99724399572448097</v>
      </c>
      <c r="M360" s="30">
        <v>0.99724399572448097</v>
      </c>
      <c r="N360" s="30">
        <v>0.99724399572448097</v>
      </c>
      <c r="O360" s="30">
        <v>0.99724399572448097</v>
      </c>
      <c r="P360" s="30">
        <v>0.99724399572448097</v>
      </c>
      <c r="Q360" s="30">
        <v>0.99724399572448097</v>
      </c>
      <c r="R360" s="9" t="s">
        <v>1912</v>
      </c>
      <c r="S360" s="9" t="s">
        <v>1</v>
      </c>
    </row>
    <row r="361" spans="2:19" x14ac:dyDescent="0.25">
      <c r="B361" s="7" t="s">
        <v>166</v>
      </c>
      <c r="C361" s="8" t="s">
        <v>140</v>
      </c>
      <c r="D361" s="7" t="s">
        <v>123</v>
      </c>
      <c r="E361" s="8" t="s">
        <v>645</v>
      </c>
      <c r="F361" s="30">
        <v>5.6699155774294052</v>
      </c>
      <c r="G361" s="30">
        <v>7.4359242522296904</v>
      </c>
      <c r="H361" s="30">
        <v>7.4359242522296904</v>
      </c>
      <c r="I361" s="30">
        <v>7.5491718178401648</v>
      </c>
      <c r="J361" s="30">
        <v>7.8175808132005251</v>
      </c>
      <c r="K361" s="30">
        <v>8.0055724485853865</v>
      </c>
      <c r="L361" s="30">
        <v>8.0464202748148459</v>
      </c>
      <c r="M361" s="30">
        <v>8.0891192636101739</v>
      </c>
      <c r="N361" s="30">
        <v>8.1533382409534703</v>
      </c>
      <c r="O361" s="30">
        <v>8.4127512463806031</v>
      </c>
      <c r="P361" s="30">
        <v>8.9526603019570459</v>
      </c>
      <c r="Q361" s="30">
        <v>9.4930732195785232</v>
      </c>
      <c r="R361" s="9" t="s">
        <v>1912</v>
      </c>
      <c r="S361" s="9" t="s">
        <v>1</v>
      </c>
    </row>
    <row r="362" spans="2:19" x14ac:dyDescent="0.25">
      <c r="B362" s="7" t="s">
        <v>166</v>
      </c>
      <c r="C362" s="8" t="s">
        <v>140</v>
      </c>
      <c r="D362" s="7" t="s">
        <v>126</v>
      </c>
      <c r="E362" s="8" t="s">
        <v>646</v>
      </c>
      <c r="F362" s="33">
        <v>7.0525954809306235E-2</v>
      </c>
      <c r="G362" s="33">
        <v>9.249267482320582E-2</v>
      </c>
      <c r="H362" s="33">
        <v>9.249267482320582E-2</v>
      </c>
      <c r="I362" s="33">
        <v>9.3901318847177034E-2</v>
      </c>
      <c r="J362" s="33">
        <v>9.7239957741972916E-2</v>
      </c>
      <c r="K362" s="33">
        <v>9.9578315236177439E-2</v>
      </c>
      <c r="L362" s="33">
        <v>0.10008640603703386</v>
      </c>
      <c r="M362" s="33">
        <v>0.10061752275526378</v>
      </c>
      <c r="N362" s="33">
        <v>0.1014163185455636</v>
      </c>
      <c r="O362" s="33">
        <v>0.10464305969331202</v>
      </c>
      <c r="P362" s="33">
        <v>0.11135878608006365</v>
      </c>
      <c r="Q362" s="33">
        <v>0.1180807798180275</v>
      </c>
      <c r="R362" s="9" t="s">
        <v>1912</v>
      </c>
      <c r="S362" s="9" t="s">
        <v>1</v>
      </c>
    </row>
    <row r="363" spans="2:19" x14ac:dyDescent="0.25">
      <c r="B363" s="7" t="s">
        <v>166</v>
      </c>
      <c r="C363" s="8" t="s">
        <v>140</v>
      </c>
      <c r="D363" s="8" t="s">
        <v>130</v>
      </c>
      <c r="E363" s="8"/>
      <c r="F363" s="30">
        <v>5.670354183424382</v>
      </c>
      <c r="G363" s="30">
        <v>7.4364994708393297</v>
      </c>
      <c r="H363" s="30">
        <v>7.4364994708393297</v>
      </c>
      <c r="I363" s="30">
        <v>7.549755796908495</v>
      </c>
      <c r="J363" s="30">
        <v>7.8181855555047202</v>
      </c>
      <c r="K363" s="30">
        <v>8.0061917333033374</v>
      </c>
      <c r="L363" s="30">
        <v>8.0470427193861003</v>
      </c>
      <c r="M363" s="30">
        <v>8.0897450112345695</v>
      </c>
      <c r="N363" s="30">
        <v>8.1539689563464464</v>
      </c>
      <c r="O363" s="30">
        <v>8.4134020291092924</v>
      </c>
      <c r="P363" s="30">
        <v>8.9533528502720614</v>
      </c>
      <c r="Q363" s="30">
        <v>9.4938075724569746</v>
      </c>
      <c r="R363" s="9">
        <v>0</v>
      </c>
      <c r="S363" s="9" t="s">
        <v>1</v>
      </c>
    </row>
    <row r="364" spans="2:19" x14ac:dyDescent="0.25">
      <c r="B364" s="7" t="s">
        <v>166</v>
      </c>
      <c r="C364" s="8" t="s">
        <v>150</v>
      </c>
      <c r="D364" s="8" t="s">
        <v>151</v>
      </c>
      <c r="E364" s="8" t="s">
        <v>647</v>
      </c>
      <c r="F364" s="20">
        <v>2</v>
      </c>
      <c r="G364" s="20">
        <v>2</v>
      </c>
      <c r="H364" s="20">
        <v>2</v>
      </c>
      <c r="I364" s="20">
        <v>2</v>
      </c>
      <c r="J364" s="20">
        <v>2</v>
      </c>
      <c r="K364" s="20">
        <v>2</v>
      </c>
      <c r="L364" s="20">
        <v>2</v>
      </c>
      <c r="M364" s="20">
        <v>2</v>
      </c>
      <c r="N364" s="20">
        <v>2</v>
      </c>
      <c r="O364" s="20">
        <v>2</v>
      </c>
      <c r="P364" s="20">
        <v>2</v>
      </c>
      <c r="Q364" s="20">
        <v>2</v>
      </c>
      <c r="R364" s="9" t="s">
        <v>1912</v>
      </c>
      <c r="S364" s="9" t="s">
        <v>1</v>
      </c>
    </row>
    <row r="365" spans="2:19" x14ac:dyDescent="0.25">
      <c r="B365" s="7" t="s">
        <v>166</v>
      </c>
      <c r="C365" s="8" t="s">
        <v>150</v>
      </c>
      <c r="D365" s="8" t="s">
        <v>154</v>
      </c>
      <c r="E365" s="8" t="s">
        <v>648</v>
      </c>
      <c r="F365" s="19"/>
      <c r="G365" s="19"/>
      <c r="H365" s="19"/>
      <c r="I365" s="19"/>
      <c r="J365" s="19"/>
      <c r="K365" s="19"/>
      <c r="L365" s="19"/>
      <c r="M365" s="19"/>
      <c r="N365" s="19"/>
      <c r="O365" s="19"/>
      <c r="P365" s="19"/>
      <c r="Q365" s="19"/>
      <c r="R365" s="9" t="s">
        <v>1912</v>
      </c>
      <c r="S365" s="9" t="s">
        <v>1</v>
      </c>
    </row>
    <row r="366" spans="2:19" x14ac:dyDescent="0.25">
      <c r="B366" s="7" t="s">
        <v>166</v>
      </c>
      <c r="C366" s="8" t="s">
        <v>150</v>
      </c>
      <c r="D366" s="8" t="s">
        <v>157</v>
      </c>
      <c r="E366" s="8" t="s">
        <v>649</v>
      </c>
      <c r="F366" s="19"/>
      <c r="G366" s="19"/>
      <c r="H366" s="19"/>
      <c r="I366" s="19"/>
      <c r="J366" s="19"/>
      <c r="K366" s="19"/>
      <c r="L366" s="19"/>
      <c r="M366" s="19"/>
      <c r="N366" s="19"/>
      <c r="O366" s="19"/>
      <c r="P366" s="19"/>
      <c r="Q366" s="19"/>
      <c r="R366" s="9" t="s">
        <v>1912</v>
      </c>
      <c r="S366" s="9" t="s">
        <v>1</v>
      </c>
    </row>
    <row r="367" spans="2:19" x14ac:dyDescent="0.25">
      <c r="B367" s="7" t="s">
        <v>166</v>
      </c>
      <c r="C367" s="8" t="s">
        <v>159</v>
      </c>
      <c r="D367" s="8" t="s">
        <v>1</v>
      </c>
      <c r="E367" s="8" t="s">
        <v>650</v>
      </c>
      <c r="F367" s="21">
        <v>0.85913043478260798</v>
      </c>
      <c r="G367" s="21">
        <v>0.85913043478260798</v>
      </c>
      <c r="H367" s="21">
        <v>0.85913043478260798</v>
      </c>
      <c r="I367" s="21">
        <v>0.85913043478260798</v>
      </c>
      <c r="J367" s="21">
        <v>0.85913043478260798</v>
      </c>
      <c r="K367" s="21">
        <v>0.85913043478260798</v>
      </c>
      <c r="L367" s="21">
        <v>0.85913043478260798</v>
      </c>
      <c r="M367" s="21">
        <v>0.85913043478260798</v>
      </c>
      <c r="N367" s="21">
        <v>0.85913043478260798</v>
      </c>
      <c r="O367" s="21">
        <v>0.85913043478260798</v>
      </c>
      <c r="P367" s="21">
        <v>0.85913043478260798</v>
      </c>
      <c r="Q367" s="21">
        <v>0.85913043478260798</v>
      </c>
      <c r="R367" s="9" t="s">
        <v>1912</v>
      </c>
      <c r="S367" s="9" t="s">
        <v>1</v>
      </c>
    </row>
    <row r="368" spans="2:19" x14ac:dyDescent="0.25">
      <c r="B368" s="7" t="s">
        <v>166</v>
      </c>
      <c r="C368" s="8" t="s">
        <v>159</v>
      </c>
      <c r="D368" s="8" t="s">
        <v>90</v>
      </c>
      <c r="E368" s="8" t="s">
        <v>651</v>
      </c>
      <c r="F368" s="21">
        <v>0.94337899543379</v>
      </c>
      <c r="G368" s="21">
        <v>0.94337899543379</v>
      </c>
      <c r="H368" s="21">
        <v>0.94337899543379</v>
      </c>
      <c r="I368" s="21">
        <v>0.94337899543379</v>
      </c>
      <c r="J368" s="21">
        <v>0.94337899543379</v>
      </c>
      <c r="K368" s="21">
        <v>0.94337899543379</v>
      </c>
      <c r="L368" s="21">
        <v>0.94337899543379</v>
      </c>
      <c r="M368" s="21">
        <v>0.94337899543379</v>
      </c>
      <c r="N368" s="21">
        <v>0.94337899543379</v>
      </c>
      <c r="O368" s="21">
        <v>0.94337899543379</v>
      </c>
      <c r="P368" s="21">
        <v>0.94337899543379</v>
      </c>
      <c r="Q368" s="21">
        <v>0.94337899543379</v>
      </c>
      <c r="R368" s="9" t="s">
        <v>1912</v>
      </c>
      <c r="S368" s="9" t="s">
        <v>1</v>
      </c>
    </row>
    <row r="369" spans="2:19" x14ac:dyDescent="0.25">
      <c r="B369" s="7" t="s">
        <v>166</v>
      </c>
      <c r="C369" s="7" t="s">
        <v>164</v>
      </c>
      <c r="D369" s="12">
        <v>1</v>
      </c>
      <c r="E369" s="8" t="s">
        <v>652</v>
      </c>
      <c r="F369" s="19"/>
      <c r="G369" s="19"/>
      <c r="H369" s="19"/>
      <c r="I369" s="19"/>
      <c r="J369" s="19"/>
      <c r="K369" s="19"/>
      <c r="L369" s="19"/>
      <c r="M369" s="19"/>
      <c r="N369" s="19"/>
      <c r="O369" s="19"/>
      <c r="P369" s="19"/>
      <c r="Q369" s="19"/>
      <c r="R369" s="9">
        <v>0</v>
      </c>
      <c r="S369" s="9" t="s">
        <v>1</v>
      </c>
    </row>
    <row r="370" spans="2:19" x14ac:dyDescent="0.25">
      <c r="B370" s="7" t="s">
        <v>166</v>
      </c>
      <c r="C370" s="7" t="s">
        <v>164</v>
      </c>
      <c r="D370" s="12">
        <v>2</v>
      </c>
      <c r="E370" s="8" t="s">
        <v>653</v>
      </c>
      <c r="F370" s="19"/>
      <c r="G370" s="19"/>
      <c r="H370" s="19"/>
      <c r="I370" s="19"/>
      <c r="J370" s="19"/>
      <c r="K370" s="19"/>
      <c r="L370" s="19"/>
      <c r="M370" s="19"/>
      <c r="N370" s="19"/>
      <c r="O370" s="19"/>
      <c r="P370" s="19"/>
      <c r="Q370" s="19"/>
      <c r="R370" s="9">
        <v>0</v>
      </c>
      <c r="S370" s="9" t="s">
        <v>1</v>
      </c>
    </row>
    <row r="371" spans="2:19" x14ac:dyDescent="0.25">
      <c r="B371" s="7" t="s">
        <v>166</v>
      </c>
      <c r="C371" s="7" t="s">
        <v>164</v>
      </c>
      <c r="D371" s="12">
        <v>3</v>
      </c>
      <c r="E371" s="8" t="s">
        <v>654</v>
      </c>
      <c r="F371" s="19"/>
      <c r="G371" s="19"/>
      <c r="H371" s="19"/>
      <c r="I371" s="19"/>
      <c r="J371" s="19"/>
      <c r="K371" s="19"/>
      <c r="L371" s="19"/>
      <c r="M371" s="19"/>
      <c r="N371" s="19"/>
      <c r="O371" s="19"/>
      <c r="P371" s="19"/>
      <c r="Q371" s="19"/>
      <c r="R371" s="10">
        <v>0</v>
      </c>
      <c r="S371" s="9" t="s">
        <v>1</v>
      </c>
    </row>
    <row r="372" spans="2:19" x14ac:dyDescent="0.25">
      <c r="B372" s="7" t="s">
        <v>166</v>
      </c>
      <c r="C372" s="7" t="s">
        <v>164</v>
      </c>
      <c r="D372" s="12">
        <v>4</v>
      </c>
      <c r="E372" s="8" t="s">
        <v>655</v>
      </c>
      <c r="F372" s="19"/>
      <c r="G372" s="19"/>
      <c r="H372" s="19"/>
      <c r="I372" s="19"/>
      <c r="J372" s="19"/>
      <c r="K372" s="19"/>
      <c r="L372" s="19"/>
      <c r="M372" s="19"/>
      <c r="N372" s="19"/>
      <c r="O372" s="19"/>
      <c r="P372" s="19"/>
      <c r="Q372" s="19"/>
      <c r="R372" s="10">
        <v>0</v>
      </c>
      <c r="S372" s="9" t="s">
        <v>1</v>
      </c>
    </row>
    <row r="373" spans="2:19" x14ac:dyDescent="0.25">
      <c r="B373" s="7" t="s">
        <v>166</v>
      </c>
      <c r="C373" s="7" t="s">
        <v>164</v>
      </c>
      <c r="D373" s="12">
        <v>5</v>
      </c>
      <c r="E373" s="8" t="s">
        <v>656</v>
      </c>
      <c r="F373" s="19"/>
      <c r="G373" s="19"/>
      <c r="H373" s="19"/>
      <c r="I373" s="19"/>
      <c r="J373" s="19"/>
      <c r="K373" s="19"/>
      <c r="L373" s="19"/>
      <c r="M373" s="19"/>
      <c r="N373" s="19"/>
      <c r="O373" s="19"/>
      <c r="P373" s="19"/>
      <c r="Q373" s="19"/>
      <c r="R373" s="10">
        <v>0</v>
      </c>
      <c r="S373" s="9" t="s">
        <v>1</v>
      </c>
    </row>
    <row r="374" spans="2:19" x14ac:dyDescent="0.25">
      <c r="B374" s="7" t="s">
        <v>166</v>
      </c>
      <c r="C374" s="8" t="s">
        <v>171</v>
      </c>
      <c r="D374" s="8" t="s">
        <v>172</v>
      </c>
      <c r="E374" s="8" t="s">
        <v>657</v>
      </c>
      <c r="F374" s="22">
        <v>2.8651099999999974</v>
      </c>
      <c r="G374" s="20"/>
      <c r="H374" s="20"/>
      <c r="I374" s="20"/>
      <c r="J374" s="20"/>
      <c r="K374" s="20"/>
      <c r="L374" s="20"/>
      <c r="M374" s="20"/>
      <c r="N374" s="20"/>
      <c r="O374" s="20"/>
      <c r="P374" s="20"/>
      <c r="Q374" s="20"/>
      <c r="R374" s="11" t="s">
        <v>1912</v>
      </c>
      <c r="S374" s="9" t="s">
        <v>1</v>
      </c>
    </row>
    <row r="375" spans="2:19" ht="15.75" thickBot="1" x14ac:dyDescent="0.3">
      <c r="B375" s="56" t="s">
        <v>166</v>
      </c>
      <c r="C375" s="57" t="s">
        <v>171</v>
      </c>
      <c r="D375" s="57" t="s">
        <v>174</v>
      </c>
      <c r="E375" s="57" t="s">
        <v>658</v>
      </c>
      <c r="F375" s="58">
        <v>0</v>
      </c>
      <c r="G375" s="58"/>
      <c r="H375" s="58"/>
      <c r="I375" s="58"/>
      <c r="J375" s="58"/>
      <c r="K375" s="58"/>
      <c r="L375" s="58"/>
      <c r="M375" s="58"/>
      <c r="N375" s="58"/>
      <c r="O375" s="58"/>
      <c r="P375" s="58"/>
      <c r="Q375" s="58"/>
      <c r="R375" s="62" t="s">
        <v>1912</v>
      </c>
      <c r="S375" s="62" t="s">
        <v>1</v>
      </c>
    </row>
    <row r="376" spans="2:19" ht="15.75" thickTop="1" x14ac:dyDescent="0.25">
      <c r="B376" s="7" t="s">
        <v>167</v>
      </c>
      <c r="C376" s="7" t="s">
        <v>106</v>
      </c>
      <c r="D376" s="8" t="s">
        <v>107</v>
      </c>
      <c r="E376" s="8" t="s">
        <v>659</v>
      </c>
      <c r="F376" s="19">
        <v>40</v>
      </c>
      <c r="G376" s="19">
        <v>40</v>
      </c>
      <c r="H376" s="19">
        <v>40</v>
      </c>
      <c r="I376" s="19">
        <v>40</v>
      </c>
      <c r="J376" s="19">
        <v>40</v>
      </c>
      <c r="K376" s="19">
        <v>40</v>
      </c>
      <c r="L376" s="19">
        <v>40</v>
      </c>
      <c r="M376" s="19">
        <v>50</v>
      </c>
      <c r="N376" s="19">
        <v>50</v>
      </c>
      <c r="O376" s="19">
        <v>50</v>
      </c>
      <c r="P376" s="19">
        <v>50</v>
      </c>
      <c r="Q376" s="19">
        <v>50</v>
      </c>
      <c r="R376" s="147" t="s">
        <v>1912</v>
      </c>
      <c r="S376" s="147" t="s">
        <v>1</v>
      </c>
    </row>
    <row r="377" spans="2:19" x14ac:dyDescent="0.25">
      <c r="B377" s="7" t="s">
        <v>167</v>
      </c>
      <c r="C377" s="7" t="s">
        <v>106</v>
      </c>
      <c r="D377" s="8" t="s">
        <v>112</v>
      </c>
      <c r="E377" s="8" t="s">
        <v>660</v>
      </c>
      <c r="F377" s="19">
        <v>20</v>
      </c>
      <c r="G377" s="19">
        <v>20</v>
      </c>
      <c r="H377" s="19">
        <v>20</v>
      </c>
      <c r="I377" s="19">
        <v>20</v>
      </c>
      <c r="J377" s="19">
        <v>20</v>
      </c>
      <c r="K377" s="19">
        <v>20</v>
      </c>
      <c r="L377" s="19">
        <v>20</v>
      </c>
      <c r="M377" s="19">
        <v>25</v>
      </c>
      <c r="N377" s="19">
        <v>25</v>
      </c>
      <c r="O377" s="19">
        <v>25</v>
      </c>
      <c r="P377" s="19">
        <v>25</v>
      </c>
      <c r="Q377" s="19">
        <v>25</v>
      </c>
      <c r="R377" s="10" t="s">
        <v>1912</v>
      </c>
      <c r="S377" s="9" t="s">
        <v>1</v>
      </c>
    </row>
    <row r="378" spans="2:19" x14ac:dyDescent="0.25">
      <c r="B378" s="7" t="s">
        <v>167</v>
      </c>
      <c r="C378" s="7" t="s">
        <v>106</v>
      </c>
      <c r="D378" s="8" t="s">
        <v>117</v>
      </c>
      <c r="E378" s="8" t="s">
        <v>661</v>
      </c>
      <c r="F378" s="19">
        <v>23</v>
      </c>
      <c r="G378" s="19">
        <v>23</v>
      </c>
      <c r="H378" s="19">
        <v>23</v>
      </c>
      <c r="I378" s="19">
        <v>23</v>
      </c>
      <c r="J378" s="19">
        <v>23</v>
      </c>
      <c r="K378" s="19">
        <v>23</v>
      </c>
      <c r="L378" s="19">
        <v>23</v>
      </c>
      <c r="M378" s="19">
        <v>30</v>
      </c>
      <c r="N378" s="19">
        <v>30</v>
      </c>
      <c r="O378" s="19">
        <v>30</v>
      </c>
      <c r="P378" s="19">
        <v>30</v>
      </c>
      <c r="Q378" s="19">
        <v>30</v>
      </c>
      <c r="R378" s="10" t="s">
        <v>1912</v>
      </c>
      <c r="S378" s="9" t="s">
        <v>1</v>
      </c>
    </row>
    <row r="379" spans="2:19" x14ac:dyDescent="0.25">
      <c r="B379" s="7" t="s">
        <v>167</v>
      </c>
      <c r="C379" s="8" t="s">
        <v>122</v>
      </c>
      <c r="D379" s="8" t="s">
        <v>123</v>
      </c>
      <c r="E379" s="8" t="s">
        <v>662</v>
      </c>
      <c r="F379" s="32">
        <v>19.838110587919648</v>
      </c>
      <c r="G379" s="32">
        <v>18.585163243579014</v>
      </c>
      <c r="H379" s="32">
        <v>19.446327507739891</v>
      </c>
      <c r="I379" s="32">
        <v>20.052064149559602</v>
      </c>
      <c r="J379" s="32">
        <v>20.443573817918505</v>
      </c>
      <c r="K379" s="32">
        <v>20.815260522353388</v>
      </c>
      <c r="L379" s="32">
        <v>20.949129280219562</v>
      </c>
      <c r="M379" s="32">
        <v>21.112757479184861</v>
      </c>
      <c r="N379" s="32">
        <v>21.346446493627351</v>
      </c>
      <c r="O379" s="32">
        <v>21.77315514601678</v>
      </c>
      <c r="P379" s="32">
        <v>22.845182314710101</v>
      </c>
      <c r="Q379" s="32">
        <v>23.817190223596668</v>
      </c>
      <c r="R379" s="10" t="s">
        <v>1912</v>
      </c>
      <c r="S379" s="9" t="s">
        <v>1</v>
      </c>
    </row>
    <row r="380" spans="2:19" x14ac:dyDescent="0.25">
      <c r="B380" s="7" t="s">
        <v>167</v>
      </c>
      <c r="C380" s="8" t="s">
        <v>122</v>
      </c>
      <c r="D380" s="8" t="s">
        <v>126</v>
      </c>
      <c r="E380" s="8" t="s">
        <v>663</v>
      </c>
      <c r="F380" s="31">
        <v>2.93701850745239</v>
      </c>
      <c r="G380" s="31">
        <v>2.7515205225065404</v>
      </c>
      <c r="H380" s="31">
        <v>2.8790152942786658</v>
      </c>
      <c r="I380" s="31">
        <v>2.9686941837970102</v>
      </c>
      <c r="J380" s="31">
        <v>3.0266569185403598</v>
      </c>
      <c r="K380" s="31">
        <v>3.0816848772293284</v>
      </c>
      <c r="L380" s="31">
        <v>3.1015040539437568</v>
      </c>
      <c r="M380" s="31">
        <v>3.1257290952637273</v>
      </c>
      <c r="N380" s="31">
        <v>3.1603265917018941</v>
      </c>
      <c r="O380" s="31">
        <v>3.2235005116074196</v>
      </c>
      <c r="P380" s="31">
        <v>3.3822133900839204</v>
      </c>
      <c r="Q380" s="31">
        <v>3.5261184865465061</v>
      </c>
      <c r="R380" s="11" t="s">
        <v>1912</v>
      </c>
      <c r="S380" s="9" t="s">
        <v>1</v>
      </c>
    </row>
    <row r="381" spans="2:19" x14ac:dyDescent="0.25">
      <c r="B381" s="7" t="s">
        <v>167</v>
      </c>
      <c r="C381" s="8" t="s">
        <v>122</v>
      </c>
      <c r="D381" s="8" t="s">
        <v>130</v>
      </c>
      <c r="E381" s="8" t="s">
        <v>664</v>
      </c>
      <c r="F381" s="30">
        <v>20.054343903794198</v>
      </c>
      <c r="G381" s="30">
        <v>18.787739565372284</v>
      </c>
      <c r="H381" s="30">
        <v>19.658290429306707</v>
      </c>
      <c r="I381" s="30">
        <v>20.270629536720453</v>
      </c>
      <c r="J381" s="30">
        <v>20.66640661922704</v>
      </c>
      <c r="K381" s="30">
        <v>21.042144669590773</v>
      </c>
      <c r="L381" s="30">
        <v>21.177472582817387</v>
      </c>
      <c r="M381" s="30">
        <v>21.342884311916571</v>
      </c>
      <c r="N381" s="30">
        <v>21.579120512002188</v>
      </c>
      <c r="O381" s="30">
        <v>22.010480243757751</v>
      </c>
      <c r="P381" s="30">
        <v>23.094192395673986</v>
      </c>
      <c r="Q381" s="30">
        <v>24.076795088386529</v>
      </c>
      <c r="R381" s="9" t="s">
        <v>1912</v>
      </c>
      <c r="S381" s="9" t="s">
        <v>1</v>
      </c>
    </row>
    <row r="382" spans="2:19" x14ac:dyDescent="0.25">
      <c r="B382" s="7" t="s">
        <v>167</v>
      </c>
      <c r="C382" s="8" t="s">
        <v>122</v>
      </c>
      <c r="D382" s="8" t="s">
        <v>135</v>
      </c>
      <c r="E382" s="8" t="s">
        <v>665</v>
      </c>
      <c r="F382" s="30">
        <v>0.98921763200472301</v>
      </c>
      <c r="G382" s="30">
        <v>0.98921763200472301</v>
      </c>
      <c r="H382" s="30">
        <v>0.98921763200472301</v>
      </c>
      <c r="I382" s="30">
        <v>0.98921763200472301</v>
      </c>
      <c r="J382" s="30">
        <v>0.98921763200472301</v>
      </c>
      <c r="K382" s="30">
        <v>0.98921763200472301</v>
      </c>
      <c r="L382" s="30">
        <v>0.98921763200472301</v>
      </c>
      <c r="M382" s="30">
        <v>0.98921763200472301</v>
      </c>
      <c r="N382" s="30">
        <v>0.98921763200472301</v>
      </c>
      <c r="O382" s="30">
        <v>0.98921763200472301</v>
      </c>
      <c r="P382" s="30">
        <v>0.98921763200472301</v>
      </c>
      <c r="Q382" s="30">
        <v>0.98921763200472301</v>
      </c>
      <c r="R382" s="9" t="s">
        <v>1912</v>
      </c>
      <c r="S382" s="9" t="s">
        <v>1</v>
      </c>
    </row>
    <row r="383" spans="2:19" x14ac:dyDescent="0.25">
      <c r="B383" s="7" t="s">
        <v>167</v>
      </c>
      <c r="C383" s="8" t="s">
        <v>140</v>
      </c>
      <c r="D383" s="7" t="s">
        <v>123</v>
      </c>
      <c r="E383" s="8" t="s">
        <v>666</v>
      </c>
      <c r="F383" s="30">
        <v>14.853890734268747</v>
      </c>
      <c r="G383" s="30">
        <v>15.213361427528163</v>
      </c>
      <c r="H383" s="30">
        <v>16.190435243538509</v>
      </c>
      <c r="I383" s="30">
        <v>16.437012174033057</v>
      </c>
      <c r="J383" s="30">
        <v>17.021426203918057</v>
      </c>
      <c r="K383" s="30">
        <v>17.430745381438303</v>
      </c>
      <c r="L383" s="30">
        <v>17.519684437697393</v>
      </c>
      <c r="M383" s="30">
        <v>17.612654079345912</v>
      </c>
      <c r="N383" s="30">
        <v>17.752479763257515</v>
      </c>
      <c r="O383" s="30">
        <v>18.317306585483458</v>
      </c>
      <c r="P383" s="30">
        <v>19.492864902808876</v>
      </c>
      <c r="Q383" s="30">
        <v>20.669520292338788</v>
      </c>
      <c r="R383" s="9" t="s">
        <v>1912</v>
      </c>
      <c r="S383" s="9" t="s">
        <v>1</v>
      </c>
    </row>
    <row r="384" spans="2:19" x14ac:dyDescent="0.25">
      <c r="B384" s="7" t="s">
        <v>167</v>
      </c>
      <c r="C384" s="8" t="s">
        <v>140</v>
      </c>
      <c r="D384" s="7" t="s">
        <v>126</v>
      </c>
      <c r="E384" s="8" t="s">
        <v>667</v>
      </c>
      <c r="F384" s="33">
        <v>2.3929352988716692</v>
      </c>
      <c r="G384" s="33">
        <v>2.4508453862823507</v>
      </c>
      <c r="H384" s="33">
        <v>2.6082502350025796</v>
      </c>
      <c r="I384" s="33">
        <v>2.6479733386273239</v>
      </c>
      <c r="J384" s="33">
        <v>2.742121396283439</v>
      </c>
      <c r="K384" s="33">
        <v>2.808061985581952</v>
      </c>
      <c r="L384" s="33">
        <v>2.822389908883526</v>
      </c>
      <c r="M384" s="33">
        <v>2.8373671523010282</v>
      </c>
      <c r="N384" s="33">
        <v>2.8598928205388612</v>
      </c>
      <c r="O384" s="33">
        <v>2.9508854139834537</v>
      </c>
      <c r="P384" s="33">
        <v>3.1402657617815262</v>
      </c>
      <c r="Q384" s="33">
        <v>3.3298228459546162</v>
      </c>
      <c r="R384" s="9" t="s">
        <v>1912</v>
      </c>
      <c r="S384" s="9" t="s">
        <v>1</v>
      </c>
    </row>
    <row r="385" spans="2:19" x14ac:dyDescent="0.25">
      <c r="B385" s="7" t="s">
        <v>167</v>
      </c>
      <c r="C385" s="8" t="s">
        <v>140</v>
      </c>
      <c r="D385" s="8" t="s">
        <v>130</v>
      </c>
      <c r="E385" s="8"/>
      <c r="F385" s="30">
        <v>15.045404922772301</v>
      </c>
      <c r="G385" s="30">
        <v>15.409510343682671</v>
      </c>
      <c r="H385" s="30">
        <v>16.39918176811285</v>
      </c>
      <c r="I385" s="30">
        <v>16.648937864362161</v>
      </c>
      <c r="J385" s="30">
        <v>17.240886861393868</v>
      </c>
      <c r="K385" s="30">
        <v>17.655483473057405</v>
      </c>
      <c r="L385" s="30">
        <v>17.745569238383528</v>
      </c>
      <c r="M385" s="30">
        <v>17.839737556243843</v>
      </c>
      <c r="N385" s="30">
        <v>17.98136604070551</v>
      </c>
      <c r="O385" s="30">
        <v>18.55347528828645</v>
      </c>
      <c r="P385" s="30">
        <v>19.744190314464035</v>
      </c>
      <c r="Q385" s="30">
        <v>20.936016557617791</v>
      </c>
      <c r="R385" s="9">
        <v>0</v>
      </c>
      <c r="S385" s="9" t="s">
        <v>1</v>
      </c>
    </row>
    <row r="386" spans="2:19" x14ac:dyDescent="0.25">
      <c r="B386" s="7" t="s">
        <v>167</v>
      </c>
      <c r="C386" s="8" t="s">
        <v>150</v>
      </c>
      <c r="D386" s="8" t="s">
        <v>151</v>
      </c>
      <c r="E386" s="8" t="s">
        <v>668</v>
      </c>
      <c r="F386" s="20">
        <v>10</v>
      </c>
      <c r="G386" s="20">
        <v>10</v>
      </c>
      <c r="H386" s="20">
        <v>10</v>
      </c>
      <c r="I386" s="20">
        <v>10</v>
      </c>
      <c r="J386" s="20">
        <v>10</v>
      </c>
      <c r="K386" s="20">
        <v>10</v>
      </c>
      <c r="L386" s="20">
        <v>10</v>
      </c>
      <c r="M386" s="20">
        <v>10</v>
      </c>
      <c r="N386" s="20">
        <v>10</v>
      </c>
      <c r="O386" s="20">
        <v>10</v>
      </c>
      <c r="P386" s="20">
        <v>10</v>
      </c>
      <c r="Q386" s="20">
        <v>10</v>
      </c>
      <c r="R386" s="9" t="s">
        <v>1912</v>
      </c>
      <c r="S386" s="9" t="s">
        <v>1</v>
      </c>
    </row>
    <row r="387" spans="2:19" x14ac:dyDescent="0.25">
      <c r="B387" s="7" t="s">
        <v>167</v>
      </c>
      <c r="C387" s="8" t="s">
        <v>150</v>
      </c>
      <c r="D387" s="8" t="s">
        <v>154</v>
      </c>
      <c r="E387" s="8" t="s">
        <v>669</v>
      </c>
      <c r="F387" s="19"/>
      <c r="G387" s="19"/>
      <c r="H387" s="19"/>
      <c r="I387" s="19"/>
      <c r="J387" s="19"/>
      <c r="K387" s="19"/>
      <c r="L387" s="19"/>
      <c r="M387" s="19"/>
      <c r="N387" s="19"/>
      <c r="O387" s="19"/>
      <c r="P387" s="19"/>
      <c r="Q387" s="19"/>
      <c r="R387" s="9" t="s">
        <v>1912</v>
      </c>
      <c r="S387" s="9" t="s">
        <v>1</v>
      </c>
    </row>
    <row r="388" spans="2:19" x14ac:dyDescent="0.25">
      <c r="B388" s="7" t="s">
        <v>167</v>
      </c>
      <c r="C388" s="8" t="s">
        <v>150</v>
      </c>
      <c r="D388" s="8" t="s">
        <v>157</v>
      </c>
      <c r="E388" s="8" t="s">
        <v>670</v>
      </c>
      <c r="F388" s="19"/>
      <c r="G388" s="19"/>
      <c r="H388" s="19"/>
      <c r="I388" s="19"/>
      <c r="J388" s="19"/>
      <c r="K388" s="19"/>
      <c r="L388" s="19"/>
      <c r="M388" s="19"/>
      <c r="N388" s="19"/>
      <c r="O388" s="19"/>
      <c r="P388" s="19"/>
      <c r="Q388" s="19"/>
      <c r="R388" s="9" t="s">
        <v>1912</v>
      </c>
      <c r="S388" s="9" t="s">
        <v>1</v>
      </c>
    </row>
    <row r="389" spans="2:19" x14ac:dyDescent="0.25">
      <c r="B389" s="7" t="s">
        <v>167</v>
      </c>
      <c r="C389" s="8" t="s">
        <v>159</v>
      </c>
      <c r="D389" s="8" t="s">
        <v>1</v>
      </c>
      <c r="E389" s="8" t="s">
        <v>671</v>
      </c>
      <c r="F389" s="21">
        <v>0.90797987059669305</v>
      </c>
      <c r="G389" s="21">
        <v>0.90797987059669305</v>
      </c>
      <c r="H389" s="21">
        <v>0.90797987059669305</v>
      </c>
      <c r="I389" s="21">
        <v>0.90797987059669305</v>
      </c>
      <c r="J389" s="21">
        <v>0.90797987059669305</v>
      </c>
      <c r="K389" s="21">
        <v>0.90797987059669305</v>
      </c>
      <c r="L389" s="21">
        <v>0.90797987059669305</v>
      </c>
      <c r="M389" s="21">
        <v>0.90797987059669305</v>
      </c>
      <c r="N389" s="21">
        <v>0.90797987059669305</v>
      </c>
      <c r="O389" s="21">
        <v>0.90797987059669305</v>
      </c>
      <c r="P389" s="21">
        <v>0.90797987059669305</v>
      </c>
      <c r="Q389" s="21">
        <v>0.90797987059669305</v>
      </c>
      <c r="R389" s="9" t="s">
        <v>1912</v>
      </c>
      <c r="S389" s="9" t="s">
        <v>1</v>
      </c>
    </row>
    <row r="390" spans="2:19" x14ac:dyDescent="0.25">
      <c r="B390" s="7" t="s">
        <v>167</v>
      </c>
      <c r="C390" s="8" t="s">
        <v>159</v>
      </c>
      <c r="D390" s="8" t="s">
        <v>90</v>
      </c>
      <c r="E390" s="8" t="s">
        <v>672</v>
      </c>
      <c r="F390" s="21">
        <v>0.96199143468950699</v>
      </c>
      <c r="G390" s="21">
        <v>0.96199143468950699</v>
      </c>
      <c r="H390" s="21">
        <v>0.96199143468950699</v>
      </c>
      <c r="I390" s="21">
        <v>0.96199143468950699</v>
      </c>
      <c r="J390" s="21">
        <v>0.96199143468950699</v>
      </c>
      <c r="K390" s="21">
        <v>0.96199143468950699</v>
      </c>
      <c r="L390" s="21">
        <v>0.96199143468950699</v>
      </c>
      <c r="M390" s="21">
        <v>0.96199143468950699</v>
      </c>
      <c r="N390" s="21">
        <v>0.96199143468950699</v>
      </c>
      <c r="O390" s="21">
        <v>0.96199143468950699</v>
      </c>
      <c r="P390" s="21">
        <v>0.96199143468950699</v>
      </c>
      <c r="Q390" s="21">
        <v>0.96199143468950699</v>
      </c>
      <c r="R390" s="9" t="s">
        <v>1912</v>
      </c>
      <c r="S390" s="9" t="s">
        <v>1</v>
      </c>
    </row>
    <row r="391" spans="2:19" x14ac:dyDescent="0.25">
      <c r="B391" s="7" t="s">
        <v>167</v>
      </c>
      <c r="C391" s="7" t="s">
        <v>164</v>
      </c>
      <c r="D391" s="12">
        <v>1</v>
      </c>
      <c r="E391" s="8" t="s">
        <v>673</v>
      </c>
      <c r="F391" s="19">
        <v>1.7</v>
      </c>
      <c r="G391" s="19"/>
      <c r="H391" s="19"/>
      <c r="I391" s="19"/>
      <c r="J391" s="19"/>
      <c r="K391" s="19"/>
      <c r="L391" s="19"/>
      <c r="M391" s="19"/>
      <c r="N391" s="19"/>
      <c r="O391" s="19"/>
      <c r="P391" s="19"/>
      <c r="Q391" s="19"/>
      <c r="R391" s="9" t="s">
        <v>65</v>
      </c>
      <c r="S391" s="9" t="s">
        <v>1</v>
      </c>
    </row>
    <row r="392" spans="2:19" x14ac:dyDescent="0.25">
      <c r="B392" s="7" t="s">
        <v>167</v>
      </c>
      <c r="C392" s="7" t="s">
        <v>164</v>
      </c>
      <c r="D392" s="12">
        <v>2</v>
      </c>
      <c r="E392" s="8" t="s">
        <v>674</v>
      </c>
      <c r="F392" s="19">
        <v>3.4</v>
      </c>
      <c r="G392" s="19"/>
      <c r="H392" s="19"/>
      <c r="I392" s="19"/>
      <c r="J392" s="19"/>
      <c r="K392" s="19"/>
      <c r="L392" s="19"/>
      <c r="M392" s="19"/>
      <c r="N392" s="19"/>
      <c r="O392" s="19"/>
      <c r="P392" s="19"/>
      <c r="Q392" s="19"/>
      <c r="R392" s="9" t="s">
        <v>63</v>
      </c>
      <c r="S392" s="9" t="s">
        <v>1</v>
      </c>
    </row>
    <row r="393" spans="2:19" x14ac:dyDescent="0.25">
      <c r="B393" s="7" t="s">
        <v>167</v>
      </c>
      <c r="C393" s="7" t="s">
        <v>164</v>
      </c>
      <c r="D393" s="12">
        <v>3</v>
      </c>
      <c r="E393" s="8" t="s">
        <v>675</v>
      </c>
      <c r="F393" s="19">
        <v>1.7</v>
      </c>
      <c r="G393" s="19"/>
      <c r="H393" s="19"/>
      <c r="I393" s="19"/>
      <c r="J393" s="19"/>
      <c r="K393" s="19"/>
      <c r="L393" s="19"/>
      <c r="M393" s="19"/>
      <c r="N393" s="19"/>
      <c r="O393" s="19"/>
      <c r="P393" s="19"/>
      <c r="Q393" s="19"/>
      <c r="R393" s="10" t="s">
        <v>214</v>
      </c>
      <c r="S393" s="9" t="s">
        <v>1</v>
      </c>
    </row>
    <row r="394" spans="2:19" x14ac:dyDescent="0.25">
      <c r="B394" s="7" t="s">
        <v>167</v>
      </c>
      <c r="C394" s="7" t="s">
        <v>164</v>
      </c>
      <c r="D394" s="12">
        <v>4</v>
      </c>
      <c r="E394" s="8" t="s">
        <v>676</v>
      </c>
      <c r="F394" s="19"/>
      <c r="G394" s="19"/>
      <c r="H394" s="19"/>
      <c r="I394" s="19"/>
      <c r="J394" s="19"/>
      <c r="K394" s="19"/>
      <c r="L394" s="19"/>
      <c r="M394" s="19"/>
      <c r="N394" s="19"/>
      <c r="O394" s="19"/>
      <c r="P394" s="19"/>
      <c r="Q394" s="19"/>
      <c r="R394" s="10">
        <v>0</v>
      </c>
      <c r="S394" s="9" t="s">
        <v>1</v>
      </c>
    </row>
    <row r="395" spans="2:19" x14ac:dyDescent="0.25">
      <c r="B395" s="7" t="s">
        <v>167</v>
      </c>
      <c r="C395" s="7" t="s">
        <v>164</v>
      </c>
      <c r="D395" s="12">
        <v>5</v>
      </c>
      <c r="E395" s="8" t="s">
        <v>677</v>
      </c>
      <c r="F395" s="19"/>
      <c r="G395" s="19"/>
      <c r="H395" s="19"/>
      <c r="I395" s="19"/>
      <c r="J395" s="19"/>
      <c r="K395" s="19"/>
      <c r="L395" s="19"/>
      <c r="M395" s="19"/>
      <c r="N395" s="19"/>
      <c r="O395" s="19"/>
      <c r="P395" s="19"/>
      <c r="Q395" s="19"/>
      <c r="R395" s="10">
        <v>0</v>
      </c>
      <c r="S395" s="9" t="s">
        <v>1</v>
      </c>
    </row>
    <row r="396" spans="2:19" x14ac:dyDescent="0.25">
      <c r="B396" s="7" t="s">
        <v>167</v>
      </c>
      <c r="C396" s="8" t="s">
        <v>171</v>
      </c>
      <c r="D396" s="8" t="s">
        <v>172</v>
      </c>
      <c r="E396" s="8" t="s">
        <v>678</v>
      </c>
      <c r="F396" s="22">
        <v>6.9122400000000273</v>
      </c>
      <c r="G396" s="20"/>
      <c r="H396" s="20"/>
      <c r="I396" s="20"/>
      <c r="J396" s="20"/>
      <c r="K396" s="20"/>
      <c r="L396" s="20"/>
      <c r="M396" s="20"/>
      <c r="N396" s="20"/>
      <c r="O396" s="20"/>
      <c r="P396" s="20"/>
      <c r="Q396" s="20"/>
      <c r="R396" s="11" t="s">
        <v>1912</v>
      </c>
      <c r="S396" s="9" t="s">
        <v>1</v>
      </c>
    </row>
    <row r="397" spans="2:19" ht="15.75" thickBot="1" x14ac:dyDescent="0.3">
      <c r="B397" s="56" t="s">
        <v>167</v>
      </c>
      <c r="C397" s="57" t="s">
        <v>171</v>
      </c>
      <c r="D397" s="57" t="s">
        <v>174</v>
      </c>
      <c r="E397" s="57" t="s">
        <v>679</v>
      </c>
      <c r="F397" s="58">
        <v>0.19919999999999999</v>
      </c>
      <c r="G397" s="58"/>
      <c r="H397" s="58"/>
      <c r="I397" s="58"/>
      <c r="J397" s="58"/>
      <c r="K397" s="58"/>
      <c r="L397" s="58"/>
      <c r="M397" s="58"/>
      <c r="N397" s="58"/>
      <c r="O397" s="58"/>
      <c r="P397" s="58"/>
      <c r="Q397" s="58"/>
      <c r="R397" s="62" t="s">
        <v>1912</v>
      </c>
      <c r="S397" s="62" t="s">
        <v>1</v>
      </c>
    </row>
    <row r="398" spans="2:19" ht="15.75" thickTop="1" x14ac:dyDescent="0.25">
      <c r="B398" s="7" t="s">
        <v>168</v>
      </c>
      <c r="C398" s="7" t="s">
        <v>106</v>
      </c>
      <c r="D398" s="8" t="s">
        <v>107</v>
      </c>
      <c r="E398" s="8" t="s">
        <v>680</v>
      </c>
      <c r="F398" s="19">
        <v>120</v>
      </c>
      <c r="G398" s="19">
        <v>120</v>
      </c>
      <c r="H398" s="19">
        <v>120</v>
      </c>
      <c r="I398" s="19">
        <v>120</v>
      </c>
      <c r="J398" s="19">
        <v>120</v>
      </c>
      <c r="K398" s="19">
        <v>120</v>
      </c>
      <c r="L398" s="19">
        <v>120</v>
      </c>
      <c r="M398" s="19">
        <v>120</v>
      </c>
      <c r="N398" s="19">
        <v>120</v>
      </c>
      <c r="O398" s="19">
        <v>120</v>
      </c>
      <c r="P398" s="19">
        <v>120</v>
      </c>
      <c r="Q398" s="19">
        <v>120</v>
      </c>
      <c r="R398" s="147" t="s">
        <v>1912</v>
      </c>
      <c r="S398" s="147" t="s">
        <v>1</v>
      </c>
    </row>
    <row r="399" spans="2:19" x14ac:dyDescent="0.25">
      <c r="B399" s="7" t="s">
        <v>168</v>
      </c>
      <c r="C399" s="7" t="s">
        <v>106</v>
      </c>
      <c r="D399" s="8" t="s">
        <v>112</v>
      </c>
      <c r="E399" s="8" t="s">
        <v>681</v>
      </c>
      <c r="F399" s="19">
        <v>60</v>
      </c>
      <c r="G399" s="19">
        <v>60</v>
      </c>
      <c r="H399" s="19">
        <v>60</v>
      </c>
      <c r="I399" s="19">
        <v>60</v>
      </c>
      <c r="J399" s="19">
        <v>60</v>
      </c>
      <c r="K399" s="19">
        <v>60</v>
      </c>
      <c r="L399" s="19">
        <v>60</v>
      </c>
      <c r="M399" s="19">
        <v>60</v>
      </c>
      <c r="N399" s="19">
        <v>60</v>
      </c>
      <c r="O399" s="19">
        <v>60</v>
      </c>
      <c r="P399" s="19">
        <v>60</v>
      </c>
      <c r="Q399" s="19">
        <v>60</v>
      </c>
      <c r="R399" s="10" t="s">
        <v>1912</v>
      </c>
      <c r="S399" s="9" t="s">
        <v>1</v>
      </c>
    </row>
    <row r="400" spans="2:19" x14ac:dyDescent="0.25">
      <c r="B400" s="7" t="s">
        <v>168</v>
      </c>
      <c r="C400" s="7" t="s">
        <v>106</v>
      </c>
      <c r="D400" s="8" t="s">
        <v>117</v>
      </c>
      <c r="E400" s="8" t="s">
        <v>682</v>
      </c>
      <c r="F400" s="19">
        <v>54</v>
      </c>
      <c r="G400" s="19">
        <v>54</v>
      </c>
      <c r="H400" s="19">
        <v>72</v>
      </c>
      <c r="I400" s="19">
        <v>72</v>
      </c>
      <c r="J400" s="19">
        <v>72</v>
      </c>
      <c r="K400" s="19">
        <v>72</v>
      </c>
      <c r="L400" s="19">
        <v>72</v>
      </c>
      <c r="M400" s="19">
        <v>72</v>
      </c>
      <c r="N400" s="19">
        <v>72</v>
      </c>
      <c r="O400" s="19">
        <v>72</v>
      </c>
      <c r="P400" s="19">
        <v>72</v>
      </c>
      <c r="Q400" s="19">
        <v>72</v>
      </c>
      <c r="R400" s="10" t="s">
        <v>1912</v>
      </c>
      <c r="S400" s="9" t="s">
        <v>1</v>
      </c>
    </row>
    <row r="401" spans="2:19" x14ac:dyDescent="0.25">
      <c r="B401" s="7" t="s">
        <v>168</v>
      </c>
      <c r="C401" s="8" t="s">
        <v>122</v>
      </c>
      <c r="D401" s="8" t="s">
        <v>123</v>
      </c>
      <c r="E401" s="8" t="s">
        <v>683</v>
      </c>
      <c r="F401" s="32">
        <v>35.683179762924091</v>
      </c>
      <c r="G401" s="32">
        <v>36.112771883928154</v>
      </c>
      <c r="H401" s="32">
        <v>36.112771883928154</v>
      </c>
      <c r="I401" s="32">
        <v>37.237654161009274</v>
      </c>
      <c r="J401" s="32">
        <v>37.964706574282182</v>
      </c>
      <c r="K401" s="32">
        <v>38.654946783607237</v>
      </c>
      <c r="L401" s="32">
        <v>38.903547549653254</v>
      </c>
      <c r="M401" s="32">
        <v>39.207413038942171</v>
      </c>
      <c r="N401" s="32">
        <v>39.641384855316375</v>
      </c>
      <c r="O401" s="32">
        <v>40.433803486469465</v>
      </c>
      <c r="P401" s="32">
        <v>42.424609852400849</v>
      </c>
      <c r="Q401" s="32">
        <v>44.229675609368257</v>
      </c>
      <c r="R401" s="10" t="s">
        <v>1912</v>
      </c>
      <c r="S401" s="9" t="s">
        <v>1</v>
      </c>
    </row>
    <row r="402" spans="2:19" x14ac:dyDescent="0.25">
      <c r="B402" s="7" t="s">
        <v>168</v>
      </c>
      <c r="C402" s="8" t="s">
        <v>122</v>
      </c>
      <c r="D402" s="8" t="s">
        <v>126</v>
      </c>
      <c r="E402" s="8" t="s">
        <v>684</v>
      </c>
      <c r="F402" s="31">
        <v>2.3325523897036891</v>
      </c>
      <c r="G402" s="31">
        <v>2.3606341395674062</v>
      </c>
      <c r="H402" s="31">
        <v>2.3606341395674062</v>
      </c>
      <c r="I402" s="31">
        <v>2.4341658948923492</v>
      </c>
      <c r="J402" s="31">
        <v>2.4816921483059708</v>
      </c>
      <c r="K402" s="31">
        <v>2.5268120468248441</v>
      </c>
      <c r="L402" s="31">
        <v>2.5430626812910404</v>
      </c>
      <c r="M402" s="31">
        <v>2.5629258823257879</v>
      </c>
      <c r="N402" s="31">
        <v>2.5912939258710619</v>
      </c>
      <c r="O402" s="31">
        <v>2.643093064401417</v>
      </c>
      <c r="P402" s="31">
        <v>2.7732288924622504</v>
      </c>
      <c r="Q402" s="31">
        <v>2.8912231539871196</v>
      </c>
      <c r="R402" s="11" t="s">
        <v>1912</v>
      </c>
      <c r="S402" s="9" t="s">
        <v>1</v>
      </c>
    </row>
    <row r="403" spans="2:19" x14ac:dyDescent="0.25">
      <c r="B403" s="7" t="s">
        <v>168</v>
      </c>
      <c r="C403" s="8" t="s">
        <v>122</v>
      </c>
      <c r="D403" s="8" t="s">
        <v>130</v>
      </c>
      <c r="E403" s="8" t="s">
        <v>685</v>
      </c>
      <c r="F403" s="30">
        <v>35.759336104629625</v>
      </c>
      <c r="G403" s="30">
        <v>36.189845076782561</v>
      </c>
      <c r="H403" s="30">
        <v>36.189845076782561</v>
      </c>
      <c r="I403" s="30">
        <v>37.317128118583675</v>
      </c>
      <c r="J403" s="30">
        <v>38.045732233593668</v>
      </c>
      <c r="K403" s="30">
        <v>38.737445578709583</v>
      </c>
      <c r="L403" s="30">
        <v>38.986576917563653</v>
      </c>
      <c r="M403" s="30">
        <v>39.29109092764552</v>
      </c>
      <c r="N403" s="30">
        <v>39.725988942473954</v>
      </c>
      <c r="O403" s="30">
        <v>40.520098782326741</v>
      </c>
      <c r="P403" s="30">
        <v>42.515153999702441</v>
      </c>
      <c r="Q403" s="30">
        <v>44.324072193742495</v>
      </c>
      <c r="R403" s="9" t="s">
        <v>1912</v>
      </c>
      <c r="S403" s="9" t="s">
        <v>1</v>
      </c>
    </row>
    <row r="404" spans="2:19" x14ac:dyDescent="0.25">
      <c r="B404" s="7" t="s">
        <v>168</v>
      </c>
      <c r="C404" s="8" t="s">
        <v>122</v>
      </c>
      <c r="D404" s="8" t="s">
        <v>135</v>
      </c>
      <c r="E404" s="8" t="s">
        <v>686</v>
      </c>
      <c r="F404" s="30">
        <v>0.99787030884794103</v>
      </c>
      <c r="G404" s="30">
        <v>0.99787030884794103</v>
      </c>
      <c r="H404" s="30">
        <v>0.99787030884794103</v>
      </c>
      <c r="I404" s="30">
        <v>0.99787030884794103</v>
      </c>
      <c r="J404" s="30">
        <v>0.99787030884794103</v>
      </c>
      <c r="K404" s="30">
        <v>0.99787030884794103</v>
      </c>
      <c r="L404" s="30">
        <v>0.99787030884794103</v>
      </c>
      <c r="M404" s="30">
        <v>0.99787030884794103</v>
      </c>
      <c r="N404" s="30">
        <v>0.99787030884794103</v>
      </c>
      <c r="O404" s="30">
        <v>0.99787030884794103</v>
      </c>
      <c r="P404" s="30">
        <v>0.99787030884794103</v>
      </c>
      <c r="Q404" s="30">
        <v>0.99787030884794103</v>
      </c>
      <c r="R404" s="9" t="s">
        <v>1912</v>
      </c>
      <c r="S404" s="9" t="s">
        <v>1</v>
      </c>
    </row>
    <row r="405" spans="2:19" x14ac:dyDescent="0.25">
      <c r="B405" s="7" t="s">
        <v>168</v>
      </c>
      <c r="C405" s="8" t="s">
        <v>140</v>
      </c>
      <c r="D405" s="7" t="s">
        <v>123</v>
      </c>
      <c r="E405" s="8" t="s">
        <v>687</v>
      </c>
      <c r="F405" s="30">
        <v>20.103476847894669</v>
      </c>
      <c r="G405" s="30">
        <v>25.691941274834502</v>
      </c>
      <c r="H405" s="30">
        <v>25.691941274834502</v>
      </c>
      <c r="I405" s="30">
        <v>26.083224147882845</v>
      </c>
      <c r="J405" s="30">
        <v>27.010606933468367</v>
      </c>
      <c r="K405" s="30">
        <v>27.660138840012426</v>
      </c>
      <c r="L405" s="30">
        <v>27.801272600536848</v>
      </c>
      <c r="M405" s="30">
        <v>27.94880233260686</v>
      </c>
      <c r="N405" s="30">
        <v>28.170686006870916</v>
      </c>
      <c r="O405" s="30">
        <v>29.066986651590867</v>
      </c>
      <c r="P405" s="30">
        <v>30.932432193947214</v>
      </c>
      <c r="Q405" s="30">
        <v>32.799618635434932</v>
      </c>
      <c r="R405" s="9" t="s">
        <v>1912</v>
      </c>
      <c r="S405" s="9" t="s">
        <v>1</v>
      </c>
    </row>
    <row r="406" spans="2:19" x14ac:dyDescent="0.25">
      <c r="B406" s="7" t="s">
        <v>168</v>
      </c>
      <c r="C406" s="8" t="s">
        <v>140</v>
      </c>
      <c r="D406" s="7" t="s">
        <v>126</v>
      </c>
      <c r="E406" s="8" t="s">
        <v>688</v>
      </c>
      <c r="F406" s="33">
        <v>3.2763889915626683E-2</v>
      </c>
      <c r="G406" s="33">
        <v>4.1871758900523845E-2</v>
      </c>
      <c r="H406" s="33">
        <v>4.1871758900523845E-2</v>
      </c>
      <c r="I406" s="33">
        <v>4.2509456999417133E-2</v>
      </c>
      <c r="J406" s="33">
        <v>4.4020870559390989E-2</v>
      </c>
      <c r="K406" s="33">
        <v>4.5079453213272884E-2</v>
      </c>
      <c r="L406" s="33">
        <v>4.5309467703820459E-2</v>
      </c>
      <c r="M406" s="33">
        <v>4.5549906109413577E-2</v>
      </c>
      <c r="N406" s="33">
        <v>4.5911523769442596E-2</v>
      </c>
      <c r="O406" s="33">
        <v>4.7372280827165866E-2</v>
      </c>
      <c r="P406" s="33">
        <v>5.0412513759810228E-2</v>
      </c>
      <c r="Q406" s="33">
        <v>5.3455583944768889E-2</v>
      </c>
      <c r="R406" s="9" t="s">
        <v>1912</v>
      </c>
      <c r="S406" s="9" t="s">
        <v>1</v>
      </c>
    </row>
    <row r="407" spans="2:19" x14ac:dyDescent="0.25">
      <c r="B407" s="7" t="s">
        <v>168</v>
      </c>
      <c r="C407" s="8" t="s">
        <v>140</v>
      </c>
      <c r="D407" s="8" t="s">
        <v>130</v>
      </c>
      <c r="E407" s="8"/>
      <c r="F407" s="30">
        <v>20.103503546554251</v>
      </c>
      <c r="G407" s="30">
        <v>25.691975395320192</v>
      </c>
      <c r="H407" s="30">
        <v>25.691975395320192</v>
      </c>
      <c r="I407" s="30">
        <v>26.083258788016369</v>
      </c>
      <c r="J407" s="30">
        <v>27.01064280522354</v>
      </c>
      <c r="K407" s="30">
        <v>27.660175574386109</v>
      </c>
      <c r="L407" s="30">
        <v>27.801309522344887</v>
      </c>
      <c r="M407" s="30">
        <v>27.948839450343502</v>
      </c>
      <c r="N407" s="30">
        <v>28.170723419282787</v>
      </c>
      <c r="O407" s="30">
        <v>29.067025254345385</v>
      </c>
      <c r="P407" s="30">
        <v>30.932473274128689</v>
      </c>
      <c r="Q407" s="30">
        <v>32.799662195355388</v>
      </c>
      <c r="R407" s="9">
        <v>0</v>
      </c>
      <c r="S407" s="9" t="s">
        <v>1</v>
      </c>
    </row>
    <row r="408" spans="2:19" x14ac:dyDescent="0.25">
      <c r="B408" s="7" t="s">
        <v>168</v>
      </c>
      <c r="C408" s="8" t="s">
        <v>150</v>
      </c>
      <c r="D408" s="8" t="s">
        <v>151</v>
      </c>
      <c r="E408" s="8" t="s">
        <v>689</v>
      </c>
      <c r="F408" s="20">
        <v>2</v>
      </c>
      <c r="G408" s="20">
        <v>2</v>
      </c>
      <c r="H408" s="20">
        <v>2</v>
      </c>
      <c r="I408" s="20">
        <v>2</v>
      </c>
      <c r="J408" s="20">
        <v>2</v>
      </c>
      <c r="K408" s="20">
        <v>2</v>
      </c>
      <c r="L408" s="20">
        <v>2</v>
      </c>
      <c r="M408" s="20">
        <v>2</v>
      </c>
      <c r="N408" s="20">
        <v>2</v>
      </c>
      <c r="O408" s="20">
        <v>2</v>
      </c>
      <c r="P408" s="20">
        <v>2</v>
      </c>
      <c r="Q408" s="20">
        <v>2</v>
      </c>
      <c r="R408" s="9" t="s">
        <v>1912</v>
      </c>
      <c r="S408" s="9" t="s">
        <v>1</v>
      </c>
    </row>
    <row r="409" spans="2:19" x14ac:dyDescent="0.25">
      <c r="B409" s="7" t="s">
        <v>168</v>
      </c>
      <c r="C409" s="8" t="s">
        <v>150</v>
      </c>
      <c r="D409" s="8" t="s">
        <v>154</v>
      </c>
      <c r="E409" s="8" t="s">
        <v>690</v>
      </c>
      <c r="F409" s="19"/>
      <c r="G409" s="19"/>
      <c r="H409" s="19"/>
      <c r="I409" s="19"/>
      <c r="J409" s="19"/>
      <c r="K409" s="19"/>
      <c r="L409" s="19"/>
      <c r="M409" s="19"/>
      <c r="N409" s="19"/>
      <c r="O409" s="19"/>
      <c r="P409" s="19"/>
      <c r="Q409" s="19"/>
      <c r="R409" s="9" t="s">
        <v>1912</v>
      </c>
      <c r="S409" s="9" t="s">
        <v>1</v>
      </c>
    </row>
    <row r="410" spans="2:19" x14ac:dyDescent="0.25">
      <c r="B410" s="7" t="s">
        <v>168</v>
      </c>
      <c r="C410" s="8" t="s">
        <v>150</v>
      </c>
      <c r="D410" s="8" t="s">
        <v>157</v>
      </c>
      <c r="E410" s="8" t="s">
        <v>691</v>
      </c>
      <c r="F410" s="19"/>
      <c r="G410" s="19"/>
      <c r="H410" s="19"/>
      <c r="I410" s="19"/>
      <c r="J410" s="19"/>
      <c r="K410" s="19"/>
      <c r="L410" s="19"/>
      <c r="M410" s="19"/>
      <c r="N410" s="19"/>
      <c r="O410" s="19"/>
      <c r="P410" s="19"/>
      <c r="Q410" s="19"/>
      <c r="R410" s="9" t="s">
        <v>1912</v>
      </c>
      <c r="S410" s="9" t="s">
        <v>1</v>
      </c>
    </row>
    <row r="411" spans="2:19" x14ac:dyDescent="0.25">
      <c r="B411" s="7" t="s">
        <v>168</v>
      </c>
      <c r="C411" s="8" t="s">
        <v>159</v>
      </c>
      <c r="D411" s="8" t="s">
        <v>1</v>
      </c>
      <c r="E411" s="8" t="s">
        <v>692</v>
      </c>
      <c r="F411" s="21">
        <v>0.81657675331044599</v>
      </c>
      <c r="G411" s="21">
        <v>0.81657675331044599</v>
      </c>
      <c r="H411" s="21">
        <v>0.81657675331044599</v>
      </c>
      <c r="I411" s="21">
        <v>0.81657675331044599</v>
      </c>
      <c r="J411" s="21">
        <v>0.81657675331044599</v>
      </c>
      <c r="K411" s="21">
        <v>0.81657675331044599</v>
      </c>
      <c r="L411" s="21">
        <v>0.81657675331044599</v>
      </c>
      <c r="M411" s="21">
        <v>0.81657675331044599</v>
      </c>
      <c r="N411" s="21">
        <v>0.81657675331044599</v>
      </c>
      <c r="O411" s="21">
        <v>0.81657675331044599</v>
      </c>
      <c r="P411" s="21">
        <v>0.81657675331044599</v>
      </c>
      <c r="Q411" s="21">
        <v>0.81657675331044599</v>
      </c>
      <c r="R411" s="9" t="s">
        <v>1912</v>
      </c>
      <c r="S411" s="9" t="s">
        <v>1</v>
      </c>
    </row>
    <row r="412" spans="2:19" x14ac:dyDescent="0.25">
      <c r="B412" s="7" t="s">
        <v>168</v>
      </c>
      <c r="C412" s="8" t="s">
        <v>159</v>
      </c>
      <c r="D412" s="8" t="s">
        <v>90</v>
      </c>
      <c r="E412" s="8" t="s">
        <v>693</v>
      </c>
      <c r="F412" s="21">
        <v>0.926220515633571</v>
      </c>
      <c r="G412" s="21">
        <v>0.926220515633571</v>
      </c>
      <c r="H412" s="21">
        <v>0.926220515633571</v>
      </c>
      <c r="I412" s="21">
        <v>0.926220515633571</v>
      </c>
      <c r="J412" s="21">
        <v>0.926220515633571</v>
      </c>
      <c r="K412" s="21">
        <v>0.926220515633571</v>
      </c>
      <c r="L412" s="21">
        <v>0.926220515633571</v>
      </c>
      <c r="M412" s="21">
        <v>0.926220515633571</v>
      </c>
      <c r="N412" s="21">
        <v>0.926220515633571</v>
      </c>
      <c r="O412" s="21">
        <v>0.926220515633571</v>
      </c>
      <c r="P412" s="21">
        <v>0.926220515633571</v>
      </c>
      <c r="Q412" s="21">
        <v>0.926220515633571</v>
      </c>
      <c r="R412" s="9" t="s">
        <v>1912</v>
      </c>
      <c r="S412" s="9" t="s">
        <v>1</v>
      </c>
    </row>
    <row r="413" spans="2:19" x14ac:dyDescent="0.25">
      <c r="B413" s="7" t="s">
        <v>168</v>
      </c>
      <c r="C413" s="7" t="s">
        <v>164</v>
      </c>
      <c r="D413" s="12">
        <v>1</v>
      </c>
      <c r="E413" s="8" t="s">
        <v>694</v>
      </c>
      <c r="F413" s="19"/>
      <c r="G413" s="19"/>
      <c r="H413" s="19"/>
      <c r="I413" s="19"/>
      <c r="J413" s="19"/>
      <c r="K413" s="19"/>
      <c r="L413" s="19"/>
      <c r="M413" s="19"/>
      <c r="N413" s="19"/>
      <c r="O413" s="19"/>
      <c r="P413" s="19"/>
      <c r="Q413" s="19"/>
      <c r="R413" s="9">
        <v>0</v>
      </c>
      <c r="S413" s="9" t="s">
        <v>1</v>
      </c>
    </row>
    <row r="414" spans="2:19" x14ac:dyDescent="0.25">
      <c r="B414" s="7" t="s">
        <v>168</v>
      </c>
      <c r="C414" s="7" t="s">
        <v>164</v>
      </c>
      <c r="D414" s="12">
        <v>2</v>
      </c>
      <c r="E414" s="8" t="s">
        <v>695</v>
      </c>
      <c r="F414" s="19"/>
      <c r="G414" s="19"/>
      <c r="H414" s="19"/>
      <c r="I414" s="19"/>
      <c r="J414" s="19"/>
      <c r="K414" s="19"/>
      <c r="L414" s="19"/>
      <c r="M414" s="19"/>
      <c r="N414" s="19"/>
      <c r="O414" s="19"/>
      <c r="P414" s="19"/>
      <c r="Q414" s="19"/>
      <c r="R414" s="9">
        <v>0</v>
      </c>
      <c r="S414" s="9" t="s">
        <v>1</v>
      </c>
    </row>
    <row r="415" spans="2:19" x14ac:dyDescent="0.25">
      <c r="B415" s="7" t="s">
        <v>168</v>
      </c>
      <c r="C415" s="7" t="s">
        <v>164</v>
      </c>
      <c r="D415" s="12">
        <v>3</v>
      </c>
      <c r="E415" s="8" t="s">
        <v>696</v>
      </c>
      <c r="F415" s="19"/>
      <c r="G415" s="19"/>
      <c r="H415" s="19"/>
      <c r="I415" s="19"/>
      <c r="J415" s="19"/>
      <c r="K415" s="19"/>
      <c r="L415" s="19"/>
      <c r="M415" s="19"/>
      <c r="N415" s="19"/>
      <c r="O415" s="19"/>
      <c r="P415" s="19"/>
      <c r="Q415" s="19"/>
      <c r="R415" s="10">
        <v>0</v>
      </c>
      <c r="S415" s="9" t="s">
        <v>1</v>
      </c>
    </row>
    <row r="416" spans="2:19" x14ac:dyDescent="0.25">
      <c r="B416" s="7" t="s">
        <v>168</v>
      </c>
      <c r="C416" s="7" t="s">
        <v>164</v>
      </c>
      <c r="D416" s="12">
        <v>4</v>
      </c>
      <c r="E416" s="8" t="s">
        <v>697</v>
      </c>
      <c r="F416" s="19"/>
      <c r="G416" s="19"/>
      <c r="H416" s="19"/>
      <c r="I416" s="19"/>
      <c r="J416" s="19"/>
      <c r="K416" s="19"/>
      <c r="L416" s="19"/>
      <c r="M416" s="19"/>
      <c r="N416" s="19"/>
      <c r="O416" s="19"/>
      <c r="P416" s="19"/>
      <c r="Q416" s="19"/>
      <c r="R416" s="10">
        <v>0</v>
      </c>
      <c r="S416" s="9" t="s">
        <v>1</v>
      </c>
    </row>
    <row r="417" spans="2:19" x14ac:dyDescent="0.25">
      <c r="B417" s="7" t="s">
        <v>168</v>
      </c>
      <c r="C417" s="7" t="s">
        <v>164</v>
      </c>
      <c r="D417" s="12">
        <v>5</v>
      </c>
      <c r="E417" s="8" t="s">
        <v>698</v>
      </c>
      <c r="F417" s="19"/>
      <c r="G417" s="19"/>
      <c r="H417" s="19"/>
      <c r="I417" s="19"/>
      <c r="J417" s="19"/>
      <c r="K417" s="19"/>
      <c r="L417" s="19"/>
      <c r="M417" s="19"/>
      <c r="N417" s="19"/>
      <c r="O417" s="19"/>
      <c r="P417" s="19"/>
      <c r="Q417" s="19"/>
      <c r="R417" s="10">
        <v>0</v>
      </c>
      <c r="S417" s="9" t="s">
        <v>1</v>
      </c>
    </row>
    <row r="418" spans="2:19" x14ac:dyDescent="0.25">
      <c r="B418" s="7" t="s">
        <v>168</v>
      </c>
      <c r="C418" s="8" t="s">
        <v>171</v>
      </c>
      <c r="D418" s="8" t="s">
        <v>172</v>
      </c>
      <c r="E418" s="8" t="s">
        <v>699</v>
      </c>
      <c r="F418" s="22">
        <v>5.6014000000000141</v>
      </c>
      <c r="G418" s="20"/>
      <c r="H418" s="20"/>
      <c r="I418" s="20"/>
      <c r="J418" s="20"/>
      <c r="K418" s="20"/>
      <c r="L418" s="20"/>
      <c r="M418" s="20"/>
      <c r="N418" s="20"/>
      <c r="O418" s="20"/>
      <c r="P418" s="20"/>
      <c r="Q418" s="20"/>
      <c r="R418" s="11" t="s">
        <v>1912</v>
      </c>
      <c r="S418" s="9" t="s">
        <v>1</v>
      </c>
    </row>
    <row r="419" spans="2:19" ht="15.75" thickBot="1" x14ac:dyDescent="0.3">
      <c r="B419" s="56" t="s">
        <v>168</v>
      </c>
      <c r="C419" s="57" t="s">
        <v>171</v>
      </c>
      <c r="D419" s="57" t="s">
        <v>174</v>
      </c>
      <c r="E419" s="57" t="s">
        <v>700</v>
      </c>
      <c r="F419" s="58">
        <v>0</v>
      </c>
      <c r="G419" s="58"/>
      <c r="H419" s="58"/>
      <c r="I419" s="58"/>
      <c r="J419" s="58"/>
      <c r="K419" s="58"/>
      <c r="L419" s="58"/>
      <c r="M419" s="58"/>
      <c r="N419" s="58"/>
      <c r="O419" s="58"/>
      <c r="P419" s="58"/>
      <c r="Q419" s="58"/>
      <c r="R419" s="62" t="s">
        <v>1912</v>
      </c>
      <c r="S419" s="62" t="s">
        <v>1</v>
      </c>
    </row>
    <row r="420" spans="2:19" ht="15.75" thickTop="1" x14ac:dyDescent="0.25">
      <c r="B420" s="7" t="s">
        <v>169</v>
      </c>
      <c r="C420" s="7" t="s">
        <v>106</v>
      </c>
      <c r="D420" s="8" t="s">
        <v>107</v>
      </c>
      <c r="E420" s="8" t="s">
        <v>701</v>
      </c>
      <c r="F420" s="19">
        <v>10</v>
      </c>
      <c r="G420" s="19">
        <v>10</v>
      </c>
      <c r="H420" s="19">
        <v>10</v>
      </c>
      <c r="I420" s="19">
        <v>10</v>
      </c>
      <c r="J420" s="19">
        <v>10</v>
      </c>
      <c r="K420" s="19">
        <v>10</v>
      </c>
      <c r="L420" s="19">
        <v>10</v>
      </c>
      <c r="M420" s="19">
        <v>10</v>
      </c>
      <c r="N420" s="19">
        <v>10</v>
      </c>
      <c r="O420" s="19">
        <v>10</v>
      </c>
      <c r="P420" s="19">
        <v>10</v>
      </c>
      <c r="Q420" s="19">
        <v>10</v>
      </c>
      <c r="R420" s="147" t="s">
        <v>1912</v>
      </c>
      <c r="S420" s="147" t="s">
        <v>90</v>
      </c>
    </row>
    <row r="421" spans="2:19" x14ac:dyDescent="0.25">
      <c r="B421" s="7" t="s">
        <v>169</v>
      </c>
      <c r="C421" s="7" t="s">
        <v>106</v>
      </c>
      <c r="D421" s="8" t="s">
        <v>112</v>
      </c>
      <c r="E421" s="8" t="s">
        <v>702</v>
      </c>
      <c r="F421" s="19">
        <v>0</v>
      </c>
      <c r="G421" s="19">
        <v>0</v>
      </c>
      <c r="H421" s="19">
        <v>0</v>
      </c>
      <c r="I421" s="19">
        <v>0</v>
      </c>
      <c r="J421" s="19">
        <v>0</v>
      </c>
      <c r="K421" s="19">
        <v>0</v>
      </c>
      <c r="L421" s="19">
        <v>0</v>
      </c>
      <c r="M421" s="19">
        <v>0</v>
      </c>
      <c r="N421" s="19">
        <v>0</v>
      </c>
      <c r="O421" s="19">
        <v>0</v>
      </c>
      <c r="P421" s="19">
        <v>0</v>
      </c>
      <c r="Q421" s="19">
        <v>0</v>
      </c>
      <c r="R421" s="10" t="s">
        <v>1912</v>
      </c>
      <c r="S421" s="9" t="s">
        <v>90</v>
      </c>
    </row>
    <row r="422" spans="2:19" x14ac:dyDescent="0.25">
      <c r="B422" s="7" t="s">
        <v>169</v>
      </c>
      <c r="C422" s="7" t="s">
        <v>106</v>
      </c>
      <c r="D422" s="8" t="s">
        <v>117</v>
      </c>
      <c r="E422" s="8" t="s">
        <v>703</v>
      </c>
      <c r="F422" s="19">
        <v>0</v>
      </c>
      <c r="G422" s="19">
        <v>0</v>
      </c>
      <c r="H422" s="19">
        <v>0</v>
      </c>
      <c r="I422" s="19">
        <v>0</v>
      </c>
      <c r="J422" s="19">
        <v>0</v>
      </c>
      <c r="K422" s="19">
        <v>0</v>
      </c>
      <c r="L422" s="19">
        <v>0</v>
      </c>
      <c r="M422" s="19">
        <v>0</v>
      </c>
      <c r="N422" s="19">
        <v>0</v>
      </c>
      <c r="O422" s="19">
        <v>0</v>
      </c>
      <c r="P422" s="19">
        <v>0</v>
      </c>
      <c r="Q422" s="19">
        <v>0</v>
      </c>
      <c r="R422" s="10" t="s">
        <v>1912</v>
      </c>
      <c r="S422" s="9" t="s">
        <v>90</v>
      </c>
    </row>
    <row r="423" spans="2:19" x14ac:dyDescent="0.25">
      <c r="B423" s="7" t="s">
        <v>169</v>
      </c>
      <c r="C423" s="8" t="s">
        <v>122</v>
      </c>
      <c r="D423" s="8" t="s">
        <v>123</v>
      </c>
      <c r="E423" s="8" t="s">
        <v>704</v>
      </c>
      <c r="F423" s="32">
        <v>7.9647410180096037</v>
      </c>
      <c r="G423" s="32">
        <v>8.1088119115954349</v>
      </c>
      <c r="H423" s="32">
        <v>8.1088119115954349</v>
      </c>
      <c r="I423" s="32">
        <v>8.2323074150234099</v>
      </c>
      <c r="J423" s="32">
        <v>8.5250051328766858</v>
      </c>
      <c r="K423" s="32">
        <v>8.7300084062534928</v>
      </c>
      <c r="L423" s="32">
        <v>8.7745526120114921</v>
      </c>
      <c r="M423" s="32">
        <v>8.8211154947429584</v>
      </c>
      <c r="N423" s="32">
        <v>8.8911457412554427</v>
      </c>
      <c r="O423" s="32">
        <v>9.1740334088913169</v>
      </c>
      <c r="P423" s="32">
        <v>9.7627996244325441</v>
      </c>
      <c r="Q423" s="32">
        <v>10.352115297232073</v>
      </c>
      <c r="R423" s="10" t="s">
        <v>1912</v>
      </c>
      <c r="S423" s="9" t="s">
        <v>90</v>
      </c>
    </row>
    <row r="424" spans="2:19" x14ac:dyDescent="0.25">
      <c r="B424" s="7" t="s">
        <v>169</v>
      </c>
      <c r="C424" s="8" t="s">
        <v>122</v>
      </c>
      <c r="D424" s="8" t="s">
        <v>126</v>
      </c>
      <c r="E424" s="8" t="s">
        <v>705</v>
      </c>
      <c r="F424" s="31">
        <v>2.351287722005583</v>
      </c>
      <c r="G424" s="31">
        <v>2.3938191894344345</v>
      </c>
      <c r="H424" s="31">
        <v>2.3938191894344345</v>
      </c>
      <c r="I424" s="31">
        <v>2.4302765532428166</v>
      </c>
      <c r="J424" s="31">
        <v>2.5166844538501691</v>
      </c>
      <c r="K424" s="31">
        <v>2.5772038955459999</v>
      </c>
      <c r="L424" s="31">
        <v>2.5903538829528014</v>
      </c>
      <c r="M424" s="31">
        <v>2.6040998081775037</v>
      </c>
      <c r="N424" s="31">
        <v>2.6247735825565437</v>
      </c>
      <c r="O424" s="31">
        <v>2.7082854378843004</v>
      </c>
      <c r="P424" s="31">
        <v>2.8820963340080414</v>
      </c>
      <c r="Q424" s="31">
        <v>3.0560694365490795</v>
      </c>
      <c r="R424" s="11" t="s">
        <v>1912</v>
      </c>
      <c r="S424" s="9" t="s">
        <v>90</v>
      </c>
    </row>
    <row r="425" spans="2:19" x14ac:dyDescent="0.25">
      <c r="B425" s="7" t="s">
        <v>169</v>
      </c>
      <c r="C425" s="8" t="s">
        <v>122</v>
      </c>
      <c r="D425" s="8" t="s">
        <v>130</v>
      </c>
      <c r="E425" s="8" t="s">
        <v>706</v>
      </c>
      <c r="F425" s="30">
        <v>8.3045561853490319</v>
      </c>
      <c r="G425" s="30">
        <v>8.4547738544171924</v>
      </c>
      <c r="H425" s="30">
        <v>8.4547738544171924</v>
      </c>
      <c r="I425" s="30">
        <v>8.5835382856192357</v>
      </c>
      <c r="J425" s="30">
        <v>8.8887239329290093</v>
      </c>
      <c r="K425" s="30">
        <v>9.1024736578841097</v>
      </c>
      <c r="L425" s="30">
        <v>9.1489183393386107</v>
      </c>
      <c r="M425" s="30">
        <v>9.1974678244908485</v>
      </c>
      <c r="N425" s="30">
        <v>9.2704859070024757</v>
      </c>
      <c r="O425" s="30">
        <v>9.5654429589282586</v>
      </c>
      <c r="P425" s="30">
        <v>10.179328847489053</v>
      </c>
      <c r="Q425" s="30">
        <v>10.793787635867018</v>
      </c>
      <c r="R425" s="9" t="s">
        <v>1912</v>
      </c>
      <c r="S425" s="9" t="s">
        <v>90</v>
      </c>
    </row>
    <row r="426" spans="2:19" x14ac:dyDescent="0.25">
      <c r="B426" s="7" t="s">
        <v>169</v>
      </c>
      <c r="C426" s="8" t="s">
        <v>122</v>
      </c>
      <c r="D426" s="8" t="s">
        <v>135</v>
      </c>
      <c r="E426" s="8" t="s">
        <v>707</v>
      </c>
      <c r="F426" s="30">
        <v>0.95908087563560196</v>
      </c>
      <c r="G426" s="30">
        <v>0.95908087563560196</v>
      </c>
      <c r="H426" s="30">
        <v>0.95908087563560196</v>
      </c>
      <c r="I426" s="30">
        <v>0.95908087563560196</v>
      </c>
      <c r="J426" s="30">
        <v>0.95908087563560196</v>
      </c>
      <c r="K426" s="30">
        <v>0.95908087563560196</v>
      </c>
      <c r="L426" s="30">
        <v>0.95908087563560196</v>
      </c>
      <c r="M426" s="30">
        <v>0.95908087563560196</v>
      </c>
      <c r="N426" s="30">
        <v>0.95908087563560196</v>
      </c>
      <c r="O426" s="30">
        <v>0.95908087563560196</v>
      </c>
      <c r="P426" s="30">
        <v>0.95908087563560196</v>
      </c>
      <c r="Q426" s="30">
        <v>0.95908087563560196</v>
      </c>
      <c r="R426" s="9" t="s">
        <v>1912</v>
      </c>
      <c r="S426" s="9" t="s">
        <v>90</v>
      </c>
    </row>
    <row r="427" spans="2:19" x14ac:dyDescent="0.25">
      <c r="B427" s="7" t="s">
        <v>169</v>
      </c>
      <c r="C427" s="8" t="s">
        <v>140</v>
      </c>
      <c r="D427" s="7" t="s">
        <v>123</v>
      </c>
      <c r="E427" s="8" t="s">
        <v>708</v>
      </c>
      <c r="F427" s="30">
        <v>4.6221490903196925</v>
      </c>
      <c r="G427" s="30">
        <v>5.2359520824646282</v>
      </c>
      <c r="H427" s="30">
        <v>5.2359520824646282</v>
      </c>
      <c r="I427" s="30">
        <v>5.3990475579418717</v>
      </c>
      <c r="J427" s="30">
        <v>5.504462107940217</v>
      </c>
      <c r="K427" s="30">
        <v>5.6045392959509428</v>
      </c>
      <c r="L427" s="30">
        <v>5.6405836545192827</v>
      </c>
      <c r="M427" s="30">
        <v>5.6846407860666819</v>
      </c>
      <c r="N427" s="30">
        <v>5.7475618945038534</v>
      </c>
      <c r="O427" s="30">
        <v>5.8624538223598899</v>
      </c>
      <c r="P427" s="30">
        <v>6.1510987032066398</v>
      </c>
      <c r="Q427" s="30">
        <v>6.4128132522741215</v>
      </c>
      <c r="R427" s="9" t="s">
        <v>1912</v>
      </c>
      <c r="S427" s="9" t="s">
        <v>90</v>
      </c>
    </row>
    <row r="428" spans="2:19" x14ac:dyDescent="0.25">
      <c r="B428" s="7" t="s">
        <v>169</v>
      </c>
      <c r="C428" s="8" t="s">
        <v>140</v>
      </c>
      <c r="D428" s="7" t="s">
        <v>126</v>
      </c>
      <c r="E428" s="8" t="s">
        <v>709</v>
      </c>
      <c r="F428" s="33">
        <v>1.9999787663455812E-4</v>
      </c>
      <c r="G428" s="33">
        <v>2.2655680787359294E-4</v>
      </c>
      <c r="H428" s="33">
        <v>2.2655680787359294E-4</v>
      </c>
      <c r="I428" s="33">
        <v>2.3361384889836474E-4</v>
      </c>
      <c r="J428" s="33">
        <v>2.3817508154399779E-4</v>
      </c>
      <c r="K428" s="33">
        <v>2.4250538505430155E-4</v>
      </c>
      <c r="L428" s="33">
        <v>2.4406500153614923E-4</v>
      </c>
      <c r="M428" s="33">
        <v>2.4597131889795415E-4</v>
      </c>
      <c r="N428" s="33">
        <v>2.4869389301259239E-4</v>
      </c>
      <c r="O428" s="33">
        <v>2.5366518365129299E-4</v>
      </c>
      <c r="P428" s="33">
        <v>2.6615470205832884E-4</v>
      </c>
      <c r="Q428" s="33">
        <v>2.7747896185439659E-4</v>
      </c>
      <c r="R428" s="9" t="s">
        <v>1912</v>
      </c>
      <c r="S428" s="9" t="s">
        <v>90</v>
      </c>
    </row>
    <row r="429" spans="2:19" x14ac:dyDescent="0.25">
      <c r="B429" s="7" t="s">
        <v>169</v>
      </c>
      <c r="C429" s="8" t="s">
        <v>140</v>
      </c>
      <c r="D429" s="8" t="s">
        <v>130</v>
      </c>
      <c r="E429" s="8"/>
      <c r="F429" s="30">
        <v>4.6221490946465922</v>
      </c>
      <c r="G429" s="30">
        <v>5.2359520873661234</v>
      </c>
      <c r="H429" s="30">
        <v>5.2359520873661234</v>
      </c>
      <c r="I429" s="30">
        <v>5.3990475629960439</v>
      </c>
      <c r="J429" s="30">
        <v>5.5044621130930702</v>
      </c>
      <c r="K429" s="30">
        <v>5.6045393011974811</v>
      </c>
      <c r="L429" s="30">
        <v>5.6405836597995629</v>
      </c>
      <c r="M429" s="30">
        <v>5.6846407913882047</v>
      </c>
      <c r="N429" s="30">
        <v>5.7475618998842783</v>
      </c>
      <c r="O429" s="30">
        <v>5.8624538278478671</v>
      </c>
      <c r="P429" s="30">
        <v>6.1510987089648248</v>
      </c>
      <c r="Q429" s="30">
        <v>6.4128132582773034</v>
      </c>
      <c r="R429" s="9">
        <v>0</v>
      </c>
      <c r="S429" s="9" t="s">
        <v>90</v>
      </c>
    </row>
    <row r="430" spans="2:19" x14ac:dyDescent="0.25">
      <c r="B430" s="7" t="s">
        <v>169</v>
      </c>
      <c r="C430" s="8" t="s">
        <v>150</v>
      </c>
      <c r="D430" s="8" t="s">
        <v>151</v>
      </c>
      <c r="E430" s="8" t="s">
        <v>710</v>
      </c>
      <c r="F430" s="20">
        <v>10.5</v>
      </c>
      <c r="G430" s="20">
        <v>10.5</v>
      </c>
      <c r="H430" s="20">
        <v>10.5</v>
      </c>
      <c r="I430" s="20">
        <v>10.5</v>
      </c>
      <c r="J430" s="20">
        <v>10.5</v>
      </c>
      <c r="K430" s="20">
        <v>10.5</v>
      </c>
      <c r="L430" s="20">
        <v>10.5</v>
      </c>
      <c r="M430" s="20">
        <v>10.5</v>
      </c>
      <c r="N430" s="20">
        <v>10.5</v>
      </c>
      <c r="O430" s="20">
        <v>10.5</v>
      </c>
      <c r="P430" s="20">
        <v>10.5</v>
      </c>
      <c r="Q430" s="20">
        <v>10.5</v>
      </c>
      <c r="R430" s="9" t="s">
        <v>1912</v>
      </c>
      <c r="S430" s="9" t="s">
        <v>90</v>
      </c>
    </row>
    <row r="431" spans="2:19" x14ac:dyDescent="0.25">
      <c r="B431" s="7" t="s">
        <v>169</v>
      </c>
      <c r="C431" s="8" t="s">
        <v>150</v>
      </c>
      <c r="D431" s="8" t="s">
        <v>154</v>
      </c>
      <c r="E431" s="8" t="s">
        <v>711</v>
      </c>
      <c r="F431" s="19">
        <v>8760</v>
      </c>
      <c r="G431" s="19">
        <v>8760</v>
      </c>
      <c r="H431" s="19">
        <v>8760</v>
      </c>
      <c r="I431" s="19">
        <v>8760</v>
      </c>
      <c r="J431" s="19">
        <v>8760</v>
      </c>
      <c r="K431" s="19">
        <v>8760</v>
      </c>
      <c r="L431" s="19">
        <v>8760</v>
      </c>
      <c r="M431" s="19">
        <v>8760</v>
      </c>
      <c r="N431" s="19">
        <v>8760</v>
      </c>
      <c r="O431" s="19">
        <v>8760</v>
      </c>
      <c r="P431" s="19">
        <v>8760</v>
      </c>
      <c r="Q431" s="19">
        <v>8760</v>
      </c>
      <c r="R431" s="9" t="s">
        <v>1912</v>
      </c>
      <c r="S431" s="9" t="s">
        <v>90</v>
      </c>
    </row>
    <row r="432" spans="2:19" x14ac:dyDescent="0.25">
      <c r="B432" s="7" t="s">
        <v>169</v>
      </c>
      <c r="C432" s="8" t="s">
        <v>150</v>
      </c>
      <c r="D432" s="8" t="s">
        <v>157</v>
      </c>
      <c r="E432" s="8" t="s">
        <v>712</v>
      </c>
      <c r="F432" s="19">
        <v>8760</v>
      </c>
      <c r="G432" s="19">
        <v>8760</v>
      </c>
      <c r="H432" s="19">
        <v>8760</v>
      </c>
      <c r="I432" s="19">
        <v>8760</v>
      </c>
      <c r="J432" s="19">
        <v>8760</v>
      </c>
      <c r="K432" s="19">
        <v>8760</v>
      </c>
      <c r="L432" s="19">
        <v>8760</v>
      </c>
      <c r="M432" s="19">
        <v>8760</v>
      </c>
      <c r="N432" s="19">
        <v>8760</v>
      </c>
      <c r="O432" s="19">
        <v>8760</v>
      </c>
      <c r="P432" s="19">
        <v>8760</v>
      </c>
      <c r="Q432" s="19">
        <v>8760</v>
      </c>
      <c r="R432" s="9" t="s">
        <v>1912</v>
      </c>
      <c r="S432" s="9" t="s">
        <v>90</v>
      </c>
    </row>
    <row r="433" spans="2:19" x14ac:dyDescent="0.25">
      <c r="B433" s="7" t="s">
        <v>169</v>
      </c>
      <c r="C433" s="8" t="s">
        <v>159</v>
      </c>
      <c r="D433" s="8" t="s">
        <v>1</v>
      </c>
      <c r="E433" s="8" t="s">
        <v>713</v>
      </c>
      <c r="F433" s="21">
        <v>0.71485943775100402</v>
      </c>
      <c r="G433" s="21">
        <v>0.71485943775100402</v>
      </c>
      <c r="H433" s="21">
        <v>0.71485943775100402</v>
      </c>
      <c r="I433" s="21">
        <v>0.71485943775100402</v>
      </c>
      <c r="J433" s="21">
        <v>0.71485943775100402</v>
      </c>
      <c r="K433" s="21">
        <v>0.71485943775100402</v>
      </c>
      <c r="L433" s="21">
        <v>0.71485943775100402</v>
      </c>
      <c r="M433" s="21">
        <v>0.71485943775100402</v>
      </c>
      <c r="N433" s="21">
        <v>0.71485943775100402</v>
      </c>
      <c r="O433" s="21">
        <v>0.71485943775100402</v>
      </c>
      <c r="P433" s="21">
        <v>0.71485943775100402</v>
      </c>
      <c r="Q433" s="21">
        <v>0.71485943775100402</v>
      </c>
      <c r="R433" s="9" t="s">
        <v>1912</v>
      </c>
      <c r="S433" s="9" t="s">
        <v>90</v>
      </c>
    </row>
    <row r="434" spans="2:19" x14ac:dyDescent="0.25">
      <c r="B434" s="7" t="s">
        <v>169</v>
      </c>
      <c r="C434" s="8" t="s">
        <v>159</v>
      </c>
      <c r="D434" s="8" t="s">
        <v>90</v>
      </c>
      <c r="E434" s="8" t="s">
        <v>714</v>
      </c>
      <c r="F434" s="21">
        <v>0.69937369519832904</v>
      </c>
      <c r="G434" s="21">
        <v>0.69937369519832904</v>
      </c>
      <c r="H434" s="21">
        <v>0.69937369519832904</v>
      </c>
      <c r="I434" s="21">
        <v>0.69937369519832904</v>
      </c>
      <c r="J434" s="21">
        <v>0.69937369519832904</v>
      </c>
      <c r="K434" s="21">
        <v>0.69937369519832904</v>
      </c>
      <c r="L434" s="21">
        <v>0.69937369519832904</v>
      </c>
      <c r="M434" s="21">
        <v>0.69937369519832904</v>
      </c>
      <c r="N434" s="21">
        <v>0.69937369519832904</v>
      </c>
      <c r="O434" s="21">
        <v>0.69937369519832904</v>
      </c>
      <c r="P434" s="21">
        <v>0.69937369519832904</v>
      </c>
      <c r="Q434" s="21">
        <v>0.69937369519832904</v>
      </c>
      <c r="R434" s="9" t="s">
        <v>1912</v>
      </c>
      <c r="S434" s="9" t="s">
        <v>90</v>
      </c>
    </row>
    <row r="435" spans="2:19" x14ac:dyDescent="0.25">
      <c r="B435" s="7" t="s">
        <v>169</v>
      </c>
      <c r="C435" s="7" t="s">
        <v>164</v>
      </c>
      <c r="D435" s="12">
        <v>1</v>
      </c>
      <c r="E435" s="8" t="s">
        <v>715</v>
      </c>
      <c r="F435" s="19">
        <v>2.2999999999999998</v>
      </c>
      <c r="G435" s="19"/>
      <c r="H435" s="19"/>
      <c r="I435" s="19"/>
      <c r="J435" s="19"/>
      <c r="K435" s="19"/>
      <c r="L435" s="19"/>
      <c r="M435" s="19"/>
      <c r="N435" s="19"/>
      <c r="O435" s="19"/>
      <c r="P435" s="19"/>
      <c r="Q435" s="19"/>
      <c r="R435" s="9" t="s">
        <v>50</v>
      </c>
      <c r="S435" s="9" t="s">
        <v>90</v>
      </c>
    </row>
    <row r="436" spans="2:19" x14ac:dyDescent="0.25">
      <c r="B436" s="7" t="s">
        <v>169</v>
      </c>
      <c r="C436" s="7" t="s">
        <v>164</v>
      </c>
      <c r="D436" s="12">
        <v>2</v>
      </c>
      <c r="E436" s="8" t="s">
        <v>716</v>
      </c>
      <c r="F436" s="19">
        <v>1.3</v>
      </c>
      <c r="G436" s="19"/>
      <c r="H436" s="19"/>
      <c r="I436" s="19"/>
      <c r="J436" s="19"/>
      <c r="K436" s="19"/>
      <c r="L436" s="19"/>
      <c r="M436" s="19"/>
      <c r="N436" s="19"/>
      <c r="O436" s="19"/>
      <c r="P436" s="19"/>
      <c r="Q436" s="19"/>
      <c r="R436" s="9" t="s">
        <v>81</v>
      </c>
      <c r="S436" s="9" t="s">
        <v>90</v>
      </c>
    </row>
    <row r="437" spans="2:19" x14ac:dyDescent="0.25">
      <c r="B437" s="7" t="s">
        <v>169</v>
      </c>
      <c r="C437" s="7" t="s">
        <v>164</v>
      </c>
      <c r="D437" s="12">
        <v>3</v>
      </c>
      <c r="E437" s="8" t="s">
        <v>717</v>
      </c>
      <c r="F437" s="19">
        <v>1.8</v>
      </c>
      <c r="G437" s="19"/>
      <c r="H437" s="19"/>
      <c r="I437" s="19"/>
      <c r="J437" s="19"/>
      <c r="K437" s="19"/>
      <c r="L437" s="19"/>
      <c r="M437" s="19"/>
      <c r="N437" s="19"/>
      <c r="O437" s="19"/>
      <c r="P437" s="19"/>
      <c r="Q437" s="19"/>
      <c r="R437" s="10" t="s">
        <v>82</v>
      </c>
      <c r="S437" s="9" t="s">
        <v>90</v>
      </c>
    </row>
    <row r="438" spans="2:19" x14ac:dyDescent="0.25">
      <c r="B438" s="7" t="s">
        <v>169</v>
      </c>
      <c r="C438" s="7" t="s">
        <v>164</v>
      </c>
      <c r="D438" s="12">
        <v>4</v>
      </c>
      <c r="E438" s="8" t="s">
        <v>718</v>
      </c>
      <c r="F438" s="19"/>
      <c r="G438" s="19"/>
      <c r="H438" s="19"/>
      <c r="I438" s="19"/>
      <c r="J438" s="19"/>
      <c r="K438" s="19"/>
      <c r="L438" s="19"/>
      <c r="M438" s="19"/>
      <c r="N438" s="19"/>
      <c r="O438" s="19"/>
      <c r="P438" s="19"/>
      <c r="Q438" s="19"/>
      <c r="R438" s="10">
        <v>0</v>
      </c>
      <c r="S438" s="9" t="s">
        <v>90</v>
      </c>
    </row>
    <row r="439" spans="2:19" x14ac:dyDescent="0.25">
      <c r="B439" s="7" t="s">
        <v>169</v>
      </c>
      <c r="C439" s="7" t="s">
        <v>164</v>
      </c>
      <c r="D439" s="12">
        <v>5</v>
      </c>
      <c r="E439" s="8" t="s">
        <v>719</v>
      </c>
      <c r="F439" s="19"/>
      <c r="G439" s="19"/>
      <c r="H439" s="19"/>
      <c r="I439" s="19"/>
      <c r="J439" s="19"/>
      <c r="K439" s="19"/>
      <c r="L439" s="19"/>
      <c r="M439" s="19"/>
      <c r="N439" s="19"/>
      <c r="O439" s="19"/>
      <c r="P439" s="19"/>
      <c r="Q439" s="19"/>
      <c r="R439" s="10">
        <v>0</v>
      </c>
      <c r="S439" s="9" t="s">
        <v>90</v>
      </c>
    </row>
    <row r="440" spans="2:19" x14ac:dyDescent="0.25">
      <c r="B440" s="7" t="s">
        <v>169</v>
      </c>
      <c r="C440" s="8" t="s">
        <v>171</v>
      </c>
      <c r="D440" s="8" t="s">
        <v>172</v>
      </c>
      <c r="E440" s="8" t="s">
        <v>720</v>
      </c>
      <c r="F440" s="22">
        <v>0.91829000000000005</v>
      </c>
      <c r="G440" s="20"/>
      <c r="H440" s="20"/>
      <c r="I440" s="20"/>
      <c r="J440" s="20"/>
      <c r="K440" s="20"/>
      <c r="L440" s="20"/>
      <c r="M440" s="20"/>
      <c r="N440" s="20"/>
      <c r="O440" s="20"/>
      <c r="P440" s="20"/>
      <c r="Q440" s="20"/>
      <c r="R440" s="11" t="s">
        <v>1912</v>
      </c>
      <c r="S440" s="9" t="s">
        <v>90</v>
      </c>
    </row>
    <row r="441" spans="2:19" ht="15.75" thickBot="1" x14ac:dyDescent="0.3">
      <c r="B441" s="56" t="s">
        <v>169</v>
      </c>
      <c r="C441" s="57" t="s">
        <v>171</v>
      </c>
      <c r="D441" s="57" t="s">
        <v>174</v>
      </c>
      <c r="E441" s="57" t="s">
        <v>721</v>
      </c>
      <c r="F441" s="58">
        <v>0.2</v>
      </c>
      <c r="G441" s="58"/>
      <c r="H441" s="58"/>
      <c r="I441" s="58"/>
      <c r="J441" s="58"/>
      <c r="K441" s="58"/>
      <c r="L441" s="58"/>
      <c r="M441" s="58"/>
      <c r="N441" s="58"/>
      <c r="O441" s="58"/>
      <c r="P441" s="58"/>
      <c r="Q441" s="58"/>
      <c r="R441" s="62" t="s">
        <v>1912</v>
      </c>
      <c r="S441" s="62" t="s">
        <v>90</v>
      </c>
    </row>
    <row r="442" spans="2:19" ht="15.75" thickTop="1" x14ac:dyDescent="0.25">
      <c r="B442" s="7" t="s">
        <v>170</v>
      </c>
      <c r="C442" s="7" t="s">
        <v>106</v>
      </c>
      <c r="D442" s="8" t="s">
        <v>107</v>
      </c>
      <c r="E442" s="8" t="s">
        <v>722</v>
      </c>
      <c r="F442" s="19">
        <v>120</v>
      </c>
      <c r="G442" s="19">
        <v>120</v>
      </c>
      <c r="H442" s="19">
        <v>120</v>
      </c>
      <c r="I442" s="19">
        <v>120</v>
      </c>
      <c r="J442" s="19">
        <v>120</v>
      </c>
      <c r="K442" s="19">
        <v>120</v>
      </c>
      <c r="L442" s="19">
        <v>120</v>
      </c>
      <c r="M442" s="19">
        <v>120</v>
      </c>
      <c r="N442" s="19">
        <v>120</v>
      </c>
      <c r="O442" s="19">
        <v>120</v>
      </c>
      <c r="P442" s="19">
        <v>120</v>
      </c>
      <c r="Q442" s="19">
        <v>120</v>
      </c>
      <c r="R442" s="147" t="s">
        <v>1912</v>
      </c>
      <c r="S442" s="147" t="s">
        <v>1</v>
      </c>
    </row>
    <row r="443" spans="2:19" x14ac:dyDescent="0.25">
      <c r="B443" s="7" t="s">
        <v>170</v>
      </c>
      <c r="C443" s="7" t="s">
        <v>106</v>
      </c>
      <c r="D443" s="8" t="s">
        <v>112</v>
      </c>
      <c r="E443" s="8" t="s">
        <v>723</v>
      </c>
      <c r="F443" s="19">
        <v>60</v>
      </c>
      <c r="G443" s="19">
        <v>60</v>
      </c>
      <c r="H443" s="19">
        <v>60</v>
      </c>
      <c r="I443" s="19">
        <v>60</v>
      </c>
      <c r="J443" s="19">
        <v>60</v>
      </c>
      <c r="K443" s="19">
        <v>60</v>
      </c>
      <c r="L443" s="19">
        <v>60</v>
      </c>
      <c r="M443" s="19">
        <v>60</v>
      </c>
      <c r="N443" s="19">
        <v>60</v>
      </c>
      <c r="O443" s="19">
        <v>60</v>
      </c>
      <c r="P443" s="19">
        <v>60</v>
      </c>
      <c r="Q443" s="19">
        <v>60</v>
      </c>
      <c r="R443" s="10" t="s">
        <v>1912</v>
      </c>
      <c r="S443" s="9" t="s">
        <v>1</v>
      </c>
    </row>
    <row r="444" spans="2:19" x14ac:dyDescent="0.25">
      <c r="B444" s="7" t="s">
        <v>170</v>
      </c>
      <c r="C444" s="7" t="s">
        <v>106</v>
      </c>
      <c r="D444" s="8" t="s">
        <v>117</v>
      </c>
      <c r="E444" s="8" t="s">
        <v>724</v>
      </c>
      <c r="F444" s="19">
        <v>72</v>
      </c>
      <c r="G444" s="19">
        <v>72</v>
      </c>
      <c r="H444" s="19">
        <v>72</v>
      </c>
      <c r="I444" s="19">
        <v>72</v>
      </c>
      <c r="J444" s="19">
        <v>72</v>
      </c>
      <c r="K444" s="19">
        <v>72</v>
      </c>
      <c r="L444" s="19">
        <v>72</v>
      </c>
      <c r="M444" s="19">
        <v>72</v>
      </c>
      <c r="N444" s="19">
        <v>72</v>
      </c>
      <c r="O444" s="19">
        <v>72</v>
      </c>
      <c r="P444" s="19">
        <v>72</v>
      </c>
      <c r="Q444" s="19">
        <v>72</v>
      </c>
      <c r="R444" s="10" t="s">
        <v>1912</v>
      </c>
      <c r="S444" s="9" t="s">
        <v>1</v>
      </c>
    </row>
    <row r="445" spans="2:19" x14ac:dyDescent="0.25">
      <c r="B445" s="7" t="s">
        <v>170</v>
      </c>
      <c r="C445" s="8" t="s">
        <v>122</v>
      </c>
      <c r="D445" s="8" t="s">
        <v>123</v>
      </c>
      <c r="E445" s="8" t="s">
        <v>725</v>
      </c>
      <c r="F445" s="32">
        <v>38.707261840520239</v>
      </c>
      <c r="G445" s="32">
        <v>41.085174855815019</v>
      </c>
      <c r="H445" s="32">
        <v>41.085174855815019</v>
      </c>
      <c r="I445" s="32">
        <v>42.364943276656007</v>
      </c>
      <c r="J445" s="32">
        <v>43.19210424964001</v>
      </c>
      <c r="K445" s="32">
        <v>43.977384310217559</v>
      </c>
      <c r="L445" s="32">
        <v>44.260215159511517</v>
      </c>
      <c r="M445" s="32">
        <v>44.605920185982747</v>
      </c>
      <c r="N445" s="32">
        <v>45.099646007294318</v>
      </c>
      <c r="O445" s="32">
        <v>46.001173536794745</v>
      </c>
      <c r="P445" s="32">
        <v>48.266095983381085</v>
      </c>
      <c r="Q445" s="32">
        <v>50.319703014423062</v>
      </c>
      <c r="R445" s="10" t="s">
        <v>1912</v>
      </c>
      <c r="S445" s="9" t="s">
        <v>1</v>
      </c>
    </row>
    <row r="446" spans="2:19" x14ac:dyDescent="0.25">
      <c r="B446" s="7" t="s">
        <v>170</v>
      </c>
      <c r="C446" s="8" t="s">
        <v>122</v>
      </c>
      <c r="D446" s="8" t="s">
        <v>126</v>
      </c>
      <c r="E446" s="8" t="s">
        <v>726</v>
      </c>
      <c r="F446" s="31">
        <v>2.0939817709782735</v>
      </c>
      <c r="G446" s="31">
        <v>2.2226218832010507</v>
      </c>
      <c r="H446" s="31">
        <v>2.2226218832010507</v>
      </c>
      <c r="I446" s="31">
        <v>2.2918546735585132</v>
      </c>
      <c r="J446" s="31">
        <v>2.3366023492331482</v>
      </c>
      <c r="K446" s="31">
        <v>2.3790843552902428</v>
      </c>
      <c r="L446" s="31">
        <v>2.3943849116852873</v>
      </c>
      <c r="M446" s="31">
        <v>2.4130868293395715</v>
      </c>
      <c r="N446" s="31">
        <v>2.4397963618802372</v>
      </c>
      <c r="O446" s="31">
        <v>2.4885671124589503</v>
      </c>
      <c r="P446" s="31">
        <v>2.6110946716382681</v>
      </c>
      <c r="Q446" s="31">
        <v>2.7221905095580166</v>
      </c>
      <c r="R446" s="11" t="s">
        <v>1912</v>
      </c>
      <c r="S446" s="9" t="s">
        <v>1</v>
      </c>
    </row>
    <row r="447" spans="2:19" x14ac:dyDescent="0.25">
      <c r="B447" s="7" t="s">
        <v>170</v>
      </c>
      <c r="C447" s="8" t="s">
        <v>122</v>
      </c>
      <c r="D447" s="8" t="s">
        <v>130</v>
      </c>
      <c r="E447" s="8" t="s">
        <v>727</v>
      </c>
      <c r="F447" s="30">
        <v>38.763860474000566</v>
      </c>
      <c r="G447" s="30">
        <v>41.145250527473749</v>
      </c>
      <c r="H447" s="30">
        <v>41.145250527473749</v>
      </c>
      <c r="I447" s="30">
        <v>42.426890254636774</v>
      </c>
      <c r="J447" s="30">
        <v>43.255260721098566</v>
      </c>
      <c r="K447" s="30">
        <v>44.041689035936805</v>
      </c>
      <c r="L447" s="30">
        <v>44.324933446893738</v>
      </c>
      <c r="M447" s="30">
        <v>44.671143971071473</v>
      </c>
      <c r="N447" s="30">
        <v>45.165591729442696</v>
      </c>
      <c r="O447" s="30">
        <v>46.068437492881365</v>
      </c>
      <c r="P447" s="30">
        <v>48.336671760281689</v>
      </c>
      <c r="Q447" s="30">
        <v>50.393281621958948</v>
      </c>
      <c r="R447" s="9" t="s">
        <v>1912</v>
      </c>
      <c r="S447" s="9" t="s">
        <v>1</v>
      </c>
    </row>
    <row r="448" spans="2:19" x14ac:dyDescent="0.25">
      <c r="B448" s="7" t="s">
        <v>170</v>
      </c>
      <c r="C448" s="8" t="s">
        <v>122</v>
      </c>
      <c r="D448" s="8" t="s">
        <v>135</v>
      </c>
      <c r="E448" s="8" t="s">
        <v>728</v>
      </c>
      <c r="F448" s="30">
        <v>0.99853991236197204</v>
      </c>
      <c r="G448" s="30">
        <v>0.99853991236197204</v>
      </c>
      <c r="H448" s="30">
        <v>0.99853991236197204</v>
      </c>
      <c r="I448" s="30">
        <v>0.99853991236197204</v>
      </c>
      <c r="J448" s="30">
        <v>0.99853991236197204</v>
      </c>
      <c r="K448" s="30">
        <v>0.99853991236197204</v>
      </c>
      <c r="L448" s="30">
        <v>0.99853991236197204</v>
      </c>
      <c r="M448" s="30">
        <v>0.99853991236197204</v>
      </c>
      <c r="N448" s="30">
        <v>0.99853991236197204</v>
      </c>
      <c r="O448" s="30">
        <v>0.99853991236197204</v>
      </c>
      <c r="P448" s="30">
        <v>0.99853991236197204</v>
      </c>
      <c r="Q448" s="30">
        <v>0.99853991236197204</v>
      </c>
      <c r="R448" s="9" t="s">
        <v>1912</v>
      </c>
      <c r="S448" s="9" t="s">
        <v>1</v>
      </c>
    </row>
    <row r="449" spans="2:19" x14ac:dyDescent="0.25">
      <c r="B449" s="7" t="s">
        <v>170</v>
      </c>
      <c r="C449" s="8" t="s">
        <v>140</v>
      </c>
      <c r="D449" s="7" t="s">
        <v>123</v>
      </c>
      <c r="E449" s="8" t="s">
        <v>729</v>
      </c>
      <c r="F449" s="30">
        <v>22.62691278009973</v>
      </c>
      <c r="G449" s="30">
        <v>29.07334921018365</v>
      </c>
      <c r="H449" s="30">
        <v>29.07334921018365</v>
      </c>
      <c r="I449" s="30">
        <v>29.516130216352352</v>
      </c>
      <c r="J449" s="30">
        <v>30.565569154750143</v>
      </c>
      <c r="K449" s="30">
        <v>31.300588269892248</v>
      </c>
      <c r="L449" s="30">
        <v>31.46029714751965</v>
      </c>
      <c r="M449" s="30">
        <v>31.627243793297549</v>
      </c>
      <c r="N449" s="30">
        <v>31.878330368535686</v>
      </c>
      <c r="O449" s="30">
        <v>32.892596334758345</v>
      </c>
      <c r="P449" s="30">
        <v>35.003559811801239</v>
      </c>
      <c r="Q449" s="30">
        <v>37.116493313913267</v>
      </c>
      <c r="R449" s="9" t="s">
        <v>1912</v>
      </c>
      <c r="S449" s="9" t="s">
        <v>1</v>
      </c>
    </row>
    <row r="450" spans="2:19" x14ac:dyDescent="0.25">
      <c r="B450" s="7" t="s">
        <v>170</v>
      </c>
      <c r="C450" s="8" t="s">
        <v>140</v>
      </c>
      <c r="D450" s="7" t="s">
        <v>126</v>
      </c>
      <c r="E450" s="8" t="s">
        <v>730</v>
      </c>
      <c r="F450" s="33">
        <v>0.42648886763497412</v>
      </c>
      <c r="G450" s="33">
        <v>0.54799609224238166</v>
      </c>
      <c r="H450" s="33">
        <v>0.54799609224238166</v>
      </c>
      <c r="I450" s="33">
        <v>0.55634195770667749</v>
      </c>
      <c r="J450" s="33">
        <v>0.57612256272503937</v>
      </c>
      <c r="K450" s="33">
        <v>0.58997674924854104</v>
      </c>
      <c r="L450" s="33">
        <v>0.59298706086436148</v>
      </c>
      <c r="M450" s="33">
        <v>0.59613379531310684</v>
      </c>
      <c r="N450" s="33">
        <v>0.60086646168217006</v>
      </c>
      <c r="O450" s="33">
        <v>0.61998410038173446</v>
      </c>
      <c r="P450" s="33">
        <v>0.65977310879363971</v>
      </c>
      <c r="Q450" s="33">
        <v>0.69959924970202692</v>
      </c>
      <c r="R450" s="9" t="s">
        <v>1912</v>
      </c>
      <c r="S450" s="9" t="s">
        <v>1</v>
      </c>
    </row>
    <row r="451" spans="2:19" x14ac:dyDescent="0.25">
      <c r="B451" s="7" t="s">
        <v>170</v>
      </c>
      <c r="C451" s="8" t="s">
        <v>140</v>
      </c>
      <c r="D451" s="8" t="s">
        <v>130</v>
      </c>
      <c r="E451" s="8"/>
      <c r="F451" s="30">
        <v>22.630931812730491</v>
      </c>
      <c r="G451" s="30">
        <v>29.078513270358222</v>
      </c>
      <c r="H451" s="30">
        <v>29.078513270358222</v>
      </c>
      <c r="I451" s="30">
        <v>29.521372924079483</v>
      </c>
      <c r="J451" s="30">
        <v>30.57099826569447</v>
      </c>
      <c r="K451" s="30">
        <v>31.306147936243612</v>
      </c>
      <c r="L451" s="30">
        <v>31.465885181646893</v>
      </c>
      <c r="M451" s="30">
        <v>31.632861480785969</v>
      </c>
      <c r="N451" s="30">
        <v>31.883992654469719</v>
      </c>
      <c r="O451" s="30">
        <v>32.898438776423482</v>
      </c>
      <c r="P451" s="30">
        <v>35.009777206566653</v>
      </c>
      <c r="Q451" s="30">
        <v>37.123086011698327</v>
      </c>
      <c r="R451" s="9">
        <v>0</v>
      </c>
      <c r="S451" s="9" t="s">
        <v>1</v>
      </c>
    </row>
    <row r="452" spans="2:19" x14ac:dyDescent="0.25">
      <c r="B452" s="7" t="s">
        <v>170</v>
      </c>
      <c r="C452" s="8" t="s">
        <v>150</v>
      </c>
      <c r="D452" s="8" t="s">
        <v>151</v>
      </c>
      <c r="E452" s="8" t="s">
        <v>731</v>
      </c>
      <c r="F452" s="20">
        <v>2</v>
      </c>
      <c r="G452" s="20">
        <v>2</v>
      </c>
      <c r="H452" s="20">
        <v>2</v>
      </c>
      <c r="I452" s="20">
        <v>2</v>
      </c>
      <c r="J452" s="20">
        <v>2</v>
      </c>
      <c r="K452" s="20">
        <v>2</v>
      </c>
      <c r="L452" s="20">
        <v>2</v>
      </c>
      <c r="M452" s="20">
        <v>2</v>
      </c>
      <c r="N452" s="20">
        <v>2</v>
      </c>
      <c r="O452" s="20">
        <v>2</v>
      </c>
      <c r="P452" s="20">
        <v>2</v>
      </c>
      <c r="Q452" s="20">
        <v>2</v>
      </c>
      <c r="R452" s="9" t="s">
        <v>1912</v>
      </c>
      <c r="S452" s="9" t="s">
        <v>1</v>
      </c>
    </row>
    <row r="453" spans="2:19" x14ac:dyDescent="0.25">
      <c r="B453" s="7" t="s">
        <v>170</v>
      </c>
      <c r="C453" s="8" t="s">
        <v>150</v>
      </c>
      <c r="D453" s="8" t="s">
        <v>154</v>
      </c>
      <c r="E453" s="8" t="s">
        <v>732</v>
      </c>
      <c r="F453" s="19"/>
      <c r="G453" s="19"/>
      <c r="H453" s="19"/>
      <c r="I453" s="19"/>
      <c r="J453" s="19"/>
      <c r="K453" s="19"/>
      <c r="L453" s="19"/>
      <c r="M453" s="19"/>
      <c r="N453" s="19"/>
      <c r="O453" s="19"/>
      <c r="P453" s="19"/>
      <c r="Q453" s="19"/>
      <c r="R453" s="9" t="s">
        <v>1912</v>
      </c>
      <c r="S453" s="9" t="s">
        <v>1</v>
      </c>
    </row>
    <row r="454" spans="2:19" x14ac:dyDescent="0.25">
      <c r="B454" s="7" t="s">
        <v>170</v>
      </c>
      <c r="C454" s="8" t="s">
        <v>150</v>
      </c>
      <c r="D454" s="8" t="s">
        <v>157</v>
      </c>
      <c r="E454" s="8" t="s">
        <v>733</v>
      </c>
      <c r="F454" s="19"/>
      <c r="G454" s="19"/>
      <c r="H454" s="19"/>
      <c r="I454" s="19"/>
      <c r="J454" s="19"/>
      <c r="K454" s="19"/>
      <c r="L454" s="19"/>
      <c r="M454" s="19"/>
      <c r="N454" s="19"/>
      <c r="O454" s="19"/>
      <c r="P454" s="19"/>
      <c r="Q454" s="19"/>
      <c r="R454" s="9" t="s">
        <v>1912</v>
      </c>
      <c r="S454" s="9" t="s">
        <v>1</v>
      </c>
    </row>
    <row r="455" spans="2:19" x14ac:dyDescent="0.25">
      <c r="B455" s="7" t="s">
        <v>170</v>
      </c>
      <c r="C455" s="8" t="s">
        <v>159</v>
      </c>
      <c r="D455" s="8" t="s">
        <v>1</v>
      </c>
      <c r="E455" s="8" t="s">
        <v>734</v>
      </c>
      <c r="F455" s="21">
        <v>0.82309124767225295</v>
      </c>
      <c r="G455" s="21">
        <v>0.82309124767225295</v>
      </c>
      <c r="H455" s="21">
        <v>0.82309124767225295</v>
      </c>
      <c r="I455" s="21">
        <v>0.82309124767225295</v>
      </c>
      <c r="J455" s="21">
        <v>0.82309124767225295</v>
      </c>
      <c r="K455" s="21">
        <v>0.82309124767225295</v>
      </c>
      <c r="L455" s="21">
        <v>0.82309124767225295</v>
      </c>
      <c r="M455" s="21">
        <v>0.82309124767225295</v>
      </c>
      <c r="N455" s="21">
        <v>0.82309124767225295</v>
      </c>
      <c r="O455" s="21">
        <v>0.82309124767225295</v>
      </c>
      <c r="P455" s="21">
        <v>0.82309124767225295</v>
      </c>
      <c r="Q455" s="21">
        <v>0.82309124767225295</v>
      </c>
      <c r="R455" s="9" t="s">
        <v>1912</v>
      </c>
      <c r="S455" s="9" t="s">
        <v>1</v>
      </c>
    </row>
    <row r="456" spans="2:19" x14ac:dyDescent="0.25">
      <c r="B456" s="7" t="s">
        <v>170</v>
      </c>
      <c r="C456" s="8" t="s">
        <v>159</v>
      </c>
      <c r="D456" s="8" t="s">
        <v>90</v>
      </c>
      <c r="E456" s="8" t="s">
        <v>735</v>
      </c>
      <c r="F456" s="21">
        <v>0.94757231404958597</v>
      </c>
      <c r="G456" s="21">
        <v>0.94757231404958597</v>
      </c>
      <c r="H456" s="21">
        <v>0.94757231404958597</v>
      </c>
      <c r="I456" s="21">
        <v>0.94757231404958597</v>
      </c>
      <c r="J456" s="21">
        <v>0.94757231404958597</v>
      </c>
      <c r="K456" s="21">
        <v>0.94757231404958597</v>
      </c>
      <c r="L456" s="21">
        <v>0.94757231404958597</v>
      </c>
      <c r="M456" s="21">
        <v>0.94757231404958597</v>
      </c>
      <c r="N456" s="21">
        <v>0.94757231404958597</v>
      </c>
      <c r="O456" s="21">
        <v>0.94757231404958597</v>
      </c>
      <c r="P456" s="21">
        <v>0.94757231404958597</v>
      </c>
      <c r="Q456" s="21">
        <v>0.94757231404958597</v>
      </c>
      <c r="R456" s="9" t="s">
        <v>1912</v>
      </c>
      <c r="S456" s="9" t="s">
        <v>1</v>
      </c>
    </row>
    <row r="457" spans="2:19" x14ac:dyDescent="0.25">
      <c r="B457" s="7" t="s">
        <v>170</v>
      </c>
      <c r="C457" s="7" t="s">
        <v>164</v>
      </c>
      <c r="D457" s="12">
        <v>1</v>
      </c>
      <c r="E457" s="8" t="s">
        <v>736</v>
      </c>
      <c r="F457" s="19"/>
      <c r="G457" s="19"/>
      <c r="H457" s="19"/>
      <c r="I457" s="19"/>
      <c r="J457" s="19"/>
      <c r="K457" s="19"/>
      <c r="L457" s="19"/>
      <c r="M457" s="19"/>
      <c r="N457" s="19"/>
      <c r="O457" s="19"/>
      <c r="P457" s="19"/>
      <c r="Q457" s="19"/>
      <c r="R457" s="9">
        <v>0</v>
      </c>
      <c r="S457" s="9" t="s">
        <v>1</v>
      </c>
    </row>
    <row r="458" spans="2:19" x14ac:dyDescent="0.25">
      <c r="B458" s="7" t="s">
        <v>170</v>
      </c>
      <c r="C458" s="7" t="s">
        <v>164</v>
      </c>
      <c r="D458" s="12">
        <v>2</v>
      </c>
      <c r="E458" s="8" t="s">
        <v>737</v>
      </c>
      <c r="F458" s="19"/>
      <c r="G458" s="19"/>
      <c r="H458" s="19"/>
      <c r="I458" s="19"/>
      <c r="J458" s="19"/>
      <c r="K458" s="19"/>
      <c r="L458" s="19"/>
      <c r="M458" s="19"/>
      <c r="N458" s="19"/>
      <c r="O458" s="19"/>
      <c r="P458" s="19"/>
      <c r="Q458" s="19"/>
      <c r="R458" s="9">
        <v>0</v>
      </c>
      <c r="S458" s="9" t="s">
        <v>1</v>
      </c>
    </row>
    <row r="459" spans="2:19" x14ac:dyDescent="0.25">
      <c r="B459" s="7" t="s">
        <v>170</v>
      </c>
      <c r="C459" s="7" t="s">
        <v>164</v>
      </c>
      <c r="D459" s="12">
        <v>3</v>
      </c>
      <c r="E459" s="8" t="s">
        <v>738</v>
      </c>
      <c r="F459" s="19"/>
      <c r="G459" s="19"/>
      <c r="H459" s="19"/>
      <c r="I459" s="19"/>
      <c r="J459" s="19"/>
      <c r="K459" s="19"/>
      <c r="L459" s="19"/>
      <c r="M459" s="19"/>
      <c r="N459" s="19"/>
      <c r="O459" s="19"/>
      <c r="P459" s="19"/>
      <c r="Q459" s="19"/>
      <c r="R459" s="10">
        <v>0</v>
      </c>
      <c r="S459" s="9" t="s">
        <v>1</v>
      </c>
    </row>
    <row r="460" spans="2:19" x14ac:dyDescent="0.25">
      <c r="B460" s="7" t="s">
        <v>170</v>
      </c>
      <c r="C460" s="7" t="s">
        <v>164</v>
      </c>
      <c r="D460" s="12">
        <v>4</v>
      </c>
      <c r="E460" s="8" t="s">
        <v>739</v>
      </c>
      <c r="F460" s="19"/>
      <c r="G460" s="19"/>
      <c r="H460" s="19"/>
      <c r="I460" s="19"/>
      <c r="J460" s="19"/>
      <c r="K460" s="19"/>
      <c r="L460" s="19"/>
      <c r="M460" s="19"/>
      <c r="N460" s="19"/>
      <c r="O460" s="19"/>
      <c r="P460" s="19"/>
      <c r="Q460" s="19"/>
      <c r="R460" s="10">
        <v>0</v>
      </c>
      <c r="S460" s="9" t="s">
        <v>1</v>
      </c>
    </row>
    <row r="461" spans="2:19" x14ac:dyDescent="0.25">
      <c r="B461" s="7" t="s">
        <v>170</v>
      </c>
      <c r="C461" s="7" t="s">
        <v>164</v>
      </c>
      <c r="D461" s="12">
        <v>5</v>
      </c>
      <c r="E461" s="8" t="s">
        <v>740</v>
      </c>
      <c r="F461" s="19"/>
      <c r="G461" s="19"/>
      <c r="H461" s="19"/>
      <c r="I461" s="19"/>
      <c r="J461" s="19"/>
      <c r="K461" s="19"/>
      <c r="L461" s="19"/>
      <c r="M461" s="19"/>
      <c r="N461" s="19"/>
      <c r="O461" s="19"/>
      <c r="P461" s="19"/>
      <c r="Q461" s="19"/>
      <c r="R461" s="10">
        <v>0</v>
      </c>
      <c r="S461" s="9" t="s">
        <v>1</v>
      </c>
    </row>
    <row r="462" spans="2:19" x14ac:dyDescent="0.25">
      <c r="B462" s="7" t="s">
        <v>170</v>
      </c>
      <c r="C462" s="8" t="s">
        <v>171</v>
      </c>
      <c r="D462" s="8" t="s">
        <v>172</v>
      </c>
      <c r="E462" s="8" t="s">
        <v>741</v>
      </c>
      <c r="F462" s="22">
        <v>11.492450000000053</v>
      </c>
      <c r="G462" s="20"/>
      <c r="H462" s="20"/>
      <c r="I462" s="20"/>
      <c r="J462" s="20"/>
      <c r="K462" s="20"/>
      <c r="L462" s="20"/>
      <c r="M462" s="20"/>
      <c r="N462" s="20"/>
      <c r="O462" s="20"/>
      <c r="P462" s="20"/>
      <c r="Q462" s="20"/>
      <c r="R462" s="11" t="s">
        <v>1912</v>
      </c>
      <c r="S462" s="9" t="s">
        <v>1</v>
      </c>
    </row>
    <row r="463" spans="2:19" ht="15.75" thickBot="1" x14ac:dyDescent="0.3">
      <c r="B463" s="56" t="s">
        <v>170</v>
      </c>
      <c r="C463" s="57" t="s">
        <v>171</v>
      </c>
      <c r="D463" s="57" t="s">
        <v>174</v>
      </c>
      <c r="E463" s="57" t="s">
        <v>742</v>
      </c>
      <c r="F463" s="58">
        <v>0</v>
      </c>
      <c r="G463" s="58"/>
      <c r="H463" s="58"/>
      <c r="I463" s="58"/>
      <c r="J463" s="58"/>
      <c r="K463" s="58"/>
      <c r="L463" s="58"/>
      <c r="M463" s="58"/>
      <c r="N463" s="58"/>
      <c r="O463" s="58"/>
      <c r="P463" s="58"/>
      <c r="Q463" s="58"/>
      <c r="R463" s="62" t="s">
        <v>1912</v>
      </c>
      <c r="S463" s="62" t="s">
        <v>1</v>
      </c>
    </row>
    <row r="464" spans="2:19" ht="15.75" thickTop="1" x14ac:dyDescent="0.25">
      <c r="B464" s="7" t="s">
        <v>173</v>
      </c>
      <c r="C464" s="7" t="s">
        <v>106</v>
      </c>
      <c r="D464" s="8" t="s">
        <v>107</v>
      </c>
      <c r="E464" s="8" t="s">
        <v>743</v>
      </c>
      <c r="F464" s="19">
        <v>100</v>
      </c>
      <c r="G464" s="19">
        <v>100</v>
      </c>
      <c r="H464" s="19">
        <v>100</v>
      </c>
      <c r="I464" s="19">
        <v>100</v>
      </c>
      <c r="J464" s="19">
        <v>100</v>
      </c>
      <c r="K464" s="19">
        <v>100</v>
      </c>
      <c r="L464" s="19">
        <v>100</v>
      </c>
      <c r="M464" s="19">
        <v>100</v>
      </c>
      <c r="N464" s="19">
        <v>100</v>
      </c>
      <c r="O464" s="19">
        <v>100</v>
      </c>
      <c r="P464" s="19">
        <v>100</v>
      </c>
      <c r="Q464" s="19">
        <v>100</v>
      </c>
      <c r="R464" s="147" t="s">
        <v>1912</v>
      </c>
      <c r="S464" s="147" t="s">
        <v>1</v>
      </c>
    </row>
    <row r="465" spans="2:19" x14ac:dyDescent="0.25">
      <c r="B465" s="7" t="s">
        <v>173</v>
      </c>
      <c r="C465" s="7" t="s">
        <v>106</v>
      </c>
      <c r="D465" s="8" t="s">
        <v>112</v>
      </c>
      <c r="E465" s="8" t="s">
        <v>744</v>
      </c>
      <c r="F465" s="19">
        <v>50</v>
      </c>
      <c r="G465" s="19">
        <v>50</v>
      </c>
      <c r="H465" s="19">
        <v>50</v>
      </c>
      <c r="I465" s="19">
        <v>50</v>
      </c>
      <c r="J465" s="19">
        <v>50</v>
      </c>
      <c r="K465" s="19">
        <v>50</v>
      </c>
      <c r="L465" s="19">
        <v>50</v>
      </c>
      <c r="M465" s="19">
        <v>50</v>
      </c>
      <c r="N465" s="19">
        <v>50</v>
      </c>
      <c r="O465" s="19">
        <v>50</v>
      </c>
      <c r="P465" s="19">
        <v>50</v>
      </c>
      <c r="Q465" s="19">
        <v>50</v>
      </c>
      <c r="R465" s="10" t="s">
        <v>1912</v>
      </c>
      <c r="S465" s="9" t="s">
        <v>1</v>
      </c>
    </row>
    <row r="466" spans="2:19" x14ac:dyDescent="0.25">
      <c r="B466" s="7" t="s">
        <v>173</v>
      </c>
      <c r="C466" s="7" t="s">
        <v>106</v>
      </c>
      <c r="D466" s="8" t="s">
        <v>117</v>
      </c>
      <c r="E466" s="8" t="s">
        <v>745</v>
      </c>
      <c r="F466" s="19">
        <v>60</v>
      </c>
      <c r="G466" s="19">
        <v>60</v>
      </c>
      <c r="H466" s="19">
        <v>60</v>
      </c>
      <c r="I466" s="19">
        <v>60</v>
      </c>
      <c r="J466" s="19">
        <v>60</v>
      </c>
      <c r="K466" s="19">
        <v>60</v>
      </c>
      <c r="L466" s="19">
        <v>60</v>
      </c>
      <c r="M466" s="19">
        <v>60</v>
      </c>
      <c r="N466" s="19">
        <v>60</v>
      </c>
      <c r="O466" s="19">
        <v>60</v>
      </c>
      <c r="P466" s="19">
        <v>60</v>
      </c>
      <c r="Q466" s="19">
        <v>60</v>
      </c>
      <c r="R466" s="10" t="s">
        <v>1912</v>
      </c>
      <c r="S466" s="9" t="s">
        <v>1</v>
      </c>
    </row>
    <row r="467" spans="2:19" x14ac:dyDescent="0.25">
      <c r="B467" s="7" t="s">
        <v>173</v>
      </c>
      <c r="C467" s="8" t="s">
        <v>122</v>
      </c>
      <c r="D467" s="8" t="s">
        <v>123</v>
      </c>
      <c r="E467" s="8" t="s">
        <v>746</v>
      </c>
      <c r="F467" s="32">
        <v>38.504227187098699</v>
      </c>
      <c r="G467" s="32">
        <v>35.190060374543613</v>
      </c>
      <c r="H467" s="32">
        <v>35.722785371082516</v>
      </c>
      <c r="I467" s="32">
        <v>36.286200969122447</v>
      </c>
      <c r="J467" s="32">
        <v>36.994676585471289</v>
      </c>
      <c r="K467" s="32">
        <v>37.667280580455575</v>
      </c>
      <c r="L467" s="32">
        <v>37.909529389116273</v>
      </c>
      <c r="M467" s="32">
        <v>38.205630861143575</v>
      </c>
      <c r="N467" s="32">
        <v>38.628514334839352</v>
      </c>
      <c r="O467" s="32">
        <v>39.400686007559948</v>
      </c>
      <c r="P467" s="32">
        <v>41.34062560666699</v>
      </c>
      <c r="Q467" s="32">
        <v>43.099570424635218</v>
      </c>
      <c r="R467" s="10" t="s">
        <v>1912</v>
      </c>
      <c r="S467" s="9" t="s">
        <v>1</v>
      </c>
    </row>
    <row r="468" spans="2:19" x14ac:dyDescent="0.25">
      <c r="B468" s="7" t="s">
        <v>173</v>
      </c>
      <c r="C468" s="8" t="s">
        <v>122</v>
      </c>
      <c r="D468" s="8" t="s">
        <v>126</v>
      </c>
      <c r="E468" s="8" t="s">
        <v>747</v>
      </c>
      <c r="F468" s="31">
        <v>4.0911207133186105</v>
      </c>
      <c r="G468" s="31">
        <v>3.738986480670496</v>
      </c>
      <c r="H468" s="31">
        <v>3.7955891559365624</v>
      </c>
      <c r="I468" s="31">
        <v>3.8554527447354698</v>
      </c>
      <c r="J468" s="31">
        <v>3.9307291359442313</v>
      </c>
      <c r="K468" s="31">
        <v>4.0021941239926955</v>
      </c>
      <c r="L468" s="31">
        <v>4.0279333529368948</v>
      </c>
      <c r="M468" s="31">
        <v>4.0593944925039374</v>
      </c>
      <c r="N468" s="31">
        <v>4.1043263731036994</v>
      </c>
      <c r="O468" s="31">
        <v>4.1863705473486528</v>
      </c>
      <c r="P468" s="31">
        <v>4.3924914763035154</v>
      </c>
      <c r="Q468" s="31">
        <v>4.5793814908311905</v>
      </c>
      <c r="R468" s="11" t="s">
        <v>1912</v>
      </c>
      <c r="S468" s="9" t="s">
        <v>1</v>
      </c>
    </row>
    <row r="469" spans="2:19" x14ac:dyDescent="0.25">
      <c r="B469" s="7" t="s">
        <v>173</v>
      </c>
      <c r="C469" s="8" t="s">
        <v>122</v>
      </c>
      <c r="D469" s="8" t="s">
        <v>130</v>
      </c>
      <c r="E469" s="8" t="s">
        <v>748</v>
      </c>
      <c r="F469" s="30">
        <v>38.72096047319404</v>
      </c>
      <c r="G469" s="30">
        <v>35.388138818913056</v>
      </c>
      <c r="H469" s="30">
        <v>35.923862427488089</v>
      </c>
      <c r="I469" s="30">
        <v>36.490449389373531</v>
      </c>
      <c r="J469" s="30">
        <v>37.202912886006366</v>
      </c>
      <c r="K469" s="30">
        <v>37.879302846447523</v>
      </c>
      <c r="L469" s="30">
        <v>38.122915229556774</v>
      </c>
      <c r="M469" s="30">
        <v>38.420683402872179</v>
      </c>
      <c r="N469" s="30">
        <v>38.845947210665926</v>
      </c>
      <c r="O469" s="30">
        <v>39.622465297177541</v>
      </c>
      <c r="P469" s="30">
        <v>41.573324463170003</v>
      </c>
      <c r="Q469" s="30">
        <v>43.342170061346238</v>
      </c>
      <c r="R469" s="9" t="s">
        <v>1912</v>
      </c>
      <c r="S469" s="9" t="s">
        <v>1</v>
      </c>
    </row>
    <row r="470" spans="2:19" x14ac:dyDescent="0.25">
      <c r="B470" s="7" t="s">
        <v>173</v>
      </c>
      <c r="C470" s="8" t="s">
        <v>122</v>
      </c>
      <c r="D470" s="8" t="s">
        <v>135</v>
      </c>
      <c r="E470" s="8" t="s">
        <v>749</v>
      </c>
      <c r="F470" s="30">
        <v>0.99440268827408396</v>
      </c>
      <c r="G470" s="30">
        <v>0.99440268827408396</v>
      </c>
      <c r="H470" s="30">
        <v>0.99440268827408396</v>
      </c>
      <c r="I470" s="30">
        <v>0.99440268827408396</v>
      </c>
      <c r="J470" s="30">
        <v>0.99440268827408396</v>
      </c>
      <c r="K470" s="30">
        <v>0.99440268827408396</v>
      </c>
      <c r="L470" s="30">
        <v>0.99440268827408396</v>
      </c>
      <c r="M470" s="30">
        <v>0.99440268827408396</v>
      </c>
      <c r="N470" s="30">
        <v>0.99440268827408396</v>
      </c>
      <c r="O470" s="30">
        <v>0.99440268827408396</v>
      </c>
      <c r="P470" s="30">
        <v>0.99440268827408396</v>
      </c>
      <c r="Q470" s="30">
        <v>0.99440268827408396</v>
      </c>
      <c r="R470" s="9" t="s">
        <v>1912</v>
      </c>
      <c r="S470" s="9" t="s">
        <v>1</v>
      </c>
    </row>
    <row r="471" spans="2:19" x14ac:dyDescent="0.25">
      <c r="B471" s="7" t="s">
        <v>173</v>
      </c>
      <c r="C471" s="8" t="s">
        <v>140</v>
      </c>
      <c r="D471" s="7" t="s">
        <v>123</v>
      </c>
      <c r="E471" s="8" t="s">
        <v>750</v>
      </c>
      <c r="F471" s="30">
        <v>22.371751111407182</v>
      </c>
      <c r="G471" s="30">
        <v>22.047192492943712</v>
      </c>
      <c r="H471" s="30">
        <v>22.655284977627208</v>
      </c>
      <c r="I471" s="30">
        <v>22.382966607052357</v>
      </c>
      <c r="J471" s="30">
        <v>23.178787622277611</v>
      </c>
      <c r="K471" s="30">
        <v>23.736174657406501</v>
      </c>
      <c r="L471" s="30">
        <v>23.857286688305575</v>
      </c>
      <c r="M471" s="30">
        <v>23.983887335823244</v>
      </c>
      <c r="N471" s="30">
        <v>24.174293814851474</v>
      </c>
      <c r="O471" s="30">
        <v>24.943442110587551</v>
      </c>
      <c r="P471" s="30">
        <v>26.544249014101656</v>
      </c>
      <c r="Q471" s="30">
        <v>28.146549846698417</v>
      </c>
      <c r="R471" s="9" t="s">
        <v>1912</v>
      </c>
      <c r="S471" s="9" t="s">
        <v>1</v>
      </c>
    </row>
    <row r="472" spans="2:19" x14ac:dyDescent="0.25">
      <c r="B472" s="7" t="s">
        <v>173</v>
      </c>
      <c r="C472" s="8" t="s">
        <v>140</v>
      </c>
      <c r="D472" s="7" t="s">
        <v>126</v>
      </c>
      <c r="E472" s="8" t="s">
        <v>751</v>
      </c>
      <c r="F472" s="33">
        <v>1.2418086684934118</v>
      </c>
      <c r="G472" s="33">
        <v>1.2237931048553796</v>
      </c>
      <c r="H472" s="33">
        <v>1.2575470347540481</v>
      </c>
      <c r="I472" s="33">
        <v>1.2424312169763265</v>
      </c>
      <c r="J472" s="33">
        <v>1.286605561235463</v>
      </c>
      <c r="K472" s="33">
        <v>1.3175449386888511</v>
      </c>
      <c r="L472" s="33">
        <v>1.3242676118081651</v>
      </c>
      <c r="M472" s="33">
        <v>1.3312949464474206</v>
      </c>
      <c r="N472" s="33">
        <v>1.3418640080741082</v>
      </c>
      <c r="O472" s="33">
        <v>1.3845578059911976</v>
      </c>
      <c r="P472" s="33">
        <v>1.4734152172626829</v>
      </c>
      <c r="Q472" s="33">
        <v>1.5623555533831335</v>
      </c>
      <c r="R472" s="9" t="s">
        <v>1912</v>
      </c>
      <c r="S472" s="9" t="s">
        <v>1</v>
      </c>
    </row>
    <row r="473" spans="2:19" x14ac:dyDescent="0.25">
      <c r="B473" s="7" t="s">
        <v>173</v>
      </c>
      <c r="C473" s="8" t="s">
        <v>140</v>
      </c>
      <c r="D473" s="8" t="s">
        <v>130</v>
      </c>
      <c r="E473" s="8"/>
      <c r="F473" s="30">
        <v>22.406189693026654</v>
      </c>
      <c r="G473" s="30">
        <v>22.081131456164222</v>
      </c>
      <c r="H473" s="30">
        <v>22.690160025044332</v>
      </c>
      <c r="I473" s="30">
        <v>22.417422453559155</v>
      </c>
      <c r="J473" s="30">
        <v>23.214468538152058</v>
      </c>
      <c r="K473" s="30">
        <v>23.772713602623728</v>
      </c>
      <c r="L473" s="30">
        <v>23.894012070719445</v>
      </c>
      <c r="M473" s="30">
        <v>24.020807604489466</v>
      </c>
      <c r="N473" s="30">
        <v>24.211507191063735</v>
      </c>
      <c r="O473" s="30">
        <v>24.981839496769719</v>
      </c>
      <c r="P473" s="30">
        <v>26.585110647223154</v>
      </c>
      <c r="Q473" s="30">
        <v>28.189878026480812</v>
      </c>
      <c r="R473" s="9">
        <v>0</v>
      </c>
      <c r="S473" s="9" t="s">
        <v>1</v>
      </c>
    </row>
    <row r="474" spans="2:19" x14ac:dyDescent="0.25">
      <c r="B474" s="7" t="s">
        <v>173</v>
      </c>
      <c r="C474" s="8" t="s">
        <v>150</v>
      </c>
      <c r="D474" s="8" t="s">
        <v>151</v>
      </c>
      <c r="E474" s="8" t="s">
        <v>752</v>
      </c>
      <c r="F474" s="20">
        <v>13</v>
      </c>
      <c r="G474" s="20">
        <v>13</v>
      </c>
      <c r="H474" s="20">
        <v>13</v>
      </c>
      <c r="I474" s="20">
        <v>13</v>
      </c>
      <c r="J474" s="20">
        <v>13</v>
      </c>
      <c r="K474" s="20">
        <v>13</v>
      </c>
      <c r="L474" s="20">
        <v>13</v>
      </c>
      <c r="M474" s="20">
        <v>13</v>
      </c>
      <c r="N474" s="20">
        <v>13</v>
      </c>
      <c r="O474" s="20">
        <v>13</v>
      </c>
      <c r="P474" s="20">
        <v>13</v>
      </c>
      <c r="Q474" s="20">
        <v>13</v>
      </c>
      <c r="R474" s="9" t="s">
        <v>1912</v>
      </c>
      <c r="S474" s="9" t="s">
        <v>1</v>
      </c>
    </row>
    <row r="475" spans="2:19" x14ac:dyDescent="0.25">
      <c r="B475" s="7" t="s">
        <v>173</v>
      </c>
      <c r="C475" s="8" t="s">
        <v>150</v>
      </c>
      <c r="D475" s="8" t="s">
        <v>154</v>
      </c>
      <c r="E475" s="8" t="s">
        <v>753</v>
      </c>
      <c r="F475" s="19"/>
      <c r="G475" s="19"/>
      <c r="H475" s="19"/>
      <c r="I475" s="19"/>
      <c r="J475" s="19"/>
      <c r="K475" s="19"/>
      <c r="L475" s="19"/>
      <c r="M475" s="19"/>
      <c r="N475" s="19"/>
      <c r="O475" s="19"/>
      <c r="P475" s="19"/>
      <c r="Q475" s="19"/>
      <c r="R475" s="9" t="s">
        <v>1912</v>
      </c>
      <c r="S475" s="9" t="s">
        <v>1</v>
      </c>
    </row>
    <row r="476" spans="2:19" x14ac:dyDescent="0.25">
      <c r="B476" s="7" t="s">
        <v>173</v>
      </c>
      <c r="C476" s="8" t="s">
        <v>150</v>
      </c>
      <c r="D476" s="8" t="s">
        <v>157</v>
      </c>
      <c r="E476" s="8" t="s">
        <v>754</v>
      </c>
      <c r="F476" s="19"/>
      <c r="G476" s="19"/>
      <c r="H476" s="19"/>
      <c r="I476" s="19"/>
      <c r="J476" s="19"/>
      <c r="K476" s="19"/>
      <c r="L476" s="19"/>
      <c r="M476" s="19"/>
      <c r="N476" s="19"/>
      <c r="O476" s="19"/>
      <c r="P476" s="19"/>
      <c r="Q476" s="19"/>
      <c r="R476" s="9" t="s">
        <v>1912</v>
      </c>
      <c r="S476" s="9" t="s">
        <v>1</v>
      </c>
    </row>
    <row r="477" spans="2:19" x14ac:dyDescent="0.25">
      <c r="B477" s="7" t="s">
        <v>173</v>
      </c>
      <c r="C477" s="8" t="s">
        <v>159</v>
      </c>
      <c r="D477" s="8" t="s">
        <v>1</v>
      </c>
      <c r="E477" s="8" t="s">
        <v>755</v>
      </c>
      <c r="F477" s="21">
        <v>0.73584905660377298</v>
      </c>
      <c r="G477" s="21">
        <v>0.73584905660377298</v>
      </c>
      <c r="H477" s="21">
        <v>0.73584905660377298</v>
      </c>
      <c r="I477" s="21">
        <v>0.73584905660377298</v>
      </c>
      <c r="J477" s="21">
        <v>0.73584905660377298</v>
      </c>
      <c r="K477" s="21">
        <v>0.73584905660377298</v>
      </c>
      <c r="L477" s="21">
        <v>0.73584905660377298</v>
      </c>
      <c r="M477" s="21">
        <v>0.73584905660377298</v>
      </c>
      <c r="N477" s="21">
        <v>0.73584905660377298</v>
      </c>
      <c r="O477" s="21">
        <v>0.73584905660377298</v>
      </c>
      <c r="P477" s="21">
        <v>0.73584905660377298</v>
      </c>
      <c r="Q477" s="21">
        <v>0.73584905660377298</v>
      </c>
      <c r="R477" s="9" t="s">
        <v>1912</v>
      </c>
      <c r="S477" s="9" t="s">
        <v>1</v>
      </c>
    </row>
    <row r="478" spans="2:19" x14ac:dyDescent="0.25">
      <c r="B478" s="7" t="s">
        <v>173</v>
      </c>
      <c r="C478" s="8" t="s">
        <v>159</v>
      </c>
      <c r="D478" s="8" t="s">
        <v>90</v>
      </c>
      <c r="E478" s="8" t="s">
        <v>756</v>
      </c>
      <c r="F478" s="21">
        <v>0.93917075831969399</v>
      </c>
      <c r="G478" s="21">
        <v>0.93917075831969399</v>
      </c>
      <c r="H478" s="21">
        <v>0.93917075831969399</v>
      </c>
      <c r="I478" s="21">
        <v>0.93917075831969399</v>
      </c>
      <c r="J478" s="21">
        <v>0.93917075831969399</v>
      </c>
      <c r="K478" s="21">
        <v>0.93917075831969399</v>
      </c>
      <c r="L478" s="21">
        <v>0.93917075831969399</v>
      </c>
      <c r="M478" s="21">
        <v>0.93917075831969399</v>
      </c>
      <c r="N478" s="21">
        <v>0.93917075831969399</v>
      </c>
      <c r="O478" s="21">
        <v>0.93917075831969399</v>
      </c>
      <c r="P478" s="21">
        <v>0.93917075831969399</v>
      </c>
      <c r="Q478" s="21">
        <v>0.93917075831969399</v>
      </c>
      <c r="R478" s="9" t="s">
        <v>1912</v>
      </c>
      <c r="S478" s="9" t="s">
        <v>1</v>
      </c>
    </row>
    <row r="479" spans="2:19" x14ac:dyDescent="0.25">
      <c r="B479" s="7" t="s">
        <v>173</v>
      </c>
      <c r="C479" s="7" t="s">
        <v>164</v>
      </c>
      <c r="D479" s="12">
        <v>1</v>
      </c>
      <c r="E479" s="8" t="s">
        <v>757</v>
      </c>
      <c r="F479" s="19">
        <v>6.3</v>
      </c>
      <c r="G479" s="19"/>
      <c r="H479" s="19"/>
      <c r="I479" s="19"/>
      <c r="J479" s="19"/>
      <c r="K479" s="19"/>
      <c r="L479" s="19"/>
      <c r="M479" s="19"/>
      <c r="N479" s="19"/>
      <c r="O479" s="19"/>
      <c r="P479" s="19"/>
      <c r="Q479" s="19"/>
      <c r="R479" s="9" t="s">
        <v>70</v>
      </c>
      <c r="S479" s="9" t="s">
        <v>1</v>
      </c>
    </row>
    <row r="480" spans="2:19" x14ac:dyDescent="0.25">
      <c r="B480" s="7" t="s">
        <v>173</v>
      </c>
      <c r="C480" s="7" t="s">
        <v>164</v>
      </c>
      <c r="D480" s="12">
        <v>2</v>
      </c>
      <c r="E480" s="8" t="s">
        <v>758</v>
      </c>
      <c r="F480" s="19">
        <v>31.4</v>
      </c>
      <c r="G480" s="19"/>
      <c r="H480" s="19"/>
      <c r="I480" s="19"/>
      <c r="J480" s="19"/>
      <c r="K480" s="19"/>
      <c r="L480" s="19"/>
      <c r="M480" s="19"/>
      <c r="N480" s="19"/>
      <c r="O480" s="19"/>
      <c r="P480" s="19"/>
      <c r="Q480" s="19"/>
      <c r="R480" s="9" t="s">
        <v>71</v>
      </c>
      <c r="S480" s="9" t="s">
        <v>1</v>
      </c>
    </row>
    <row r="481" spans="2:19" x14ac:dyDescent="0.25">
      <c r="B481" s="7" t="s">
        <v>173</v>
      </c>
      <c r="C481" s="7" t="s">
        <v>164</v>
      </c>
      <c r="D481" s="12">
        <v>3</v>
      </c>
      <c r="E481" s="8" t="s">
        <v>759</v>
      </c>
      <c r="F481" s="19"/>
      <c r="G481" s="19"/>
      <c r="H481" s="19"/>
      <c r="I481" s="19"/>
      <c r="J481" s="19"/>
      <c r="K481" s="19"/>
      <c r="L481" s="19"/>
      <c r="M481" s="19"/>
      <c r="N481" s="19"/>
      <c r="O481" s="19"/>
      <c r="P481" s="19"/>
      <c r="Q481" s="19"/>
      <c r="R481" s="10">
        <v>0</v>
      </c>
      <c r="S481" s="9" t="s">
        <v>1</v>
      </c>
    </row>
    <row r="482" spans="2:19" x14ac:dyDescent="0.25">
      <c r="B482" s="7" t="s">
        <v>173</v>
      </c>
      <c r="C482" s="7" t="s">
        <v>164</v>
      </c>
      <c r="D482" s="12">
        <v>4</v>
      </c>
      <c r="E482" s="8" t="s">
        <v>760</v>
      </c>
      <c r="F482" s="19"/>
      <c r="G482" s="19"/>
      <c r="H482" s="19"/>
      <c r="I482" s="19"/>
      <c r="J482" s="19"/>
      <c r="K482" s="19"/>
      <c r="L482" s="19"/>
      <c r="M482" s="19"/>
      <c r="N482" s="19"/>
      <c r="O482" s="19"/>
      <c r="P482" s="19"/>
      <c r="Q482" s="19"/>
      <c r="R482" s="10">
        <v>0</v>
      </c>
      <c r="S482" s="9" t="s">
        <v>1</v>
      </c>
    </row>
    <row r="483" spans="2:19" x14ac:dyDescent="0.25">
      <c r="B483" s="7" t="s">
        <v>173</v>
      </c>
      <c r="C483" s="7" t="s">
        <v>164</v>
      </c>
      <c r="D483" s="12">
        <v>5</v>
      </c>
      <c r="E483" s="8" t="s">
        <v>761</v>
      </c>
      <c r="F483" s="19"/>
      <c r="G483" s="19"/>
      <c r="H483" s="19"/>
      <c r="I483" s="19"/>
      <c r="J483" s="19"/>
      <c r="K483" s="19"/>
      <c r="L483" s="19"/>
      <c r="M483" s="19"/>
      <c r="N483" s="19"/>
      <c r="O483" s="19"/>
      <c r="P483" s="19"/>
      <c r="Q483" s="19"/>
      <c r="R483" s="10">
        <v>0</v>
      </c>
      <c r="S483" s="9" t="s">
        <v>1</v>
      </c>
    </row>
    <row r="484" spans="2:19" x14ac:dyDescent="0.25">
      <c r="B484" s="7" t="s">
        <v>173</v>
      </c>
      <c r="C484" s="8" t="s">
        <v>171</v>
      </c>
      <c r="D484" s="8" t="s">
        <v>172</v>
      </c>
      <c r="E484" s="8" t="s">
        <v>762</v>
      </c>
      <c r="F484" s="22">
        <v>6.4747500000000002</v>
      </c>
      <c r="G484" s="20"/>
      <c r="H484" s="20"/>
      <c r="I484" s="20"/>
      <c r="J484" s="20"/>
      <c r="K484" s="20"/>
      <c r="L484" s="20"/>
      <c r="M484" s="20"/>
      <c r="N484" s="20"/>
      <c r="O484" s="20"/>
      <c r="P484" s="20"/>
      <c r="Q484" s="20"/>
      <c r="R484" s="11" t="s">
        <v>1912</v>
      </c>
      <c r="S484" s="9" t="s">
        <v>1</v>
      </c>
    </row>
    <row r="485" spans="2:19" ht="15.75" thickBot="1" x14ac:dyDescent="0.3">
      <c r="B485" s="56" t="s">
        <v>173</v>
      </c>
      <c r="C485" s="57" t="s">
        <v>171</v>
      </c>
      <c r="D485" s="57" t="s">
        <v>174</v>
      </c>
      <c r="E485" s="57" t="s">
        <v>763</v>
      </c>
      <c r="F485" s="58">
        <v>2.2000000000000002</v>
      </c>
      <c r="G485" s="58"/>
      <c r="H485" s="58"/>
      <c r="I485" s="58"/>
      <c r="J485" s="58"/>
      <c r="K485" s="58"/>
      <c r="L485" s="58"/>
      <c r="M485" s="58"/>
      <c r="N485" s="58"/>
      <c r="O485" s="58"/>
      <c r="P485" s="58"/>
      <c r="Q485" s="58"/>
      <c r="R485" s="62" t="s">
        <v>1912</v>
      </c>
      <c r="S485" s="62" t="s">
        <v>1</v>
      </c>
    </row>
    <row r="486" spans="2:19" ht="15.75" thickTop="1" x14ac:dyDescent="0.25">
      <c r="B486" s="7" t="s">
        <v>176</v>
      </c>
      <c r="C486" s="7" t="s">
        <v>106</v>
      </c>
      <c r="D486" s="8" t="s">
        <v>107</v>
      </c>
      <c r="E486" s="8" t="s">
        <v>764</v>
      </c>
      <c r="F486" s="19">
        <v>90</v>
      </c>
      <c r="G486" s="19">
        <v>90</v>
      </c>
      <c r="H486" s="19">
        <v>90</v>
      </c>
      <c r="I486" s="19">
        <v>90</v>
      </c>
      <c r="J486" s="19">
        <v>90</v>
      </c>
      <c r="K486" s="19">
        <v>90</v>
      </c>
      <c r="L486" s="19">
        <v>90</v>
      </c>
      <c r="M486" s="19">
        <v>90</v>
      </c>
      <c r="N486" s="19">
        <v>90</v>
      </c>
      <c r="O486" s="19">
        <v>90</v>
      </c>
      <c r="P486" s="19">
        <v>90</v>
      </c>
      <c r="Q486" s="19">
        <v>90</v>
      </c>
      <c r="R486" s="147" t="s">
        <v>1912</v>
      </c>
      <c r="S486" s="147" t="s">
        <v>1</v>
      </c>
    </row>
    <row r="487" spans="2:19" x14ac:dyDescent="0.25">
      <c r="B487" s="7" t="s">
        <v>176</v>
      </c>
      <c r="C487" s="7" t="s">
        <v>106</v>
      </c>
      <c r="D487" s="8" t="s">
        <v>112</v>
      </c>
      <c r="E487" s="8" t="s">
        <v>765</v>
      </c>
      <c r="F487" s="19">
        <v>45</v>
      </c>
      <c r="G487" s="19">
        <v>45</v>
      </c>
      <c r="H487" s="19">
        <v>45</v>
      </c>
      <c r="I487" s="19">
        <v>45</v>
      </c>
      <c r="J487" s="19">
        <v>45</v>
      </c>
      <c r="K487" s="19">
        <v>45</v>
      </c>
      <c r="L487" s="19">
        <v>45</v>
      </c>
      <c r="M487" s="19">
        <v>45</v>
      </c>
      <c r="N487" s="19">
        <v>45</v>
      </c>
      <c r="O487" s="19">
        <v>45</v>
      </c>
      <c r="P487" s="19">
        <v>45</v>
      </c>
      <c r="Q487" s="19">
        <v>45</v>
      </c>
      <c r="R487" s="10" t="s">
        <v>1912</v>
      </c>
      <c r="S487" s="9" t="s">
        <v>1</v>
      </c>
    </row>
    <row r="488" spans="2:19" x14ac:dyDescent="0.25">
      <c r="B488" s="7" t="s">
        <v>176</v>
      </c>
      <c r="C488" s="7" t="s">
        <v>106</v>
      </c>
      <c r="D488" s="8" t="s">
        <v>117</v>
      </c>
      <c r="E488" s="8" t="s">
        <v>766</v>
      </c>
      <c r="F488" s="19">
        <v>50</v>
      </c>
      <c r="G488" s="19">
        <v>50</v>
      </c>
      <c r="H488" s="19">
        <v>50</v>
      </c>
      <c r="I488" s="19">
        <v>50</v>
      </c>
      <c r="J488" s="19">
        <v>50</v>
      </c>
      <c r="K488" s="19">
        <v>50</v>
      </c>
      <c r="L488" s="19">
        <v>50</v>
      </c>
      <c r="M488" s="19">
        <v>50</v>
      </c>
      <c r="N488" s="19">
        <v>50</v>
      </c>
      <c r="O488" s="19">
        <v>50</v>
      </c>
      <c r="P488" s="19">
        <v>50</v>
      </c>
      <c r="Q488" s="19">
        <v>50</v>
      </c>
      <c r="R488" s="10" t="s">
        <v>1912</v>
      </c>
      <c r="S488" s="9" t="s">
        <v>1</v>
      </c>
    </row>
    <row r="489" spans="2:19" x14ac:dyDescent="0.25">
      <c r="B489" s="7" t="s">
        <v>176</v>
      </c>
      <c r="C489" s="8" t="s">
        <v>122</v>
      </c>
      <c r="D489" s="8" t="s">
        <v>123</v>
      </c>
      <c r="E489" s="8" t="s">
        <v>767</v>
      </c>
      <c r="F489" s="32">
        <v>35.542880748237579</v>
      </c>
      <c r="G489" s="32">
        <v>34.70846175824591</v>
      </c>
      <c r="H489" s="32">
        <v>34.70846175824591</v>
      </c>
      <c r="I489" s="32">
        <v>35.789600963568859</v>
      </c>
      <c r="J489" s="32">
        <v>36.488380635299173</v>
      </c>
      <c r="K489" s="32">
        <v>37.151779611881871</v>
      </c>
      <c r="L489" s="32">
        <v>37.39071308974151</v>
      </c>
      <c r="M489" s="32">
        <v>37.682762222622635</v>
      </c>
      <c r="N489" s="32">
        <v>38.099858263912232</v>
      </c>
      <c r="O489" s="32">
        <v>38.861462270503011</v>
      </c>
      <c r="P489" s="32">
        <v>40.774852548105983</v>
      </c>
      <c r="Q489" s="32">
        <v>42.509725074595849</v>
      </c>
      <c r="R489" s="10" t="s">
        <v>1912</v>
      </c>
      <c r="S489" s="9" t="s">
        <v>1</v>
      </c>
    </row>
    <row r="490" spans="2:19" x14ac:dyDescent="0.25">
      <c r="B490" s="7" t="s">
        <v>176</v>
      </c>
      <c r="C490" s="8" t="s">
        <v>122</v>
      </c>
      <c r="D490" s="8" t="s">
        <v>126</v>
      </c>
      <c r="E490" s="8" t="s">
        <v>768</v>
      </c>
      <c r="F490" s="31">
        <v>2.4281237925330506</v>
      </c>
      <c r="G490" s="31">
        <v>2.3711201799983952</v>
      </c>
      <c r="H490" s="31">
        <v>2.3711201799983952</v>
      </c>
      <c r="I490" s="31">
        <v>2.444978566606911</v>
      </c>
      <c r="J490" s="31">
        <v>2.4927159337236753</v>
      </c>
      <c r="K490" s="31">
        <v>2.5380362568115102</v>
      </c>
      <c r="L490" s="31">
        <v>2.554359077309186</v>
      </c>
      <c r="M490" s="31">
        <v>2.5743105115544753</v>
      </c>
      <c r="N490" s="31">
        <v>2.6028045671939863</v>
      </c>
      <c r="O490" s="31">
        <v>2.654833799770532</v>
      </c>
      <c r="P490" s="31">
        <v>2.785547696889886</v>
      </c>
      <c r="Q490" s="31">
        <v>2.904066094101931</v>
      </c>
      <c r="R490" s="11" t="s">
        <v>1912</v>
      </c>
      <c r="S490" s="9" t="s">
        <v>1</v>
      </c>
    </row>
    <row r="491" spans="2:19" x14ac:dyDescent="0.25">
      <c r="B491" s="7" t="s">
        <v>176</v>
      </c>
      <c r="C491" s="8" t="s">
        <v>122</v>
      </c>
      <c r="D491" s="8" t="s">
        <v>130</v>
      </c>
      <c r="E491" s="8" t="s">
        <v>769</v>
      </c>
      <c r="F491" s="30">
        <v>35.625723249294218</v>
      </c>
      <c r="G491" s="30">
        <v>34.789359415367429</v>
      </c>
      <c r="H491" s="30">
        <v>34.789359415367429</v>
      </c>
      <c r="I491" s="30">
        <v>35.873018514235127</v>
      </c>
      <c r="J491" s="30">
        <v>36.573426885003755</v>
      </c>
      <c r="K491" s="30">
        <v>37.238372096142058</v>
      </c>
      <c r="L491" s="30">
        <v>37.477862474468829</v>
      </c>
      <c r="M491" s="30">
        <v>37.770592308522453</v>
      </c>
      <c r="N491" s="30">
        <v>38.188660507344416</v>
      </c>
      <c r="O491" s="30">
        <v>38.952039642438919</v>
      </c>
      <c r="P491" s="30">
        <v>40.869889604590732</v>
      </c>
      <c r="Q491" s="30">
        <v>42.608805730701199</v>
      </c>
      <c r="R491" s="9" t="s">
        <v>1912</v>
      </c>
      <c r="S491" s="9" t="s">
        <v>1</v>
      </c>
    </row>
    <row r="492" spans="2:19" x14ac:dyDescent="0.25">
      <c r="B492" s="7" t="s">
        <v>176</v>
      </c>
      <c r="C492" s="8" t="s">
        <v>122</v>
      </c>
      <c r="D492" s="8" t="s">
        <v>135</v>
      </c>
      <c r="E492" s="8" t="s">
        <v>770</v>
      </c>
      <c r="F492" s="30">
        <v>0.99767464367033498</v>
      </c>
      <c r="G492" s="30">
        <v>0.99767464367033498</v>
      </c>
      <c r="H492" s="30">
        <v>0.99767464367033498</v>
      </c>
      <c r="I492" s="30">
        <v>0.99767464367033498</v>
      </c>
      <c r="J492" s="30">
        <v>0.99767464367033498</v>
      </c>
      <c r="K492" s="30">
        <v>0.99767464367033498</v>
      </c>
      <c r="L492" s="30">
        <v>0.99767464367033498</v>
      </c>
      <c r="M492" s="30">
        <v>0.99767464367033498</v>
      </c>
      <c r="N492" s="30">
        <v>0.99767464367033498</v>
      </c>
      <c r="O492" s="30">
        <v>0.99767464367033498</v>
      </c>
      <c r="P492" s="30">
        <v>0.99767464367033498</v>
      </c>
      <c r="Q492" s="30">
        <v>0.99767464367033498</v>
      </c>
      <c r="R492" s="9" t="s">
        <v>1912</v>
      </c>
      <c r="S492" s="9" t="s">
        <v>1</v>
      </c>
    </row>
    <row r="493" spans="2:19" x14ac:dyDescent="0.25">
      <c r="B493" s="7" t="s">
        <v>176</v>
      </c>
      <c r="C493" s="8" t="s">
        <v>140</v>
      </c>
      <c r="D493" s="7" t="s">
        <v>123</v>
      </c>
      <c r="E493" s="8" t="s">
        <v>771</v>
      </c>
      <c r="F493" s="30">
        <v>19.913841111238298</v>
      </c>
      <c r="G493" s="30">
        <v>25.06331566615696</v>
      </c>
      <c r="H493" s="30">
        <v>25.06331566615696</v>
      </c>
      <c r="I493" s="30">
        <v>25.445024703129469</v>
      </c>
      <c r="J493" s="30">
        <v>26.349716460355964</v>
      </c>
      <c r="K493" s="30">
        <v>26.983355741825921</v>
      </c>
      <c r="L493" s="30">
        <v>27.121036267923035</v>
      </c>
      <c r="M493" s="30">
        <v>27.264956270131517</v>
      </c>
      <c r="N493" s="30">
        <v>27.48141093619811</v>
      </c>
      <c r="O493" s="30">
        <v>28.355781064562063</v>
      </c>
      <c r="P493" s="30">
        <v>30.175583234665051</v>
      </c>
      <c r="Q493" s="30">
        <v>31.997083707905425</v>
      </c>
      <c r="R493" s="9" t="s">
        <v>1912</v>
      </c>
      <c r="S493" s="9" t="s">
        <v>1</v>
      </c>
    </row>
    <row r="494" spans="2:19" x14ac:dyDescent="0.25">
      <c r="B494" s="7" t="s">
        <v>176</v>
      </c>
      <c r="C494" s="8" t="s">
        <v>140</v>
      </c>
      <c r="D494" s="7" t="s">
        <v>126</v>
      </c>
      <c r="E494" s="8" t="s">
        <v>772</v>
      </c>
      <c r="F494" s="33">
        <v>1.0179849684731919</v>
      </c>
      <c r="G494" s="33">
        <v>1.2812233695008974</v>
      </c>
      <c r="H494" s="33">
        <v>1.2812233695008974</v>
      </c>
      <c r="I494" s="33">
        <v>1.3007361324981639</v>
      </c>
      <c r="J494" s="33">
        <v>1.3469834940600558</v>
      </c>
      <c r="K494" s="33">
        <v>1.3793747971927446</v>
      </c>
      <c r="L494" s="33">
        <v>1.3864129524756139</v>
      </c>
      <c r="M494" s="33">
        <v>1.3937700664594466</v>
      </c>
      <c r="N494" s="33">
        <v>1.4048351138895094</v>
      </c>
      <c r="O494" s="33">
        <v>1.44953244990744</v>
      </c>
      <c r="P494" s="33">
        <v>1.5425597691680688</v>
      </c>
      <c r="Q494" s="33">
        <v>1.6356739047819511</v>
      </c>
      <c r="R494" s="9" t="s">
        <v>1912</v>
      </c>
      <c r="S494" s="9" t="s">
        <v>1</v>
      </c>
    </row>
    <row r="495" spans="2:19" x14ac:dyDescent="0.25">
      <c r="B495" s="7" t="s">
        <v>176</v>
      </c>
      <c r="C495" s="8" t="s">
        <v>140</v>
      </c>
      <c r="D495" s="8" t="s">
        <v>130</v>
      </c>
      <c r="E495" s="8"/>
      <c r="F495" s="30">
        <v>19.939843560060392</v>
      </c>
      <c r="G495" s="30">
        <v>25.09604202865432</v>
      </c>
      <c r="H495" s="30">
        <v>25.09604202865432</v>
      </c>
      <c r="I495" s="30">
        <v>25.478249481258622</v>
      </c>
      <c r="J495" s="30">
        <v>26.384122537511537</v>
      </c>
      <c r="K495" s="30">
        <v>27.018589191907495</v>
      </c>
      <c r="L495" s="30">
        <v>27.156449494011341</v>
      </c>
      <c r="M495" s="30">
        <v>27.300557419407067</v>
      </c>
      <c r="N495" s="30">
        <v>27.517294720618995</v>
      </c>
      <c r="O495" s="30">
        <v>28.392806555617412</v>
      </c>
      <c r="P495" s="30">
        <v>30.214984927907118</v>
      </c>
      <c r="Q495" s="30">
        <v>32.038863820889333</v>
      </c>
      <c r="R495" s="9">
        <v>0</v>
      </c>
      <c r="S495" s="9" t="s">
        <v>1</v>
      </c>
    </row>
    <row r="496" spans="2:19" x14ac:dyDescent="0.25">
      <c r="B496" s="7" t="s">
        <v>176</v>
      </c>
      <c r="C496" s="8" t="s">
        <v>150</v>
      </c>
      <c r="D496" s="8" t="s">
        <v>151</v>
      </c>
      <c r="E496" s="8" t="s">
        <v>773</v>
      </c>
      <c r="F496" s="20">
        <v>17.5</v>
      </c>
      <c r="G496" s="20">
        <v>17.5</v>
      </c>
      <c r="H496" s="20">
        <v>17.5</v>
      </c>
      <c r="I496" s="20">
        <v>17.5</v>
      </c>
      <c r="J496" s="20">
        <v>17.5</v>
      </c>
      <c r="K496" s="20">
        <v>17.5</v>
      </c>
      <c r="L496" s="20">
        <v>17.5</v>
      </c>
      <c r="M496" s="20">
        <v>17.5</v>
      </c>
      <c r="N496" s="20">
        <v>17.5</v>
      </c>
      <c r="O496" s="20">
        <v>17.5</v>
      </c>
      <c r="P496" s="20">
        <v>17.5</v>
      </c>
      <c r="Q496" s="20">
        <v>17.5</v>
      </c>
      <c r="R496" s="9" t="s">
        <v>1912</v>
      </c>
      <c r="S496" s="9" t="s">
        <v>1</v>
      </c>
    </row>
    <row r="497" spans="2:19" x14ac:dyDescent="0.25">
      <c r="B497" s="7" t="s">
        <v>176</v>
      </c>
      <c r="C497" s="8" t="s">
        <v>150</v>
      </c>
      <c r="D497" s="8" t="s">
        <v>154</v>
      </c>
      <c r="E497" s="8" t="s">
        <v>774</v>
      </c>
      <c r="F497" s="19"/>
      <c r="G497" s="19"/>
      <c r="H497" s="19"/>
      <c r="I497" s="19"/>
      <c r="J497" s="19"/>
      <c r="K497" s="19"/>
      <c r="L497" s="19"/>
      <c r="M497" s="19"/>
      <c r="N497" s="19"/>
      <c r="O497" s="19"/>
      <c r="P497" s="19"/>
      <c r="Q497" s="19"/>
      <c r="R497" s="9" t="s">
        <v>1912</v>
      </c>
      <c r="S497" s="9" t="s">
        <v>1</v>
      </c>
    </row>
    <row r="498" spans="2:19" x14ac:dyDescent="0.25">
      <c r="B498" s="7" t="s">
        <v>176</v>
      </c>
      <c r="C498" s="8" t="s">
        <v>150</v>
      </c>
      <c r="D498" s="8" t="s">
        <v>157</v>
      </c>
      <c r="E498" s="8" t="s">
        <v>775</v>
      </c>
      <c r="F498" s="19"/>
      <c r="G498" s="19"/>
      <c r="H498" s="19"/>
      <c r="I498" s="19"/>
      <c r="J498" s="19"/>
      <c r="K498" s="19"/>
      <c r="L498" s="19"/>
      <c r="M498" s="19"/>
      <c r="N498" s="19"/>
      <c r="O498" s="19"/>
      <c r="P498" s="19"/>
      <c r="Q498" s="19"/>
      <c r="R498" s="9" t="s">
        <v>1912</v>
      </c>
      <c r="S498" s="9" t="s">
        <v>1</v>
      </c>
    </row>
    <row r="499" spans="2:19" x14ac:dyDescent="0.25">
      <c r="B499" s="7" t="s">
        <v>176</v>
      </c>
      <c r="C499" s="8" t="s">
        <v>159</v>
      </c>
      <c r="D499" s="8" t="s">
        <v>1</v>
      </c>
      <c r="E499" s="8" t="s">
        <v>776</v>
      </c>
      <c r="F499" s="21">
        <v>0.82121807465618801</v>
      </c>
      <c r="G499" s="21">
        <v>0.82121807465618801</v>
      </c>
      <c r="H499" s="21">
        <v>0.82121807465618801</v>
      </c>
      <c r="I499" s="21">
        <v>0.82121807465618801</v>
      </c>
      <c r="J499" s="21">
        <v>0.82121807465618801</v>
      </c>
      <c r="K499" s="21">
        <v>0.82121807465618801</v>
      </c>
      <c r="L499" s="21">
        <v>0.82121807465618801</v>
      </c>
      <c r="M499" s="21">
        <v>0.82121807465618801</v>
      </c>
      <c r="N499" s="21">
        <v>0.82121807465618801</v>
      </c>
      <c r="O499" s="21">
        <v>0.82121807465618801</v>
      </c>
      <c r="P499" s="21">
        <v>0.82121807465618801</v>
      </c>
      <c r="Q499" s="21">
        <v>0.82121807465618801</v>
      </c>
      <c r="R499" s="9" t="s">
        <v>1912</v>
      </c>
      <c r="S499" s="9" t="s">
        <v>1</v>
      </c>
    </row>
    <row r="500" spans="2:19" x14ac:dyDescent="0.25">
      <c r="B500" s="7" t="s">
        <v>176</v>
      </c>
      <c r="C500" s="8" t="s">
        <v>159</v>
      </c>
      <c r="D500" s="8" t="s">
        <v>90</v>
      </c>
      <c r="E500" s="8" t="s">
        <v>777</v>
      </c>
      <c r="F500" s="21">
        <v>0.94864479315263905</v>
      </c>
      <c r="G500" s="21">
        <v>0.94864479315263905</v>
      </c>
      <c r="H500" s="21">
        <v>0.94864479315263905</v>
      </c>
      <c r="I500" s="21">
        <v>0.94864479315263905</v>
      </c>
      <c r="J500" s="21">
        <v>0.94864479315263905</v>
      </c>
      <c r="K500" s="21">
        <v>0.94864479315263905</v>
      </c>
      <c r="L500" s="21">
        <v>0.94864479315263905</v>
      </c>
      <c r="M500" s="21">
        <v>0.94864479315263905</v>
      </c>
      <c r="N500" s="21">
        <v>0.94864479315263905</v>
      </c>
      <c r="O500" s="21">
        <v>0.94864479315263905</v>
      </c>
      <c r="P500" s="21">
        <v>0.94864479315263905</v>
      </c>
      <c r="Q500" s="21">
        <v>0.94864479315263905</v>
      </c>
      <c r="R500" s="9" t="s">
        <v>1912</v>
      </c>
      <c r="S500" s="9" t="s">
        <v>1</v>
      </c>
    </row>
    <row r="501" spans="2:19" x14ac:dyDescent="0.25">
      <c r="B501" s="7" t="s">
        <v>176</v>
      </c>
      <c r="C501" s="7" t="s">
        <v>164</v>
      </c>
      <c r="D501" s="12">
        <v>1</v>
      </c>
      <c r="E501" s="8" t="s">
        <v>778</v>
      </c>
      <c r="F501" s="19">
        <v>9.8000000000000007</v>
      </c>
      <c r="G501" s="19"/>
      <c r="H501" s="19"/>
      <c r="I501" s="19"/>
      <c r="J501" s="19"/>
      <c r="K501" s="19"/>
      <c r="L501" s="19"/>
      <c r="M501" s="19"/>
      <c r="N501" s="19"/>
      <c r="O501" s="19"/>
      <c r="P501" s="19"/>
      <c r="Q501" s="19"/>
      <c r="R501" s="9" t="s">
        <v>4</v>
      </c>
      <c r="S501" s="9" t="s">
        <v>1</v>
      </c>
    </row>
    <row r="502" spans="2:19" x14ac:dyDescent="0.25">
      <c r="B502" s="7" t="s">
        <v>176</v>
      </c>
      <c r="C502" s="7" t="s">
        <v>164</v>
      </c>
      <c r="D502" s="12">
        <v>2</v>
      </c>
      <c r="E502" s="8" t="s">
        <v>779</v>
      </c>
      <c r="F502" s="19">
        <v>14.6</v>
      </c>
      <c r="G502" s="19"/>
      <c r="H502" s="19"/>
      <c r="I502" s="19"/>
      <c r="J502" s="19"/>
      <c r="K502" s="19"/>
      <c r="L502" s="19"/>
      <c r="M502" s="19"/>
      <c r="N502" s="19"/>
      <c r="O502" s="19"/>
      <c r="P502" s="19"/>
      <c r="Q502" s="19"/>
      <c r="R502" s="9" t="s">
        <v>216</v>
      </c>
      <c r="S502" s="9" t="s">
        <v>1</v>
      </c>
    </row>
    <row r="503" spans="2:19" x14ac:dyDescent="0.25">
      <c r="B503" s="7" t="s">
        <v>176</v>
      </c>
      <c r="C503" s="7" t="s">
        <v>164</v>
      </c>
      <c r="D503" s="12">
        <v>3</v>
      </c>
      <c r="E503" s="8" t="s">
        <v>780</v>
      </c>
      <c r="F503" s="19">
        <v>9.8000000000000007</v>
      </c>
      <c r="G503" s="19"/>
      <c r="H503" s="19"/>
      <c r="I503" s="19"/>
      <c r="J503" s="19"/>
      <c r="K503" s="19"/>
      <c r="L503" s="19"/>
      <c r="M503" s="19"/>
      <c r="N503" s="19"/>
      <c r="O503" s="19"/>
      <c r="P503" s="19"/>
      <c r="Q503" s="19"/>
      <c r="R503" s="10" t="s">
        <v>213</v>
      </c>
      <c r="S503" s="9" t="s">
        <v>1</v>
      </c>
    </row>
    <row r="504" spans="2:19" x14ac:dyDescent="0.25">
      <c r="B504" s="7" t="s">
        <v>176</v>
      </c>
      <c r="C504" s="7" t="s">
        <v>164</v>
      </c>
      <c r="D504" s="12">
        <v>4</v>
      </c>
      <c r="E504" s="8" t="s">
        <v>781</v>
      </c>
      <c r="F504" s="19">
        <v>14.6</v>
      </c>
      <c r="G504" s="19"/>
      <c r="H504" s="19"/>
      <c r="I504" s="19"/>
      <c r="J504" s="19"/>
      <c r="K504" s="19"/>
      <c r="L504" s="19"/>
      <c r="M504" s="19"/>
      <c r="N504" s="19"/>
      <c r="O504" s="19"/>
      <c r="P504" s="19"/>
      <c r="Q504" s="19"/>
      <c r="R504" s="10" t="s">
        <v>217</v>
      </c>
      <c r="S504" s="9" t="s">
        <v>1</v>
      </c>
    </row>
    <row r="505" spans="2:19" x14ac:dyDescent="0.25">
      <c r="B505" s="7" t="s">
        <v>176</v>
      </c>
      <c r="C505" s="7" t="s">
        <v>164</v>
      </c>
      <c r="D505" s="12">
        <v>5</v>
      </c>
      <c r="E505" s="8" t="s">
        <v>782</v>
      </c>
      <c r="F505" s="19"/>
      <c r="G505" s="19"/>
      <c r="H505" s="19"/>
      <c r="I505" s="19"/>
      <c r="J505" s="19"/>
      <c r="K505" s="19"/>
      <c r="L505" s="19"/>
      <c r="M505" s="19"/>
      <c r="N505" s="19"/>
      <c r="O505" s="19"/>
      <c r="P505" s="19"/>
      <c r="Q505" s="19"/>
      <c r="R505" s="10">
        <v>0</v>
      </c>
      <c r="S505" s="9" t="s">
        <v>1</v>
      </c>
    </row>
    <row r="506" spans="2:19" x14ac:dyDescent="0.25">
      <c r="B506" s="7" t="s">
        <v>176</v>
      </c>
      <c r="C506" s="8" t="s">
        <v>171</v>
      </c>
      <c r="D506" s="8" t="s">
        <v>172</v>
      </c>
      <c r="E506" s="8" t="s">
        <v>783</v>
      </c>
      <c r="F506" s="22">
        <v>5.5278900000000144</v>
      </c>
      <c r="G506" s="20"/>
      <c r="H506" s="20"/>
      <c r="I506" s="20"/>
      <c r="J506" s="20"/>
      <c r="K506" s="20"/>
      <c r="L506" s="20"/>
      <c r="M506" s="20"/>
      <c r="N506" s="20"/>
      <c r="O506" s="20"/>
      <c r="P506" s="20"/>
      <c r="Q506" s="20"/>
      <c r="R506" s="11" t="s">
        <v>1912</v>
      </c>
      <c r="S506" s="9" t="s">
        <v>1</v>
      </c>
    </row>
    <row r="507" spans="2:19" ht="15.75" thickBot="1" x14ac:dyDescent="0.3">
      <c r="B507" s="56" t="s">
        <v>176</v>
      </c>
      <c r="C507" s="57" t="s">
        <v>171</v>
      </c>
      <c r="D507" s="57" t="s">
        <v>174</v>
      </c>
      <c r="E507" s="57" t="s">
        <v>784</v>
      </c>
      <c r="F507" s="58">
        <v>0</v>
      </c>
      <c r="G507" s="58"/>
      <c r="H507" s="58"/>
      <c r="I507" s="58"/>
      <c r="J507" s="58"/>
      <c r="K507" s="58"/>
      <c r="L507" s="58"/>
      <c r="M507" s="58"/>
      <c r="N507" s="58"/>
      <c r="O507" s="58"/>
      <c r="P507" s="58"/>
      <c r="Q507" s="58"/>
      <c r="R507" s="62" t="s">
        <v>1912</v>
      </c>
      <c r="S507" s="62" t="s">
        <v>1</v>
      </c>
    </row>
    <row r="508" spans="2:19" ht="15.75" thickTop="1" x14ac:dyDescent="0.25">
      <c r="B508" s="7" t="s">
        <v>175</v>
      </c>
      <c r="C508" s="7" t="s">
        <v>106</v>
      </c>
      <c r="D508" s="8" t="s">
        <v>107</v>
      </c>
      <c r="E508" s="8" t="s">
        <v>785</v>
      </c>
      <c r="F508" s="19">
        <v>60</v>
      </c>
      <c r="G508" s="19">
        <v>60</v>
      </c>
      <c r="H508" s="19">
        <v>60</v>
      </c>
      <c r="I508" s="19">
        <v>60</v>
      </c>
      <c r="J508" s="19">
        <v>60</v>
      </c>
      <c r="K508" s="19">
        <v>60</v>
      </c>
      <c r="L508" s="19">
        <v>60</v>
      </c>
      <c r="M508" s="19">
        <v>60</v>
      </c>
      <c r="N508" s="19">
        <v>60</v>
      </c>
      <c r="O508" s="19">
        <v>60</v>
      </c>
      <c r="P508" s="19">
        <v>60</v>
      </c>
      <c r="Q508" s="19">
        <v>60</v>
      </c>
      <c r="R508" s="147" t="s">
        <v>1912</v>
      </c>
      <c r="S508" s="147" t="s">
        <v>90</v>
      </c>
    </row>
    <row r="509" spans="2:19" x14ac:dyDescent="0.25">
      <c r="B509" s="7" t="s">
        <v>175</v>
      </c>
      <c r="C509" s="7" t="s">
        <v>106</v>
      </c>
      <c r="D509" s="8" t="s">
        <v>112</v>
      </c>
      <c r="E509" s="8" t="s">
        <v>786</v>
      </c>
      <c r="F509" s="19">
        <v>30</v>
      </c>
      <c r="G509" s="19">
        <v>30</v>
      </c>
      <c r="H509" s="19">
        <v>30</v>
      </c>
      <c r="I509" s="19">
        <v>30</v>
      </c>
      <c r="J509" s="19">
        <v>30</v>
      </c>
      <c r="K509" s="19">
        <v>30</v>
      </c>
      <c r="L509" s="19">
        <v>30</v>
      </c>
      <c r="M509" s="19">
        <v>30</v>
      </c>
      <c r="N509" s="19">
        <v>30</v>
      </c>
      <c r="O509" s="19">
        <v>30</v>
      </c>
      <c r="P509" s="19">
        <v>30</v>
      </c>
      <c r="Q509" s="19">
        <v>30</v>
      </c>
      <c r="R509" s="10" t="s">
        <v>1912</v>
      </c>
      <c r="S509" s="9" t="s">
        <v>90</v>
      </c>
    </row>
    <row r="510" spans="2:19" x14ac:dyDescent="0.25">
      <c r="B510" s="7" t="s">
        <v>175</v>
      </c>
      <c r="C510" s="7" t="s">
        <v>106</v>
      </c>
      <c r="D510" s="8" t="s">
        <v>117</v>
      </c>
      <c r="E510" s="8" t="s">
        <v>787</v>
      </c>
      <c r="F510" s="19">
        <v>30</v>
      </c>
      <c r="G510" s="19">
        <v>30</v>
      </c>
      <c r="H510" s="19">
        <v>30</v>
      </c>
      <c r="I510" s="19">
        <v>30</v>
      </c>
      <c r="J510" s="19">
        <v>30</v>
      </c>
      <c r="K510" s="19">
        <v>30</v>
      </c>
      <c r="L510" s="19">
        <v>30</v>
      </c>
      <c r="M510" s="19">
        <v>30</v>
      </c>
      <c r="N510" s="19">
        <v>30</v>
      </c>
      <c r="O510" s="19">
        <v>30</v>
      </c>
      <c r="P510" s="19">
        <v>30</v>
      </c>
      <c r="Q510" s="19">
        <v>30</v>
      </c>
      <c r="R510" s="10" t="s">
        <v>1912</v>
      </c>
      <c r="S510" s="9" t="s">
        <v>90</v>
      </c>
    </row>
    <row r="511" spans="2:19" x14ac:dyDescent="0.25">
      <c r="B511" s="7" t="s">
        <v>175</v>
      </c>
      <c r="C511" s="8" t="s">
        <v>122</v>
      </c>
      <c r="D511" s="8" t="s">
        <v>123</v>
      </c>
      <c r="E511" s="8" t="s">
        <v>788</v>
      </c>
      <c r="F511" s="32">
        <v>14.82060443331372</v>
      </c>
      <c r="G511" s="32">
        <v>13.637866011970456</v>
      </c>
      <c r="H511" s="32">
        <v>13.637866011970456</v>
      </c>
      <c r="I511" s="32">
        <v>13.845567848835508</v>
      </c>
      <c r="J511" s="32">
        <v>14.337843696593714</v>
      </c>
      <c r="K511" s="32">
        <v>14.682629986473037</v>
      </c>
      <c r="L511" s="32">
        <v>14.757546992362462</v>
      </c>
      <c r="M511" s="32">
        <v>14.835859125230504</v>
      </c>
      <c r="N511" s="32">
        <v>14.953640019538437</v>
      </c>
      <c r="O511" s="32">
        <v>15.42941676090545</v>
      </c>
      <c r="P511" s="32">
        <v>16.419637627718764</v>
      </c>
      <c r="Q511" s="32">
        <v>17.410782603334916</v>
      </c>
      <c r="R511" s="10" t="s">
        <v>1912</v>
      </c>
      <c r="S511" s="9" t="s">
        <v>90</v>
      </c>
    </row>
    <row r="512" spans="2:19" x14ac:dyDescent="0.25">
      <c r="B512" s="7" t="s">
        <v>175</v>
      </c>
      <c r="C512" s="8" t="s">
        <v>122</v>
      </c>
      <c r="D512" s="8" t="s">
        <v>126</v>
      </c>
      <c r="E512" s="8" t="s">
        <v>789</v>
      </c>
      <c r="F512" s="31">
        <v>1.9626982017726682</v>
      </c>
      <c r="G512" s="31">
        <v>1.8060677091916848</v>
      </c>
      <c r="H512" s="31">
        <v>1.8060677091916848</v>
      </c>
      <c r="I512" s="31">
        <v>1.8335737413210884</v>
      </c>
      <c r="J512" s="31">
        <v>1.8987660164080211</v>
      </c>
      <c r="K512" s="31">
        <v>1.9444261940469851</v>
      </c>
      <c r="L512" s="31">
        <v>1.9543474812254578</v>
      </c>
      <c r="M512" s="31">
        <v>1.9647183863426325</v>
      </c>
      <c r="N512" s="31">
        <v>1.9803161543352621</v>
      </c>
      <c r="O512" s="31">
        <v>2.0433234465768213</v>
      </c>
      <c r="P512" s="31">
        <v>2.17445876723106</v>
      </c>
      <c r="Q512" s="31">
        <v>2.3057164679605391</v>
      </c>
      <c r="R512" s="11" t="s">
        <v>1912</v>
      </c>
      <c r="S512" s="9" t="s">
        <v>90</v>
      </c>
    </row>
    <row r="513" spans="2:19" x14ac:dyDescent="0.25">
      <c r="B513" s="7" t="s">
        <v>175</v>
      </c>
      <c r="C513" s="8" t="s">
        <v>122</v>
      </c>
      <c r="D513" s="8" t="s">
        <v>130</v>
      </c>
      <c r="E513" s="8" t="s">
        <v>790</v>
      </c>
      <c r="F513" s="30">
        <v>14.95</v>
      </c>
      <c r="G513" s="30">
        <v>13.756935339334987</v>
      </c>
      <c r="H513" s="30">
        <v>13.756935339334987</v>
      </c>
      <c r="I513" s="30">
        <v>13.966450577063942</v>
      </c>
      <c r="J513" s="30">
        <v>14.463024381263349</v>
      </c>
      <c r="K513" s="30">
        <v>14.810820927408894</v>
      </c>
      <c r="L513" s="30">
        <v>14.886392017851694</v>
      </c>
      <c r="M513" s="30">
        <v>14.965387877409594</v>
      </c>
      <c r="N513" s="30">
        <v>15.084197091826356</v>
      </c>
      <c r="O513" s="30">
        <v>15.564127739421847</v>
      </c>
      <c r="P513" s="30">
        <v>16.562994015454631</v>
      </c>
      <c r="Q513" s="30">
        <v>17.562792468489008</v>
      </c>
      <c r="R513" s="9" t="s">
        <v>1912</v>
      </c>
      <c r="S513" s="9" t="s">
        <v>90</v>
      </c>
    </row>
    <row r="514" spans="2:19" x14ac:dyDescent="0.25">
      <c r="B514" s="7" t="s">
        <v>175</v>
      </c>
      <c r="C514" s="8" t="s">
        <v>122</v>
      </c>
      <c r="D514" s="8" t="s">
        <v>135</v>
      </c>
      <c r="E514" s="8" t="s">
        <v>791</v>
      </c>
      <c r="F514" s="30">
        <v>0.99134477814807498</v>
      </c>
      <c r="G514" s="30">
        <v>0.99134477814807498</v>
      </c>
      <c r="H514" s="30">
        <v>0.99134477814807498</v>
      </c>
      <c r="I514" s="30">
        <v>0.99134477814807498</v>
      </c>
      <c r="J514" s="30">
        <v>0.99134477814807498</v>
      </c>
      <c r="K514" s="30">
        <v>0.99134477814807498</v>
      </c>
      <c r="L514" s="30">
        <v>0.99134477814807498</v>
      </c>
      <c r="M514" s="30">
        <v>0.99134477814807498</v>
      </c>
      <c r="N514" s="30">
        <v>0.99134477814807498</v>
      </c>
      <c r="O514" s="30">
        <v>0.99134477814807498</v>
      </c>
      <c r="P514" s="30">
        <v>0.99134477814807498</v>
      </c>
      <c r="Q514" s="30">
        <v>0.99134477814807498</v>
      </c>
      <c r="R514" s="9" t="s">
        <v>1912</v>
      </c>
      <c r="S514" s="9" t="s">
        <v>90</v>
      </c>
    </row>
    <row r="515" spans="2:19" x14ac:dyDescent="0.25">
      <c r="B515" s="7" t="s">
        <v>175</v>
      </c>
      <c r="C515" s="8" t="s">
        <v>140</v>
      </c>
      <c r="D515" s="7" t="s">
        <v>123</v>
      </c>
      <c r="E515" s="8" t="s">
        <v>792</v>
      </c>
      <c r="F515" s="30">
        <v>20.786456199980112</v>
      </c>
      <c r="G515" s="30">
        <v>18.078145077389443</v>
      </c>
      <c r="H515" s="30">
        <v>18.078145077389443</v>
      </c>
      <c r="I515" s="30">
        <v>18.641263994580822</v>
      </c>
      <c r="J515" s="30">
        <v>19.005228274261697</v>
      </c>
      <c r="K515" s="30">
        <v>19.350764271402348</v>
      </c>
      <c r="L515" s="30">
        <v>19.475214444581386</v>
      </c>
      <c r="M515" s="30">
        <v>19.627330278199292</v>
      </c>
      <c r="N515" s="30">
        <v>19.844577668710539</v>
      </c>
      <c r="O515" s="30">
        <v>20.241264442632406</v>
      </c>
      <c r="P515" s="30">
        <v>21.237867152055422</v>
      </c>
      <c r="Q515" s="30">
        <v>22.141487642157085</v>
      </c>
      <c r="R515" s="9" t="s">
        <v>1912</v>
      </c>
      <c r="S515" s="9" t="s">
        <v>90</v>
      </c>
    </row>
    <row r="516" spans="2:19" x14ac:dyDescent="0.25">
      <c r="B516" s="7" t="s">
        <v>175</v>
      </c>
      <c r="C516" s="8" t="s">
        <v>140</v>
      </c>
      <c r="D516" s="7" t="s">
        <v>126</v>
      </c>
      <c r="E516" s="8" t="s">
        <v>793</v>
      </c>
      <c r="F516" s="33">
        <v>1.677315909773792</v>
      </c>
      <c r="G516" s="33">
        <v>1.4587748900427346</v>
      </c>
      <c r="H516" s="33">
        <v>1.4587748900427346</v>
      </c>
      <c r="I516" s="33">
        <v>1.5042144931098631</v>
      </c>
      <c r="J516" s="33">
        <v>1.5335837646694075</v>
      </c>
      <c r="K516" s="33">
        <v>1.5614660077909899</v>
      </c>
      <c r="L516" s="33">
        <v>1.5715082320854601</v>
      </c>
      <c r="M516" s="33">
        <v>1.5837828740639415</v>
      </c>
      <c r="N516" s="33">
        <v>1.6013131592147523</v>
      </c>
      <c r="O516" s="33">
        <v>1.6333228981858736</v>
      </c>
      <c r="P516" s="33">
        <v>1.713741492108642</v>
      </c>
      <c r="Q516" s="33">
        <v>1.7866570968592848</v>
      </c>
      <c r="R516" s="9" t="s">
        <v>1912</v>
      </c>
      <c r="S516" s="9" t="s">
        <v>90</v>
      </c>
    </row>
    <row r="517" spans="2:19" x14ac:dyDescent="0.25">
      <c r="B517" s="7" t="s">
        <v>175</v>
      </c>
      <c r="C517" s="8" t="s">
        <v>140</v>
      </c>
      <c r="D517" s="8" t="s">
        <v>130</v>
      </c>
      <c r="E517" s="8"/>
      <c r="F517" s="30">
        <v>20.85401999651079</v>
      </c>
      <c r="G517" s="30">
        <v>18.136905844684737</v>
      </c>
      <c r="H517" s="30">
        <v>18.136905844684737</v>
      </c>
      <c r="I517" s="30">
        <v>18.70185511004021</v>
      </c>
      <c r="J517" s="30">
        <v>19.06700241044863</v>
      </c>
      <c r="K517" s="30">
        <v>19.413661529471156</v>
      </c>
      <c r="L517" s="30">
        <v>19.538516212495356</v>
      </c>
      <c r="M517" s="30">
        <v>19.691126479754704</v>
      </c>
      <c r="N517" s="30">
        <v>19.909080005951036</v>
      </c>
      <c r="O517" s="30">
        <v>20.307056161007516</v>
      </c>
      <c r="P517" s="30">
        <v>21.306898203871192</v>
      </c>
      <c r="Q517" s="30">
        <v>22.213455800247573</v>
      </c>
      <c r="R517" s="9">
        <v>0</v>
      </c>
      <c r="S517" s="9" t="s">
        <v>90</v>
      </c>
    </row>
    <row r="518" spans="2:19" x14ac:dyDescent="0.25">
      <c r="B518" s="7" t="s">
        <v>175</v>
      </c>
      <c r="C518" s="8" t="s">
        <v>150</v>
      </c>
      <c r="D518" s="8" t="s">
        <v>151</v>
      </c>
      <c r="E518" s="8" t="s">
        <v>794</v>
      </c>
      <c r="F518" s="20">
        <v>6</v>
      </c>
      <c r="G518" s="20">
        <v>6</v>
      </c>
      <c r="H518" s="20">
        <v>6</v>
      </c>
      <c r="I518" s="20">
        <v>6</v>
      </c>
      <c r="J518" s="20">
        <v>6</v>
      </c>
      <c r="K518" s="20">
        <v>6</v>
      </c>
      <c r="L518" s="20">
        <v>6</v>
      </c>
      <c r="M518" s="20">
        <v>6</v>
      </c>
      <c r="N518" s="20">
        <v>6</v>
      </c>
      <c r="O518" s="20">
        <v>6</v>
      </c>
      <c r="P518" s="20">
        <v>6</v>
      </c>
      <c r="Q518" s="20">
        <v>6</v>
      </c>
      <c r="R518" s="9" t="s">
        <v>1912</v>
      </c>
      <c r="S518" s="9" t="s">
        <v>90</v>
      </c>
    </row>
    <row r="519" spans="2:19" x14ac:dyDescent="0.25">
      <c r="B519" s="7" t="s">
        <v>175</v>
      </c>
      <c r="C519" s="8" t="s">
        <v>150</v>
      </c>
      <c r="D519" s="8" t="s">
        <v>154</v>
      </c>
      <c r="E519" s="8" t="s">
        <v>795</v>
      </c>
      <c r="F519" s="19"/>
      <c r="G519" s="19"/>
      <c r="H519" s="19"/>
      <c r="I519" s="19"/>
      <c r="J519" s="19"/>
      <c r="K519" s="19"/>
      <c r="L519" s="19"/>
      <c r="M519" s="19"/>
      <c r="N519" s="19"/>
      <c r="O519" s="19"/>
      <c r="P519" s="19"/>
      <c r="Q519" s="19"/>
      <c r="R519" s="9" t="s">
        <v>1912</v>
      </c>
      <c r="S519" s="9" t="s">
        <v>90</v>
      </c>
    </row>
    <row r="520" spans="2:19" x14ac:dyDescent="0.25">
      <c r="B520" s="7" t="s">
        <v>175</v>
      </c>
      <c r="C520" s="8" t="s">
        <v>150</v>
      </c>
      <c r="D520" s="8" t="s">
        <v>157</v>
      </c>
      <c r="E520" s="8" t="s">
        <v>796</v>
      </c>
      <c r="F520" s="19"/>
      <c r="G520" s="19"/>
      <c r="H520" s="19"/>
      <c r="I520" s="19"/>
      <c r="J520" s="19"/>
      <c r="K520" s="19"/>
      <c r="L520" s="19"/>
      <c r="M520" s="19"/>
      <c r="N520" s="19"/>
      <c r="O520" s="19"/>
      <c r="P520" s="19"/>
      <c r="Q520" s="19"/>
      <c r="R520" s="9" t="s">
        <v>1912</v>
      </c>
      <c r="S520" s="9" t="s">
        <v>90</v>
      </c>
    </row>
    <row r="521" spans="2:19" x14ac:dyDescent="0.25">
      <c r="B521" s="7" t="s">
        <v>175</v>
      </c>
      <c r="C521" s="8" t="s">
        <v>159</v>
      </c>
      <c r="D521" s="8" t="s">
        <v>1</v>
      </c>
      <c r="E521" s="8" t="s">
        <v>797</v>
      </c>
      <c r="F521" s="21">
        <v>0.89364548494983198</v>
      </c>
      <c r="G521" s="21">
        <v>0.89364548494983198</v>
      </c>
      <c r="H521" s="21">
        <v>0.89364548494983198</v>
      </c>
      <c r="I521" s="21">
        <v>0.89364548494983198</v>
      </c>
      <c r="J521" s="21">
        <v>0.89364548494983198</v>
      </c>
      <c r="K521" s="21">
        <v>0.89364548494983198</v>
      </c>
      <c r="L521" s="21">
        <v>0.89364548494983198</v>
      </c>
      <c r="M521" s="21">
        <v>0.89364548494983198</v>
      </c>
      <c r="N521" s="21">
        <v>0.89364548494983198</v>
      </c>
      <c r="O521" s="21">
        <v>0.89364548494983198</v>
      </c>
      <c r="P521" s="21">
        <v>0.89364548494983198</v>
      </c>
      <c r="Q521" s="21">
        <v>0.89364548494983198</v>
      </c>
      <c r="R521" s="9" t="s">
        <v>1912</v>
      </c>
      <c r="S521" s="9" t="s">
        <v>90</v>
      </c>
    </row>
    <row r="522" spans="2:19" x14ac:dyDescent="0.25">
      <c r="B522" s="7" t="s">
        <v>175</v>
      </c>
      <c r="C522" s="8" t="s">
        <v>159</v>
      </c>
      <c r="D522" s="8" t="s">
        <v>90</v>
      </c>
      <c r="E522" s="8" t="s">
        <v>798</v>
      </c>
      <c r="F522" s="21">
        <v>0.85864745011086396</v>
      </c>
      <c r="G522" s="21">
        <v>0.85864745011086396</v>
      </c>
      <c r="H522" s="21">
        <v>0.85864745011086396</v>
      </c>
      <c r="I522" s="21">
        <v>0.85864745011086396</v>
      </c>
      <c r="J522" s="21">
        <v>0.85864745011086396</v>
      </c>
      <c r="K522" s="21">
        <v>0.85864745011086396</v>
      </c>
      <c r="L522" s="21">
        <v>0.85864745011086396</v>
      </c>
      <c r="M522" s="21">
        <v>0.85864745011086396</v>
      </c>
      <c r="N522" s="21">
        <v>0.85864745011086396</v>
      </c>
      <c r="O522" s="21">
        <v>0.85864745011086396</v>
      </c>
      <c r="P522" s="21">
        <v>0.85864745011086396</v>
      </c>
      <c r="Q522" s="21">
        <v>0.85864745011086396</v>
      </c>
      <c r="R522" s="9" t="s">
        <v>1912</v>
      </c>
      <c r="S522" s="9" t="s">
        <v>90</v>
      </c>
    </row>
    <row r="523" spans="2:19" x14ac:dyDescent="0.25">
      <c r="B523" s="7" t="s">
        <v>175</v>
      </c>
      <c r="C523" s="7" t="s">
        <v>164</v>
      </c>
      <c r="D523" s="12">
        <v>1</v>
      </c>
      <c r="E523" s="8" t="s">
        <v>799</v>
      </c>
      <c r="F523" s="19">
        <v>6.6</v>
      </c>
      <c r="G523" s="19"/>
      <c r="H523" s="19"/>
      <c r="I523" s="19"/>
      <c r="J523" s="19"/>
      <c r="K523" s="19"/>
      <c r="L523" s="19"/>
      <c r="M523" s="19"/>
      <c r="N523" s="19"/>
      <c r="O523" s="19"/>
      <c r="P523" s="19"/>
      <c r="Q523" s="19"/>
      <c r="R523" s="9" t="s">
        <v>49</v>
      </c>
      <c r="S523" s="9" t="s">
        <v>90</v>
      </c>
    </row>
    <row r="524" spans="2:19" x14ac:dyDescent="0.25">
      <c r="B524" s="7" t="s">
        <v>175</v>
      </c>
      <c r="C524" s="7" t="s">
        <v>164</v>
      </c>
      <c r="D524" s="12">
        <v>2</v>
      </c>
      <c r="E524" s="8" t="s">
        <v>800</v>
      </c>
      <c r="F524" s="19"/>
      <c r="G524" s="19"/>
      <c r="H524" s="19"/>
      <c r="I524" s="19"/>
      <c r="J524" s="19"/>
      <c r="K524" s="19"/>
      <c r="L524" s="19"/>
      <c r="M524" s="19"/>
      <c r="N524" s="19"/>
      <c r="O524" s="19"/>
      <c r="P524" s="19"/>
      <c r="Q524" s="19"/>
      <c r="R524" s="9">
        <v>0</v>
      </c>
      <c r="S524" s="9" t="s">
        <v>90</v>
      </c>
    </row>
    <row r="525" spans="2:19" x14ac:dyDescent="0.25">
      <c r="B525" s="7" t="s">
        <v>175</v>
      </c>
      <c r="C525" s="7" t="s">
        <v>164</v>
      </c>
      <c r="D525" s="12">
        <v>3</v>
      </c>
      <c r="E525" s="8" t="s">
        <v>801</v>
      </c>
      <c r="F525" s="19"/>
      <c r="G525" s="19"/>
      <c r="H525" s="19"/>
      <c r="I525" s="19"/>
      <c r="J525" s="19"/>
      <c r="K525" s="19"/>
      <c r="L525" s="19"/>
      <c r="M525" s="19"/>
      <c r="N525" s="19"/>
      <c r="O525" s="19"/>
      <c r="P525" s="19"/>
      <c r="Q525" s="19"/>
      <c r="R525" s="10">
        <v>0</v>
      </c>
      <c r="S525" s="9" t="s">
        <v>90</v>
      </c>
    </row>
    <row r="526" spans="2:19" x14ac:dyDescent="0.25">
      <c r="B526" s="7" t="s">
        <v>175</v>
      </c>
      <c r="C526" s="7" t="s">
        <v>164</v>
      </c>
      <c r="D526" s="12">
        <v>4</v>
      </c>
      <c r="E526" s="8" t="s">
        <v>802</v>
      </c>
      <c r="F526" s="19"/>
      <c r="G526" s="19"/>
      <c r="H526" s="19"/>
      <c r="I526" s="19"/>
      <c r="J526" s="19"/>
      <c r="K526" s="19"/>
      <c r="L526" s="19"/>
      <c r="M526" s="19"/>
      <c r="N526" s="19"/>
      <c r="O526" s="19"/>
      <c r="P526" s="19"/>
      <c r="Q526" s="19"/>
      <c r="R526" s="10">
        <v>0</v>
      </c>
      <c r="S526" s="9" t="s">
        <v>90</v>
      </c>
    </row>
    <row r="527" spans="2:19" x14ac:dyDescent="0.25">
      <c r="B527" s="7" t="s">
        <v>175</v>
      </c>
      <c r="C527" s="7" t="s">
        <v>164</v>
      </c>
      <c r="D527" s="12">
        <v>5</v>
      </c>
      <c r="E527" s="8" t="s">
        <v>803</v>
      </c>
      <c r="F527" s="19"/>
      <c r="G527" s="19"/>
      <c r="H527" s="19"/>
      <c r="I527" s="19"/>
      <c r="J527" s="19"/>
      <c r="K527" s="19"/>
      <c r="L527" s="19"/>
      <c r="M527" s="19"/>
      <c r="N527" s="19"/>
      <c r="O527" s="19"/>
      <c r="P527" s="19"/>
      <c r="Q527" s="19"/>
      <c r="R527" s="10">
        <v>0</v>
      </c>
      <c r="S527" s="9" t="s">
        <v>90</v>
      </c>
    </row>
    <row r="528" spans="2:19" x14ac:dyDescent="0.25">
      <c r="B528" s="7" t="s">
        <v>175</v>
      </c>
      <c r="C528" s="8" t="s">
        <v>171</v>
      </c>
      <c r="D528" s="8" t="s">
        <v>172</v>
      </c>
      <c r="E528" s="8" t="s">
        <v>804</v>
      </c>
      <c r="F528" s="22">
        <v>4.4486000000000026</v>
      </c>
      <c r="G528" s="20"/>
      <c r="H528" s="20"/>
      <c r="I528" s="20"/>
      <c r="J528" s="20"/>
      <c r="K528" s="20"/>
      <c r="L528" s="20"/>
      <c r="M528" s="20"/>
      <c r="N528" s="20"/>
      <c r="O528" s="20"/>
      <c r="P528" s="20"/>
      <c r="Q528" s="20"/>
      <c r="R528" s="11" t="s">
        <v>1912</v>
      </c>
      <c r="S528" s="9" t="s">
        <v>90</v>
      </c>
    </row>
    <row r="529" spans="2:19" ht="15.75" thickBot="1" x14ac:dyDescent="0.3">
      <c r="B529" s="56" t="s">
        <v>175</v>
      </c>
      <c r="C529" s="57" t="s">
        <v>171</v>
      </c>
      <c r="D529" s="57" t="s">
        <v>174</v>
      </c>
      <c r="E529" s="57" t="s">
        <v>805</v>
      </c>
      <c r="F529" s="58">
        <v>0.56000000000000005</v>
      </c>
      <c r="G529" s="58"/>
      <c r="H529" s="58"/>
      <c r="I529" s="58"/>
      <c r="J529" s="58"/>
      <c r="K529" s="58"/>
      <c r="L529" s="58"/>
      <c r="M529" s="58"/>
      <c r="N529" s="58"/>
      <c r="O529" s="58"/>
      <c r="P529" s="58"/>
      <c r="Q529" s="58"/>
      <c r="R529" s="62" t="s">
        <v>1912</v>
      </c>
      <c r="S529" s="62" t="s">
        <v>90</v>
      </c>
    </row>
    <row r="530" spans="2:19" ht="15.75" thickTop="1" x14ac:dyDescent="0.25">
      <c r="B530" s="7" t="s">
        <v>178</v>
      </c>
      <c r="C530" s="7" t="s">
        <v>106</v>
      </c>
      <c r="D530" s="8" t="s">
        <v>107</v>
      </c>
      <c r="E530" s="8" t="s">
        <v>806</v>
      </c>
      <c r="F530" s="19">
        <v>22.5</v>
      </c>
      <c r="G530" s="19">
        <v>22.5</v>
      </c>
      <c r="H530" s="19">
        <v>22.5</v>
      </c>
      <c r="I530" s="19">
        <v>22.5</v>
      </c>
      <c r="J530" s="19">
        <v>22.5</v>
      </c>
      <c r="K530" s="19">
        <v>22.5</v>
      </c>
      <c r="L530" s="19">
        <v>22.5</v>
      </c>
      <c r="M530" s="19">
        <v>22.5</v>
      </c>
      <c r="N530" s="19">
        <v>22.5</v>
      </c>
      <c r="O530" s="19">
        <v>22.5</v>
      </c>
      <c r="P530" s="19">
        <v>22.5</v>
      </c>
      <c r="Q530" s="19">
        <v>22.5</v>
      </c>
      <c r="R530" s="147" t="s">
        <v>1912</v>
      </c>
      <c r="S530" s="147" t="s">
        <v>1</v>
      </c>
    </row>
    <row r="531" spans="2:19" x14ac:dyDescent="0.25">
      <c r="B531" s="7" t="s">
        <v>178</v>
      </c>
      <c r="C531" s="7" t="s">
        <v>106</v>
      </c>
      <c r="D531" s="8" t="s">
        <v>112</v>
      </c>
      <c r="E531" s="8" t="s">
        <v>807</v>
      </c>
      <c r="F531" s="19">
        <v>0</v>
      </c>
      <c r="G531" s="19">
        <v>0</v>
      </c>
      <c r="H531" s="19">
        <v>0</v>
      </c>
      <c r="I531" s="19">
        <v>0</v>
      </c>
      <c r="J531" s="19">
        <v>0</v>
      </c>
      <c r="K531" s="19">
        <v>0</v>
      </c>
      <c r="L531" s="19">
        <v>0</v>
      </c>
      <c r="M531" s="19">
        <v>0</v>
      </c>
      <c r="N531" s="19">
        <v>0</v>
      </c>
      <c r="O531" s="19">
        <v>0</v>
      </c>
      <c r="P531" s="19">
        <v>0</v>
      </c>
      <c r="Q531" s="19">
        <v>0</v>
      </c>
      <c r="R531" s="10" t="s">
        <v>1912</v>
      </c>
      <c r="S531" s="9" t="s">
        <v>1</v>
      </c>
    </row>
    <row r="532" spans="2:19" x14ac:dyDescent="0.25">
      <c r="B532" s="7" t="s">
        <v>178</v>
      </c>
      <c r="C532" s="7" t="s">
        <v>106</v>
      </c>
      <c r="D532" s="8" t="s">
        <v>117</v>
      </c>
      <c r="E532" s="8" t="s">
        <v>808</v>
      </c>
      <c r="F532" s="19">
        <v>0</v>
      </c>
      <c r="G532" s="19">
        <v>0</v>
      </c>
      <c r="H532" s="19">
        <v>0</v>
      </c>
      <c r="I532" s="19">
        <v>0</v>
      </c>
      <c r="J532" s="19">
        <v>0</v>
      </c>
      <c r="K532" s="19">
        <v>0</v>
      </c>
      <c r="L532" s="19">
        <v>0</v>
      </c>
      <c r="M532" s="19">
        <v>0</v>
      </c>
      <c r="N532" s="19">
        <v>0</v>
      </c>
      <c r="O532" s="19">
        <v>0</v>
      </c>
      <c r="P532" s="19">
        <v>0</v>
      </c>
      <c r="Q532" s="19">
        <v>0</v>
      </c>
      <c r="R532" s="10" t="s">
        <v>1912</v>
      </c>
      <c r="S532" s="9" t="s">
        <v>1</v>
      </c>
    </row>
    <row r="533" spans="2:19" x14ac:dyDescent="0.25">
      <c r="B533" s="7" t="s">
        <v>178</v>
      </c>
      <c r="C533" s="8" t="s">
        <v>122</v>
      </c>
      <c r="D533" s="8" t="s">
        <v>123</v>
      </c>
      <c r="E533" s="8" t="s">
        <v>809</v>
      </c>
      <c r="F533" s="32">
        <v>3.8810956199083964</v>
      </c>
      <c r="G533" s="32">
        <v>3.9404474220532055</v>
      </c>
      <c r="H533" s="32">
        <v>3.9404474220532055</v>
      </c>
      <c r="I533" s="32">
        <v>4.0631890239187314</v>
      </c>
      <c r="J533" s="32">
        <v>4.1425213946596715</v>
      </c>
      <c r="K533" s="32">
        <v>4.2178369994040086</v>
      </c>
      <c r="L533" s="32">
        <v>4.2449630879478368</v>
      </c>
      <c r="M533" s="32">
        <v>4.278119390315541</v>
      </c>
      <c r="N533" s="32">
        <v>4.3254722529141763</v>
      </c>
      <c r="O533" s="32">
        <v>4.4119370627147152</v>
      </c>
      <c r="P533" s="32">
        <v>4.6291640271154373</v>
      </c>
      <c r="Q533" s="32">
        <v>4.8261238930470869</v>
      </c>
      <c r="R533" s="10" t="s">
        <v>1912</v>
      </c>
      <c r="S533" s="9" t="s">
        <v>1</v>
      </c>
    </row>
    <row r="534" spans="2:19" x14ac:dyDescent="0.25">
      <c r="B534" s="7" t="s">
        <v>178</v>
      </c>
      <c r="C534" s="8" t="s">
        <v>122</v>
      </c>
      <c r="D534" s="8" t="s">
        <v>126</v>
      </c>
      <c r="E534" s="8" t="s">
        <v>810</v>
      </c>
      <c r="F534" s="31">
        <v>5.3453163506399275E-2</v>
      </c>
      <c r="G534" s="31">
        <v>5.4270598039084336E-2</v>
      </c>
      <c r="H534" s="31">
        <v>5.4270598039084336E-2</v>
      </c>
      <c r="I534" s="31">
        <v>5.5961081231491357E-2</v>
      </c>
      <c r="J534" s="31">
        <v>5.7053702130278029E-2</v>
      </c>
      <c r="K534" s="31">
        <v>5.8091001318282778E-2</v>
      </c>
      <c r="L534" s="31">
        <v>5.8464600783021743E-2</v>
      </c>
      <c r="M534" s="31">
        <v>5.8921252570375664E-2</v>
      </c>
      <c r="N534" s="31">
        <v>5.9573429315012236E-2</v>
      </c>
      <c r="O534" s="31">
        <v>6.0764283153345033E-2</v>
      </c>
      <c r="P534" s="31">
        <v>6.3756084846269073E-2</v>
      </c>
      <c r="Q534" s="31">
        <v>6.6468753883267215E-2</v>
      </c>
      <c r="R534" s="11" t="s">
        <v>1912</v>
      </c>
      <c r="S534" s="9" t="s">
        <v>1</v>
      </c>
    </row>
    <row r="535" spans="2:19" x14ac:dyDescent="0.25">
      <c r="B535" s="7" t="s">
        <v>178</v>
      </c>
      <c r="C535" s="8" t="s">
        <v>122</v>
      </c>
      <c r="D535" s="8" t="s">
        <v>130</v>
      </c>
      <c r="E535" s="8" t="s">
        <v>811</v>
      </c>
      <c r="F535" s="30">
        <v>3.8814636996320062</v>
      </c>
      <c r="G535" s="30">
        <v>3.9408211306499656</v>
      </c>
      <c r="H535" s="30">
        <v>3.9408211306499656</v>
      </c>
      <c r="I535" s="30">
        <v>4.0635743732219609</v>
      </c>
      <c r="J535" s="30">
        <v>4.1429142677757502</v>
      </c>
      <c r="K535" s="30">
        <v>4.2182370153863538</v>
      </c>
      <c r="L535" s="30">
        <v>4.2453656765447603</v>
      </c>
      <c r="M535" s="30">
        <v>4.2785251234272632</v>
      </c>
      <c r="N535" s="30">
        <v>4.3258824769300874</v>
      </c>
      <c r="O535" s="30">
        <v>4.4123554869777761</v>
      </c>
      <c r="P535" s="30">
        <v>4.6296030529943426</v>
      </c>
      <c r="Q535" s="30">
        <v>4.8265815984278939</v>
      </c>
      <c r="R535" s="9" t="s">
        <v>1912</v>
      </c>
      <c r="S535" s="9" t="s">
        <v>1</v>
      </c>
    </row>
    <row r="536" spans="2:19" x14ac:dyDescent="0.25">
      <c r="B536" s="7" t="s">
        <v>178</v>
      </c>
      <c r="C536" s="8" t="s">
        <v>122</v>
      </c>
      <c r="D536" s="8" t="s">
        <v>135</v>
      </c>
      <c r="E536" s="8" t="s">
        <v>812</v>
      </c>
      <c r="F536" s="30">
        <v>0.99990516986577904</v>
      </c>
      <c r="G536" s="30">
        <v>0.99990516986577904</v>
      </c>
      <c r="H536" s="30">
        <v>0.99990516986577904</v>
      </c>
      <c r="I536" s="30">
        <v>0.99990516986577904</v>
      </c>
      <c r="J536" s="30">
        <v>0.99990516986577904</v>
      </c>
      <c r="K536" s="30">
        <v>0.99990516986577904</v>
      </c>
      <c r="L536" s="30">
        <v>0.99990516986577904</v>
      </c>
      <c r="M536" s="30">
        <v>0.99990516986577904</v>
      </c>
      <c r="N536" s="30">
        <v>0.99990516986577904</v>
      </c>
      <c r="O536" s="30">
        <v>0.99990516986577904</v>
      </c>
      <c r="P536" s="30">
        <v>0.99990516986577904</v>
      </c>
      <c r="Q536" s="30">
        <v>0.99990516986577904</v>
      </c>
      <c r="R536" s="9" t="s">
        <v>1912</v>
      </c>
      <c r="S536" s="9" t="s">
        <v>1</v>
      </c>
    </row>
    <row r="537" spans="2:19" x14ac:dyDescent="0.25">
      <c r="B537" s="7" t="s">
        <v>178</v>
      </c>
      <c r="C537" s="8" t="s">
        <v>140</v>
      </c>
      <c r="D537" s="7" t="s">
        <v>123</v>
      </c>
      <c r="E537" s="8" t="s">
        <v>813</v>
      </c>
      <c r="F537" s="30">
        <v>4.0466197039770968</v>
      </c>
      <c r="G537" s="30">
        <v>4.3951968331329558</v>
      </c>
      <c r="H537" s="30">
        <v>4.3951968331329558</v>
      </c>
      <c r="I537" s="30">
        <v>4.4621347583790234</v>
      </c>
      <c r="J537" s="30">
        <v>4.6207848906794586</v>
      </c>
      <c r="K537" s="30">
        <v>4.7319022464340268</v>
      </c>
      <c r="L537" s="30">
        <v>4.7560464187513078</v>
      </c>
      <c r="M537" s="30">
        <v>4.7812847689503348</v>
      </c>
      <c r="N537" s="30">
        <v>4.8192430692600317</v>
      </c>
      <c r="O537" s="30">
        <v>4.9725758872463022</v>
      </c>
      <c r="P537" s="30">
        <v>5.2917032062931346</v>
      </c>
      <c r="Q537" s="30">
        <v>5.6111283461339339</v>
      </c>
      <c r="R537" s="9" t="s">
        <v>1912</v>
      </c>
      <c r="S537" s="9" t="s">
        <v>1</v>
      </c>
    </row>
    <row r="538" spans="2:19" x14ac:dyDescent="0.25">
      <c r="B538" s="7" t="s">
        <v>178</v>
      </c>
      <c r="C538" s="8" t="s">
        <v>140</v>
      </c>
      <c r="D538" s="7" t="s">
        <v>126</v>
      </c>
      <c r="E538" s="8" t="s">
        <v>814</v>
      </c>
      <c r="F538" s="33">
        <v>7.1224067993550633E-2</v>
      </c>
      <c r="G538" s="33">
        <v>7.7359332229948077E-2</v>
      </c>
      <c r="H538" s="33">
        <v>7.7359332229948077E-2</v>
      </c>
      <c r="I538" s="33">
        <v>7.8537498622594071E-2</v>
      </c>
      <c r="J538" s="33">
        <v>8.1329880570208166E-2</v>
      </c>
      <c r="K538" s="33">
        <v>8.3285643819638711E-2</v>
      </c>
      <c r="L538" s="33">
        <v>8.3710602500393083E-2</v>
      </c>
      <c r="M538" s="33">
        <v>8.4154819674706366E-2</v>
      </c>
      <c r="N538" s="33">
        <v>8.4822919165184987E-2</v>
      </c>
      <c r="O538" s="33">
        <v>8.7521711701344596E-2</v>
      </c>
      <c r="P538" s="33">
        <v>9.3138633362664161E-2</v>
      </c>
      <c r="Q538" s="33">
        <v>9.8760796932075748E-2</v>
      </c>
      <c r="R538" s="9" t="s">
        <v>1912</v>
      </c>
      <c r="S538" s="9" t="s">
        <v>1</v>
      </c>
    </row>
    <row r="539" spans="2:19" x14ac:dyDescent="0.25">
      <c r="B539" s="7" t="s">
        <v>178</v>
      </c>
      <c r="C539" s="8" t="s">
        <v>140</v>
      </c>
      <c r="D539" s="8" t="s">
        <v>130</v>
      </c>
      <c r="E539" s="8"/>
      <c r="F539" s="30">
        <v>4.047246458578627</v>
      </c>
      <c r="G539" s="30">
        <v>4.3958775765784273</v>
      </c>
      <c r="H539" s="30">
        <v>4.3958775765784273</v>
      </c>
      <c r="I539" s="30">
        <v>4.4628258694042859</v>
      </c>
      <c r="J539" s="30">
        <v>4.621500573991649</v>
      </c>
      <c r="K539" s="30">
        <v>4.7326351399905997</v>
      </c>
      <c r="L539" s="30">
        <v>4.7567830518416665</v>
      </c>
      <c r="M539" s="30">
        <v>4.7820253110445723</v>
      </c>
      <c r="N539" s="30">
        <v>4.8199894904684752</v>
      </c>
      <c r="O539" s="30">
        <v>4.9733460571774497</v>
      </c>
      <c r="P539" s="30">
        <v>5.2925228037787146</v>
      </c>
      <c r="Q539" s="30">
        <v>5.6119974173014722</v>
      </c>
      <c r="R539" s="9">
        <v>0</v>
      </c>
      <c r="S539" s="9" t="s">
        <v>1</v>
      </c>
    </row>
    <row r="540" spans="2:19" x14ac:dyDescent="0.25">
      <c r="B540" s="7" t="s">
        <v>178</v>
      </c>
      <c r="C540" s="8" t="s">
        <v>150</v>
      </c>
      <c r="D540" s="8" t="s">
        <v>151</v>
      </c>
      <c r="E540" s="8" t="s">
        <v>815</v>
      </c>
      <c r="F540" s="20">
        <v>15</v>
      </c>
      <c r="G540" s="20">
        <v>15</v>
      </c>
      <c r="H540" s="20">
        <v>15</v>
      </c>
      <c r="I540" s="20">
        <v>15</v>
      </c>
      <c r="J540" s="20">
        <v>15</v>
      </c>
      <c r="K540" s="20">
        <v>15</v>
      </c>
      <c r="L540" s="20">
        <v>15</v>
      </c>
      <c r="M540" s="20">
        <v>15</v>
      </c>
      <c r="N540" s="20">
        <v>15</v>
      </c>
      <c r="O540" s="20">
        <v>15</v>
      </c>
      <c r="P540" s="20">
        <v>15</v>
      </c>
      <c r="Q540" s="20">
        <v>15</v>
      </c>
      <c r="R540" s="9" t="s">
        <v>1912</v>
      </c>
      <c r="S540" s="9" t="s">
        <v>1</v>
      </c>
    </row>
    <row r="541" spans="2:19" x14ac:dyDescent="0.25">
      <c r="B541" s="7" t="s">
        <v>178</v>
      </c>
      <c r="C541" s="8" t="s">
        <v>150</v>
      </c>
      <c r="D541" s="8" t="s">
        <v>154</v>
      </c>
      <c r="E541" s="8" t="s">
        <v>816</v>
      </c>
      <c r="F541" s="19">
        <v>8760</v>
      </c>
      <c r="G541" s="19">
        <v>8760</v>
      </c>
      <c r="H541" s="19">
        <v>8760</v>
      </c>
      <c r="I541" s="19">
        <v>8760</v>
      </c>
      <c r="J541" s="19">
        <v>8760</v>
      </c>
      <c r="K541" s="19">
        <v>8760</v>
      </c>
      <c r="L541" s="19">
        <v>8760</v>
      </c>
      <c r="M541" s="19">
        <v>8760</v>
      </c>
      <c r="N541" s="19">
        <v>8760</v>
      </c>
      <c r="O541" s="19">
        <v>8760</v>
      </c>
      <c r="P541" s="19">
        <v>8760</v>
      </c>
      <c r="Q541" s="19">
        <v>8760</v>
      </c>
      <c r="R541" s="9" t="s">
        <v>1912</v>
      </c>
      <c r="S541" s="9" t="s">
        <v>1</v>
      </c>
    </row>
    <row r="542" spans="2:19" x14ac:dyDescent="0.25">
      <c r="B542" s="7" t="s">
        <v>178</v>
      </c>
      <c r="C542" s="8" t="s">
        <v>150</v>
      </c>
      <c r="D542" s="8" t="s">
        <v>157</v>
      </c>
      <c r="E542" s="8" t="s">
        <v>817</v>
      </c>
      <c r="F542" s="19">
        <v>8760</v>
      </c>
      <c r="G542" s="19">
        <v>8760</v>
      </c>
      <c r="H542" s="19">
        <v>8760</v>
      </c>
      <c r="I542" s="19">
        <v>8760</v>
      </c>
      <c r="J542" s="19">
        <v>8760</v>
      </c>
      <c r="K542" s="19">
        <v>8760</v>
      </c>
      <c r="L542" s="19">
        <v>8760</v>
      </c>
      <c r="M542" s="19">
        <v>8760</v>
      </c>
      <c r="N542" s="19">
        <v>8760</v>
      </c>
      <c r="O542" s="19">
        <v>8760</v>
      </c>
      <c r="P542" s="19">
        <v>8760</v>
      </c>
      <c r="Q542" s="19">
        <v>8760</v>
      </c>
      <c r="R542" s="9" t="s">
        <v>1912</v>
      </c>
      <c r="S542" s="9" t="s">
        <v>1</v>
      </c>
    </row>
    <row r="543" spans="2:19" x14ac:dyDescent="0.25">
      <c r="B543" s="7" t="s">
        <v>178</v>
      </c>
      <c r="C543" s="8" t="s">
        <v>159</v>
      </c>
      <c r="D543" s="8" t="s">
        <v>1</v>
      </c>
      <c r="E543" s="8" t="s">
        <v>818</v>
      </c>
      <c r="F543" s="21">
        <v>0.89037433155080203</v>
      </c>
      <c r="G543" s="21">
        <v>0.89037433155080203</v>
      </c>
      <c r="H543" s="21">
        <v>0.89037433155080203</v>
      </c>
      <c r="I543" s="21">
        <v>0.89037433155080203</v>
      </c>
      <c r="J543" s="21">
        <v>0.89037433155080203</v>
      </c>
      <c r="K543" s="21">
        <v>0.89037433155080203</v>
      </c>
      <c r="L543" s="21">
        <v>0.89037433155080203</v>
      </c>
      <c r="M543" s="21">
        <v>0.89037433155080203</v>
      </c>
      <c r="N543" s="21">
        <v>0.89037433155080203</v>
      </c>
      <c r="O543" s="21">
        <v>0.89037433155080203</v>
      </c>
      <c r="P543" s="21">
        <v>0.89037433155080203</v>
      </c>
      <c r="Q543" s="21">
        <v>0.89037433155080203</v>
      </c>
      <c r="R543" s="9" t="s">
        <v>1912</v>
      </c>
      <c r="S543" s="9" t="s">
        <v>1</v>
      </c>
    </row>
    <row r="544" spans="2:19" x14ac:dyDescent="0.25">
      <c r="B544" s="7" t="s">
        <v>178</v>
      </c>
      <c r="C544" s="8" t="s">
        <v>159</v>
      </c>
      <c r="D544" s="8" t="s">
        <v>90</v>
      </c>
      <c r="E544" s="8" t="s">
        <v>819</v>
      </c>
      <c r="F544" s="21">
        <v>0.875</v>
      </c>
      <c r="G544" s="21">
        <v>0.875</v>
      </c>
      <c r="H544" s="21">
        <v>0.875</v>
      </c>
      <c r="I544" s="21">
        <v>0.875</v>
      </c>
      <c r="J544" s="21">
        <v>0.875</v>
      </c>
      <c r="K544" s="21">
        <v>0.875</v>
      </c>
      <c r="L544" s="21">
        <v>0.875</v>
      </c>
      <c r="M544" s="21">
        <v>0.875</v>
      </c>
      <c r="N544" s="21">
        <v>0.875</v>
      </c>
      <c r="O544" s="21">
        <v>0.875</v>
      </c>
      <c r="P544" s="21">
        <v>0.875</v>
      </c>
      <c r="Q544" s="21">
        <v>0.875</v>
      </c>
      <c r="R544" s="9" t="s">
        <v>1912</v>
      </c>
      <c r="S544" s="9" t="s">
        <v>1</v>
      </c>
    </row>
    <row r="545" spans="2:19" x14ac:dyDescent="0.25">
      <c r="B545" s="7" t="s">
        <v>178</v>
      </c>
      <c r="C545" s="7" t="s">
        <v>164</v>
      </c>
      <c r="D545" s="12">
        <v>1</v>
      </c>
      <c r="E545" s="8" t="s">
        <v>820</v>
      </c>
      <c r="F545" s="19"/>
      <c r="G545" s="19"/>
      <c r="H545" s="19"/>
      <c r="I545" s="19"/>
      <c r="J545" s="19"/>
      <c r="K545" s="19"/>
      <c r="L545" s="19"/>
      <c r="M545" s="19"/>
      <c r="N545" s="19"/>
      <c r="O545" s="19"/>
      <c r="P545" s="19"/>
      <c r="Q545" s="19"/>
      <c r="R545" s="9">
        <v>0</v>
      </c>
      <c r="S545" s="9" t="s">
        <v>1</v>
      </c>
    </row>
    <row r="546" spans="2:19" x14ac:dyDescent="0.25">
      <c r="B546" s="7" t="s">
        <v>178</v>
      </c>
      <c r="C546" s="7" t="s">
        <v>164</v>
      </c>
      <c r="D546" s="12">
        <v>2</v>
      </c>
      <c r="E546" s="8" t="s">
        <v>821</v>
      </c>
      <c r="F546" s="19"/>
      <c r="G546" s="19"/>
      <c r="H546" s="19"/>
      <c r="I546" s="19"/>
      <c r="J546" s="19"/>
      <c r="K546" s="19"/>
      <c r="L546" s="19"/>
      <c r="M546" s="19"/>
      <c r="N546" s="19"/>
      <c r="O546" s="19"/>
      <c r="P546" s="19"/>
      <c r="Q546" s="19"/>
      <c r="R546" s="9">
        <v>0</v>
      </c>
      <c r="S546" s="9" t="s">
        <v>1</v>
      </c>
    </row>
    <row r="547" spans="2:19" x14ac:dyDescent="0.25">
      <c r="B547" s="7" t="s">
        <v>178</v>
      </c>
      <c r="C547" s="7" t="s">
        <v>164</v>
      </c>
      <c r="D547" s="12">
        <v>3</v>
      </c>
      <c r="E547" s="8" t="s">
        <v>822</v>
      </c>
      <c r="F547" s="19"/>
      <c r="G547" s="19"/>
      <c r="H547" s="19"/>
      <c r="I547" s="19"/>
      <c r="J547" s="19"/>
      <c r="K547" s="19"/>
      <c r="L547" s="19"/>
      <c r="M547" s="19"/>
      <c r="N547" s="19"/>
      <c r="O547" s="19"/>
      <c r="P547" s="19"/>
      <c r="Q547" s="19"/>
      <c r="R547" s="10">
        <v>0</v>
      </c>
      <c r="S547" s="9" t="s">
        <v>1</v>
      </c>
    </row>
    <row r="548" spans="2:19" x14ac:dyDescent="0.25">
      <c r="B548" s="7" t="s">
        <v>178</v>
      </c>
      <c r="C548" s="7" t="s">
        <v>164</v>
      </c>
      <c r="D548" s="12">
        <v>4</v>
      </c>
      <c r="E548" s="8" t="s">
        <v>823</v>
      </c>
      <c r="F548" s="19"/>
      <c r="G548" s="19"/>
      <c r="H548" s="19"/>
      <c r="I548" s="19"/>
      <c r="J548" s="19"/>
      <c r="K548" s="19"/>
      <c r="L548" s="19"/>
      <c r="M548" s="19"/>
      <c r="N548" s="19"/>
      <c r="O548" s="19"/>
      <c r="P548" s="19"/>
      <c r="Q548" s="19"/>
      <c r="R548" s="10">
        <v>0</v>
      </c>
      <c r="S548" s="9" t="s">
        <v>1</v>
      </c>
    </row>
    <row r="549" spans="2:19" x14ac:dyDescent="0.25">
      <c r="B549" s="7" t="s">
        <v>178</v>
      </c>
      <c r="C549" s="7" t="s">
        <v>164</v>
      </c>
      <c r="D549" s="12">
        <v>5</v>
      </c>
      <c r="E549" s="8" t="s">
        <v>824</v>
      </c>
      <c r="F549" s="19"/>
      <c r="G549" s="19"/>
      <c r="H549" s="19"/>
      <c r="I549" s="19"/>
      <c r="J549" s="19"/>
      <c r="K549" s="19"/>
      <c r="L549" s="19"/>
      <c r="M549" s="19"/>
      <c r="N549" s="19"/>
      <c r="O549" s="19"/>
      <c r="P549" s="19"/>
      <c r="Q549" s="19"/>
      <c r="R549" s="10">
        <v>0</v>
      </c>
      <c r="S549" s="9" t="s">
        <v>1</v>
      </c>
    </row>
    <row r="550" spans="2:19" x14ac:dyDescent="0.25">
      <c r="B550" s="7" t="s">
        <v>178</v>
      </c>
      <c r="C550" s="8" t="s">
        <v>171</v>
      </c>
      <c r="D550" s="8" t="s">
        <v>172</v>
      </c>
      <c r="E550" s="8" t="s">
        <v>825</v>
      </c>
      <c r="F550" s="22">
        <v>0</v>
      </c>
      <c r="G550" s="20"/>
      <c r="H550" s="20"/>
      <c r="I550" s="20"/>
      <c r="J550" s="20"/>
      <c r="K550" s="20"/>
      <c r="L550" s="20"/>
      <c r="M550" s="20"/>
      <c r="N550" s="20"/>
      <c r="O550" s="20"/>
      <c r="P550" s="20"/>
      <c r="Q550" s="20"/>
      <c r="R550" s="11" t="s">
        <v>1912</v>
      </c>
      <c r="S550" s="9" t="s">
        <v>1</v>
      </c>
    </row>
    <row r="551" spans="2:19" ht="15.75" thickBot="1" x14ac:dyDescent="0.3">
      <c r="B551" s="56" t="s">
        <v>178</v>
      </c>
      <c r="C551" s="57" t="s">
        <v>171</v>
      </c>
      <c r="D551" s="57" t="s">
        <v>174</v>
      </c>
      <c r="E551" s="57" t="s">
        <v>826</v>
      </c>
      <c r="F551" s="58">
        <v>0</v>
      </c>
      <c r="G551" s="58"/>
      <c r="H551" s="58"/>
      <c r="I551" s="58"/>
      <c r="J551" s="58"/>
      <c r="K551" s="58"/>
      <c r="L551" s="58"/>
      <c r="M551" s="58"/>
      <c r="N551" s="58"/>
      <c r="O551" s="58"/>
      <c r="P551" s="58"/>
      <c r="Q551" s="58"/>
      <c r="R551" s="62" t="s">
        <v>1912</v>
      </c>
      <c r="S551" s="62" t="s">
        <v>1</v>
      </c>
    </row>
    <row r="552" spans="2:19" ht="15.75" thickTop="1" x14ac:dyDescent="0.25">
      <c r="B552" s="7" t="s">
        <v>180</v>
      </c>
      <c r="C552" s="7" t="s">
        <v>106</v>
      </c>
      <c r="D552" s="8" t="s">
        <v>107</v>
      </c>
      <c r="E552" s="8" t="s">
        <v>827</v>
      </c>
      <c r="F552" s="19">
        <v>100</v>
      </c>
      <c r="G552" s="19">
        <v>100</v>
      </c>
      <c r="H552" s="19">
        <v>100</v>
      </c>
      <c r="I552" s="19">
        <v>100</v>
      </c>
      <c r="J552" s="19">
        <v>100</v>
      </c>
      <c r="K552" s="19">
        <v>100</v>
      </c>
      <c r="L552" s="19">
        <v>100</v>
      </c>
      <c r="M552" s="19">
        <v>100</v>
      </c>
      <c r="N552" s="19">
        <v>100</v>
      </c>
      <c r="O552" s="19">
        <v>100</v>
      </c>
      <c r="P552" s="19">
        <v>100</v>
      </c>
      <c r="Q552" s="19">
        <v>100</v>
      </c>
      <c r="R552" s="147" t="s">
        <v>1912</v>
      </c>
      <c r="S552" s="147" t="s">
        <v>1</v>
      </c>
    </row>
    <row r="553" spans="2:19" x14ac:dyDescent="0.25">
      <c r="B553" s="7" t="s">
        <v>180</v>
      </c>
      <c r="C553" s="7" t="s">
        <v>106</v>
      </c>
      <c r="D553" s="8" t="s">
        <v>112</v>
      </c>
      <c r="E553" s="8" t="s">
        <v>828</v>
      </c>
      <c r="F553" s="19">
        <v>50</v>
      </c>
      <c r="G553" s="19">
        <v>50</v>
      </c>
      <c r="H553" s="19">
        <v>50</v>
      </c>
      <c r="I553" s="19">
        <v>50</v>
      </c>
      <c r="J553" s="19">
        <v>50</v>
      </c>
      <c r="K553" s="19">
        <v>50</v>
      </c>
      <c r="L553" s="19">
        <v>50</v>
      </c>
      <c r="M553" s="19">
        <v>50</v>
      </c>
      <c r="N553" s="19">
        <v>50</v>
      </c>
      <c r="O553" s="19">
        <v>50</v>
      </c>
      <c r="P553" s="19">
        <v>50</v>
      </c>
      <c r="Q553" s="19">
        <v>50</v>
      </c>
      <c r="R553" s="10" t="s">
        <v>1912</v>
      </c>
      <c r="S553" s="9" t="s">
        <v>1</v>
      </c>
    </row>
    <row r="554" spans="2:19" x14ac:dyDescent="0.25">
      <c r="B554" s="7" t="s">
        <v>180</v>
      </c>
      <c r="C554" s="7" t="s">
        <v>106</v>
      </c>
      <c r="D554" s="8" t="s">
        <v>117</v>
      </c>
      <c r="E554" s="8" t="s">
        <v>829</v>
      </c>
      <c r="F554" s="19">
        <v>60</v>
      </c>
      <c r="G554" s="19">
        <v>60</v>
      </c>
      <c r="H554" s="19">
        <v>60</v>
      </c>
      <c r="I554" s="19">
        <v>60</v>
      </c>
      <c r="J554" s="19">
        <v>60</v>
      </c>
      <c r="K554" s="19">
        <v>60</v>
      </c>
      <c r="L554" s="19">
        <v>60</v>
      </c>
      <c r="M554" s="19">
        <v>60</v>
      </c>
      <c r="N554" s="19">
        <v>60</v>
      </c>
      <c r="O554" s="19">
        <v>60</v>
      </c>
      <c r="P554" s="19">
        <v>60</v>
      </c>
      <c r="Q554" s="19">
        <v>60</v>
      </c>
      <c r="R554" s="10" t="s">
        <v>1912</v>
      </c>
      <c r="S554" s="9" t="s">
        <v>1</v>
      </c>
    </row>
    <row r="555" spans="2:19" x14ac:dyDescent="0.25">
      <c r="B555" s="7" t="s">
        <v>180</v>
      </c>
      <c r="C555" s="8" t="s">
        <v>122</v>
      </c>
      <c r="D555" s="8" t="s">
        <v>123</v>
      </c>
      <c r="E555" s="8" t="s">
        <v>830</v>
      </c>
      <c r="F555" s="32">
        <v>29.391825529192051</v>
      </c>
      <c r="G555" s="32">
        <v>28.508216417608399</v>
      </c>
      <c r="H555" s="32">
        <v>28.508216417608399</v>
      </c>
      <c r="I555" s="32">
        <v>29.396223228673293</v>
      </c>
      <c r="J555" s="32">
        <v>29.970174395068053</v>
      </c>
      <c r="K555" s="32">
        <v>30.51506519799009</v>
      </c>
      <c r="L555" s="32">
        <v>30.711316110625713</v>
      </c>
      <c r="M555" s="32">
        <v>30.951194211324655</v>
      </c>
      <c r="N555" s="32">
        <v>31.293781108284637</v>
      </c>
      <c r="O555" s="32">
        <v>31.919333804789524</v>
      </c>
      <c r="P555" s="32">
        <v>33.490920137401751</v>
      </c>
      <c r="Q555" s="32">
        <v>34.915878747974169</v>
      </c>
      <c r="R555" s="10" t="s">
        <v>1912</v>
      </c>
      <c r="S555" s="9" t="s">
        <v>1</v>
      </c>
    </row>
    <row r="556" spans="2:19" x14ac:dyDescent="0.25">
      <c r="B556" s="7" t="s">
        <v>180</v>
      </c>
      <c r="C556" s="8" t="s">
        <v>122</v>
      </c>
      <c r="D556" s="8" t="s">
        <v>126</v>
      </c>
      <c r="E556" s="8" t="s">
        <v>831</v>
      </c>
      <c r="F556" s="31">
        <v>0.49709053690824329</v>
      </c>
      <c r="G556" s="31">
        <v>0.48214645909795795</v>
      </c>
      <c r="H556" s="31">
        <v>0.48214645909795795</v>
      </c>
      <c r="I556" s="31">
        <v>0.49716491319336598</v>
      </c>
      <c r="J556" s="31">
        <v>0.5068718874395175</v>
      </c>
      <c r="K556" s="31">
        <v>0.51608737701542673</v>
      </c>
      <c r="L556" s="31">
        <v>0.51940647917311034</v>
      </c>
      <c r="M556" s="31">
        <v>0.52346342806029966</v>
      </c>
      <c r="N556" s="31">
        <v>0.52925744396374252</v>
      </c>
      <c r="O556" s="31">
        <v>0.53983713134860112</v>
      </c>
      <c r="P556" s="31">
        <v>0.5664166540497434</v>
      </c>
      <c r="Q556" s="31">
        <v>0.5905163289779356</v>
      </c>
      <c r="R556" s="11" t="s">
        <v>1912</v>
      </c>
      <c r="S556" s="9" t="s">
        <v>1</v>
      </c>
    </row>
    <row r="557" spans="2:19" x14ac:dyDescent="0.25">
      <c r="B557" s="7" t="s">
        <v>180</v>
      </c>
      <c r="C557" s="8" t="s">
        <v>122</v>
      </c>
      <c r="D557" s="8" t="s">
        <v>130</v>
      </c>
      <c r="E557" s="8" t="s">
        <v>832</v>
      </c>
      <c r="F557" s="30">
        <v>29.396028761387978</v>
      </c>
      <c r="G557" s="30">
        <v>28.512293287654323</v>
      </c>
      <c r="H557" s="30">
        <v>28.512293287654323</v>
      </c>
      <c r="I557" s="30">
        <v>29.400427089770343</v>
      </c>
      <c r="J557" s="30">
        <v>29.974460335109775</v>
      </c>
      <c r="K557" s="30">
        <v>30.519429061145633</v>
      </c>
      <c r="L557" s="30">
        <v>30.715708039004824</v>
      </c>
      <c r="M557" s="30">
        <v>30.955620443913791</v>
      </c>
      <c r="N557" s="30">
        <v>31.298256333144558</v>
      </c>
      <c r="O557" s="30">
        <v>31.923898487966063</v>
      </c>
      <c r="P557" s="30">
        <v>33.49570956817913</v>
      </c>
      <c r="Q557" s="30">
        <v>34.920871957584673</v>
      </c>
      <c r="R557" s="9" t="s">
        <v>1912</v>
      </c>
      <c r="S557" s="9" t="s">
        <v>1</v>
      </c>
    </row>
    <row r="558" spans="2:19" x14ac:dyDescent="0.25">
      <c r="B558" s="7" t="s">
        <v>180</v>
      </c>
      <c r="C558" s="8" t="s">
        <v>122</v>
      </c>
      <c r="D558" s="8" t="s">
        <v>135</v>
      </c>
      <c r="E558" s="8" t="s">
        <v>833</v>
      </c>
      <c r="F558" s="30">
        <v>0.999857013604455</v>
      </c>
      <c r="G558" s="30">
        <v>0.999857013604455</v>
      </c>
      <c r="H558" s="30">
        <v>0.999857013604455</v>
      </c>
      <c r="I558" s="30">
        <v>0.999857013604455</v>
      </c>
      <c r="J558" s="30">
        <v>0.999857013604455</v>
      </c>
      <c r="K558" s="30">
        <v>0.999857013604455</v>
      </c>
      <c r="L558" s="30">
        <v>0.999857013604455</v>
      </c>
      <c r="M558" s="30">
        <v>0.999857013604455</v>
      </c>
      <c r="N558" s="30">
        <v>0.999857013604455</v>
      </c>
      <c r="O558" s="30">
        <v>0.999857013604455</v>
      </c>
      <c r="P558" s="30">
        <v>0.999857013604455</v>
      </c>
      <c r="Q558" s="30">
        <v>0.999857013604455</v>
      </c>
      <c r="R558" s="9" t="s">
        <v>1912</v>
      </c>
      <c r="S558" s="9" t="s">
        <v>1</v>
      </c>
    </row>
    <row r="559" spans="2:19" x14ac:dyDescent="0.25">
      <c r="B559" s="7" t="s">
        <v>180</v>
      </c>
      <c r="C559" s="8" t="s">
        <v>140</v>
      </c>
      <c r="D559" s="7" t="s">
        <v>123</v>
      </c>
      <c r="E559" s="8" t="s">
        <v>834</v>
      </c>
      <c r="F559" s="30">
        <v>16.713923649957643</v>
      </c>
      <c r="G559" s="30">
        <v>18.464154065189131</v>
      </c>
      <c r="H559" s="30">
        <v>18.464154065189131</v>
      </c>
      <c r="I559" s="30">
        <v>18.745359256098979</v>
      </c>
      <c r="J559" s="30">
        <v>19.411846013455371</v>
      </c>
      <c r="K559" s="30">
        <v>19.878648310112997</v>
      </c>
      <c r="L559" s="30">
        <v>19.980077605402368</v>
      </c>
      <c r="M559" s="30">
        <v>20.086103525086571</v>
      </c>
      <c r="N559" s="30">
        <v>20.245565758879494</v>
      </c>
      <c r="O559" s="30">
        <v>20.889714560863872</v>
      </c>
      <c r="P559" s="30">
        <v>22.230363503107327</v>
      </c>
      <c r="Q559" s="30">
        <v>23.572263585909983</v>
      </c>
      <c r="R559" s="9" t="s">
        <v>1912</v>
      </c>
      <c r="S559" s="9" t="s">
        <v>1</v>
      </c>
    </row>
    <row r="560" spans="2:19" x14ac:dyDescent="0.25">
      <c r="B560" s="7" t="s">
        <v>180</v>
      </c>
      <c r="C560" s="8" t="s">
        <v>140</v>
      </c>
      <c r="D560" s="7" t="s">
        <v>126</v>
      </c>
      <c r="E560" s="8" t="s">
        <v>835</v>
      </c>
      <c r="F560" s="33">
        <v>0.23141669358114192</v>
      </c>
      <c r="G560" s="33">
        <v>0.25564993433183725</v>
      </c>
      <c r="H560" s="33">
        <v>0.25564993433183725</v>
      </c>
      <c r="I560" s="33">
        <v>0.25954342917252887</v>
      </c>
      <c r="J560" s="33">
        <v>0.26877143361550965</v>
      </c>
      <c r="K560" s="33">
        <v>0.27523465830826549</v>
      </c>
      <c r="L560" s="33">
        <v>0.27663902227691911</v>
      </c>
      <c r="M560" s="33">
        <v>0.27810702992607483</v>
      </c>
      <c r="N560" s="33">
        <v>0.28031490305458234</v>
      </c>
      <c r="O560" s="33">
        <v>0.28923362190532143</v>
      </c>
      <c r="P560" s="33">
        <v>0.30779590278947511</v>
      </c>
      <c r="Q560" s="33">
        <v>0.32637550664463966</v>
      </c>
      <c r="R560" s="9" t="s">
        <v>1912</v>
      </c>
      <c r="S560" s="9" t="s">
        <v>1</v>
      </c>
    </row>
    <row r="561" spans="2:19" x14ac:dyDescent="0.25">
      <c r="B561" s="7" t="s">
        <v>180</v>
      </c>
      <c r="C561" s="8" t="s">
        <v>140</v>
      </c>
      <c r="D561" s="8" t="s">
        <v>130</v>
      </c>
      <c r="E561" s="8"/>
      <c r="F561" s="30">
        <v>16.71552564123191</v>
      </c>
      <c r="G561" s="30">
        <v>18.465923812037246</v>
      </c>
      <c r="H561" s="30">
        <v>18.465923812037246</v>
      </c>
      <c r="I561" s="30">
        <v>18.747155955820133</v>
      </c>
      <c r="J561" s="30">
        <v>19.413706594404658</v>
      </c>
      <c r="K561" s="30">
        <v>19.880553632992527</v>
      </c>
      <c r="L561" s="30">
        <v>19.981992650047381</v>
      </c>
      <c r="M561" s="30">
        <v>20.088028732072978</v>
      </c>
      <c r="N561" s="30">
        <v>20.247506249955531</v>
      </c>
      <c r="O561" s="30">
        <v>20.891716792126218</v>
      </c>
      <c r="P561" s="30">
        <v>22.232494232498077</v>
      </c>
      <c r="Q561" s="30">
        <v>23.574522933348096</v>
      </c>
      <c r="R561" s="9">
        <v>0</v>
      </c>
      <c r="S561" s="9" t="s">
        <v>1</v>
      </c>
    </row>
    <row r="562" spans="2:19" x14ac:dyDescent="0.25">
      <c r="B562" s="7" t="s">
        <v>180</v>
      </c>
      <c r="C562" s="8" t="s">
        <v>150</v>
      </c>
      <c r="D562" s="8" t="s">
        <v>151</v>
      </c>
      <c r="E562" s="8" t="s">
        <v>836</v>
      </c>
      <c r="F562" s="20">
        <v>4</v>
      </c>
      <c r="G562" s="20">
        <v>4</v>
      </c>
      <c r="H562" s="20">
        <v>4</v>
      </c>
      <c r="I562" s="20">
        <v>4</v>
      </c>
      <c r="J562" s="20">
        <v>4</v>
      </c>
      <c r="K562" s="20">
        <v>4</v>
      </c>
      <c r="L562" s="20">
        <v>4</v>
      </c>
      <c r="M562" s="20">
        <v>4</v>
      </c>
      <c r="N562" s="20">
        <v>4</v>
      </c>
      <c r="O562" s="20">
        <v>4</v>
      </c>
      <c r="P562" s="20">
        <v>4</v>
      </c>
      <c r="Q562" s="20">
        <v>4</v>
      </c>
      <c r="R562" s="9" t="s">
        <v>1912</v>
      </c>
      <c r="S562" s="9" t="s">
        <v>1</v>
      </c>
    </row>
    <row r="563" spans="2:19" x14ac:dyDescent="0.25">
      <c r="B563" s="7" t="s">
        <v>180</v>
      </c>
      <c r="C563" s="8" t="s">
        <v>150</v>
      </c>
      <c r="D563" s="8" t="s">
        <v>154</v>
      </c>
      <c r="E563" s="8" t="s">
        <v>837</v>
      </c>
      <c r="F563" s="19"/>
      <c r="G563" s="19"/>
      <c r="H563" s="19"/>
      <c r="I563" s="19"/>
      <c r="J563" s="19"/>
      <c r="K563" s="19"/>
      <c r="L563" s="19"/>
      <c r="M563" s="19"/>
      <c r="N563" s="19"/>
      <c r="O563" s="19"/>
      <c r="P563" s="19"/>
      <c r="Q563" s="19"/>
      <c r="R563" s="9" t="s">
        <v>1912</v>
      </c>
      <c r="S563" s="9" t="s">
        <v>1</v>
      </c>
    </row>
    <row r="564" spans="2:19" x14ac:dyDescent="0.25">
      <c r="B564" s="7" t="s">
        <v>180</v>
      </c>
      <c r="C564" s="8" t="s">
        <v>150</v>
      </c>
      <c r="D564" s="8" t="s">
        <v>157</v>
      </c>
      <c r="E564" s="8" t="s">
        <v>838</v>
      </c>
      <c r="F564" s="19"/>
      <c r="G564" s="19"/>
      <c r="H564" s="19"/>
      <c r="I564" s="19"/>
      <c r="J564" s="19"/>
      <c r="K564" s="19"/>
      <c r="L564" s="19"/>
      <c r="M564" s="19"/>
      <c r="N564" s="19"/>
      <c r="O564" s="19"/>
      <c r="P564" s="19"/>
      <c r="Q564" s="19"/>
      <c r="R564" s="9" t="s">
        <v>1912</v>
      </c>
      <c r="S564" s="9" t="s">
        <v>1</v>
      </c>
    </row>
    <row r="565" spans="2:19" x14ac:dyDescent="0.25">
      <c r="B565" s="7" t="s">
        <v>180</v>
      </c>
      <c r="C565" s="8" t="s">
        <v>159</v>
      </c>
      <c r="D565" s="8" t="s">
        <v>1</v>
      </c>
      <c r="E565" s="8" t="s">
        <v>839</v>
      </c>
      <c r="F565" s="21">
        <v>0.87602179836512195</v>
      </c>
      <c r="G565" s="21">
        <v>0.87602179836512195</v>
      </c>
      <c r="H565" s="21">
        <v>0.87602179836512195</v>
      </c>
      <c r="I565" s="21">
        <v>0.87602179836512195</v>
      </c>
      <c r="J565" s="21">
        <v>0.87602179836512195</v>
      </c>
      <c r="K565" s="21">
        <v>0.87602179836512195</v>
      </c>
      <c r="L565" s="21">
        <v>0.87602179836512195</v>
      </c>
      <c r="M565" s="21">
        <v>0.87602179836512195</v>
      </c>
      <c r="N565" s="21">
        <v>0.87602179836512195</v>
      </c>
      <c r="O565" s="21">
        <v>0.87602179836512195</v>
      </c>
      <c r="P565" s="21">
        <v>0.87602179836512195</v>
      </c>
      <c r="Q565" s="21">
        <v>0.87602179836512195</v>
      </c>
      <c r="R565" s="9" t="s">
        <v>1912</v>
      </c>
      <c r="S565" s="9" t="s">
        <v>1</v>
      </c>
    </row>
    <row r="566" spans="2:19" x14ac:dyDescent="0.25">
      <c r="B566" s="7" t="s">
        <v>180</v>
      </c>
      <c r="C566" s="8" t="s">
        <v>159</v>
      </c>
      <c r="D566" s="8" t="s">
        <v>90</v>
      </c>
      <c r="E566" s="8" t="s">
        <v>840</v>
      </c>
      <c r="F566" s="21">
        <v>0.90014064697608998</v>
      </c>
      <c r="G566" s="21">
        <v>0.90014064697608998</v>
      </c>
      <c r="H566" s="21">
        <v>0.90014064697608998</v>
      </c>
      <c r="I566" s="21">
        <v>0.90014064697608998</v>
      </c>
      <c r="J566" s="21">
        <v>0.90014064697608998</v>
      </c>
      <c r="K566" s="21">
        <v>0.90014064697608998</v>
      </c>
      <c r="L566" s="21">
        <v>0.90014064697608998</v>
      </c>
      <c r="M566" s="21">
        <v>0.90014064697608998</v>
      </c>
      <c r="N566" s="21">
        <v>0.90014064697608998</v>
      </c>
      <c r="O566" s="21">
        <v>0.90014064697608998</v>
      </c>
      <c r="P566" s="21">
        <v>0.90014064697608998</v>
      </c>
      <c r="Q566" s="21">
        <v>0.90014064697608998</v>
      </c>
      <c r="R566" s="9" t="s">
        <v>1912</v>
      </c>
      <c r="S566" s="9" t="s">
        <v>1</v>
      </c>
    </row>
    <row r="567" spans="2:19" x14ac:dyDescent="0.25">
      <c r="B567" s="7" t="s">
        <v>180</v>
      </c>
      <c r="C567" s="7" t="s">
        <v>164</v>
      </c>
      <c r="D567" s="12">
        <v>1</v>
      </c>
      <c r="E567" s="8" t="s">
        <v>841</v>
      </c>
      <c r="F567" s="19">
        <v>16.2</v>
      </c>
      <c r="G567" s="19"/>
      <c r="H567" s="19"/>
      <c r="I567" s="19"/>
      <c r="J567" s="19"/>
      <c r="K567" s="19"/>
      <c r="L567" s="19"/>
      <c r="M567" s="19"/>
      <c r="N567" s="19"/>
      <c r="O567" s="19"/>
      <c r="P567" s="19"/>
      <c r="Q567" s="19"/>
      <c r="R567" s="9" t="s">
        <v>68</v>
      </c>
      <c r="S567" s="9" t="s">
        <v>1</v>
      </c>
    </row>
    <row r="568" spans="2:19" x14ac:dyDescent="0.25">
      <c r="B568" s="7" t="s">
        <v>180</v>
      </c>
      <c r="C568" s="7" t="s">
        <v>164</v>
      </c>
      <c r="D568" s="12">
        <v>2</v>
      </c>
      <c r="E568" s="8" t="s">
        <v>842</v>
      </c>
      <c r="F568" s="19">
        <v>10.8</v>
      </c>
      <c r="G568" s="19"/>
      <c r="H568" s="19"/>
      <c r="I568" s="19"/>
      <c r="J568" s="19"/>
      <c r="K568" s="19"/>
      <c r="L568" s="19"/>
      <c r="M568" s="19"/>
      <c r="N568" s="19"/>
      <c r="O568" s="19"/>
      <c r="P568" s="19"/>
      <c r="Q568" s="19"/>
      <c r="R568" s="9" t="s">
        <v>69</v>
      </c>
      <c r="S568" s="9" t="s">
        <v>1</v>
      </c>
    </row>
    <row r="569" spans="2:19" x14ac:dyDescent="0.25">
      <c r="B569" s="7" t="s">
        <v>180</v>
      </c>
      <c r="C569" s="7" t="s">
        <v>164</v>
      </c>
      <c r="D569" s="12">
        <v>3</v>
      </c>
      <c r="E569" s="8" t="s">
        <v>843</v>
      </c>
      <c r="F569" s="19">
        <v>27</v>
      </c>
      <c r="G569" s="19"/>
      <c r="H569" s="19"/>
      <c r="I569" s="19"/>
      <c r="J569" s="19"/>
      <c r="K569" s="19"/>
      <c r="L569" s="19"/>
      <c r="M569" s="19"/>
      <c r="N569" s="19"/>
      <c r="O569" s="19"/>
      <c r="P569" s="19"/>
      <c r="Q569" s="19"/>
      <c r="R569" s="10" t="s">
        <v>72</v>
      </c>
      <c r="S569" s="9" t="s">
        <v>1</v>
      </c>
    </row>
    <row r="570" spans="2:19" x14ac:dyDescent="0.25">
      <c r="B570" s="7" t="s">
        <v>180</v>
      </c>
      <c r="C570" s="7" t="s">
        <v>164</v>
      </c>
      <c r="D570" s="12">
        <v>4</v>
      </c>
      <c r="E570" s="8" t="s">
        <v>844</v>
      </c>
      <c r="F570" s="19">
        <v>16.2</v>
      </c>
      <c r="G570" s="19"/>
      <c r="H570" s="19"/>
      <c r="I570" s="19"/>
      <c r="J570" s="19"/>
      <c r="K570" s="19"/>
      <c r="L570" s="19"/>
      <c r="M570" s="19"/>
      <c r="N570" s="19"/>
      <c r="O570" s="19"/>
      <c r="P570" s="19"/>
      <c r="Q570" s="19"/>
      <c r="R570" s="10" t="s">
        <v>71</v>
      </c>
      <c r="S570" s="9" t="s">
        <v>1</v>
      </c>
    </row>
    <row r="571" spans="2:19" x14ac:dyDescent="0.25">
      <c r="B571" s="7" t="s">
        <v>180</v>
      </c>
      <c r="C571" s="7" t="s">
        <v>164</v>
      </c>
      <c r="D571" s="12">
        <v>5</v>
      </c>
      <c r="E571" s="8" t="s">
        <v>845</v>
      </c>
      <c r="F571" s="19"/>
      <c r="G571" s="19"/>
      <c r="H571" s="19"/>
      <c r="I571" s="19"/>
      <c r="J571" s="19"/>
      <c r="K571" s="19"/>
      <c r="L571" s="19"/>
      <c r="M571" s="19"/>
      <c r="N571" s="19"/>
      <c r="O571" s="19"/>
      <c r="P571" s="19"/>
      <c r="Q571" s="19"/>
      <c r="R571" s="10">
        <v>0</v>
      </c>
      <c r="S571" s="9" t="s">
        <v>1</v>
      </c>
    </row>
    <row r="572" spans="2:19" x14ac:dyDescent="0.25">
      <c r="B572" s="7" t="s">
        <v>180</v>
      </c>
      <c r="C572" s="8" t="s">
        <v>171</v>
      </c>
      <c r="D572" s="8" t="s">
        <v>172</v>
      </c>
      <c r="E572" s="8" t="s">
        <v>846</v>
      </c>
      <c r="F572" s="22">
        <v>7.5109100000000053</v>
      </c>
      <c r="G572" s="20"/>
      <c r="H572" s="20"/>
      <c r="I572" s="20"/>
      <c r="J572" s="20"/>
      <c r="K572" s="20"/>
      <c r="L572" s="20"/>
      <c r="M572" s="20"/>
      <c r="N572" s="20"/>
      <c r="O572" s="20"/>
      <c r="P572" s="20"/>
      <c r="Q572" s="20"/>
      <c r="R572" s="11" t="s">
        <v>1912</v>
      </c>
      <c r="S572" s="9" t="s">
        <v>1</v>
      </c>
    </row>
    <row r="573" spans="2:19" ht="15.75" thickBot="1" x14ac:dyDescent="0.3">
      <c r="B573" s="56" t="s">
        <v>180</v>
      </c>
      <c r="C573" s="57" t="s">
        <v>171</v>
      </c>
      <c r="D573" s="57" t="s">
        <v>174</v>
      </c>
      <c r="E573" s="57" t="s">
        <v>847</v>
      </c>
      <c r="F573" s="58">
        <v>0.58708000000000005</v>
      </c>
      <c r="G573" s="58"/>
      <c r="H573" s="58"/>
      <c r="I573" s="58"/>
      <c r="J573" s="58"/>
      <c r="K573" s="58"/>
      <c r="L573" s="58"/>
      <c r="M573" s="58"/>
      <c r="N573" s="58"/>
      <c r="O573" s="58"/>
      <c r="P573" s="58"/>
      <c r="Q573" s="58"/>
      <c r="R573" s="62" t="s">
        <v>1912</v>
      </c>
      <c r="S573" s="62" t="s">
        <v>1</v>
      </c>
    </row>
    <row r="574" spans="2:19" ht="15.75" thickTop="1" x14ac:dyDescent="0.25">
      <c r="B574" s="7" t="s">
        <v>182</v>
      </c>
      <c r="C574" s="7" t="s">
        <v>106</v>
      </c>
      <c r="D574" s="8" t="s">
        <v>107</v>
      </c>
      <c r="E574" s="8" t="s">
        <v>848</v>
      </c>
      <c r="F574" s="19">
        <v>45</v>
      </c>
      <c r="G574" s="19">
        <v>45</v>
      </c>
      <c r="H574" s="19">
        <v>45</v>
      </c>
      <c r="I574" s="19">
        <v>45</v>
      </c>
      <c r="J574" s="19">
        <v>45</v>
      </c>
      <c r="K574" s="19">
        <v>45</v>
      </c>
      <c r="L574" s="19">
        <v>45</v>
      </c>
      <c r="M574" s="19">
        <v>50</v>
      </c>
      <c r="N574" s="19">
        <v>50</v>
      </c>
      <c r="O574" s="19">
        <v>50</v>
      </c>
      <c r="P574" s="19">
        <v>50</v>
      </c>
      <c r="Q574" s="19">
        <v>50</v>
      </c>
      <c r="R574" s="147" t="s">
        <v>1912</v>
      </c>
      <c r="S574" s="147" t="s">
        <v>90</v>
      </c>
    </row>
    <row r="575" spans="2:19" x14ac:dyDescent="0.25">
      <c r="B575" s="7" t="s">
        <v>182</v>
      </c>
      <c r="C575" s="7" t="s">
        <v>106</v>
      </c>
      <c r="D575" s="8" t="s">
        <v>112</v>
      </c>
      <c r="E575" s="8" t="s">
        <v>849</v>
      </c>
      <c r="F575" s="19">
        <v>22.5</v>
      </c>
      <c r="G575" s="19">
        <v>22.5</v>
      </c>
      <c r="H575" s="19">
        <v>22.5</v>
      </c>
      <c r="I575" s="19">
        <v>22.5</v>
      </c>
      <c r="J575" s="19">
        <v>22.5</v>
      </c>
      <c r="K575" s="19">
        <v>22.5</v>
      </c>
      <c r="L575" s="19">
        <v>22.5</v>
      </c>
      <c r="M575" s="19" t="s">
        <v>218</v>
      </c>
      <c r="N575" s="19">
        <v>25</v>
      </c>
      <c r="O575" s="19">
        <v>25</v>
      </c>
      <c r="P575" s="19">
        <v>25</v>
      </c>
      <c r="Q575" s="19">
        <v>25</v>
      </c>
      <c r="R575" s="10" t="s">
        <v>1912</v>
      </c>
      <c r="S575" s="9" t="s">
        <v>90</v>
      </c>
    </row>
    <row r="576" spans="2:19" x14ac:dyDescent="0.25">
      <c r="B576" s="7" t="s">
        <v>182</v>
      </c>
      <c r="C576" s="7" t="s">
        <v>106</v>
      </c>
      <c r="D576" s="8" t="s">
        <v>117</v>
      </c>
      <c r="E576" s="8" t="s">
        <v>850</v>
      </c>
      <c r="F576" s="19">
        <v>27</v>
      </c>
      <c r="G576" s="19">
        <v>27</v>
      </c>
      <c r="H576" s="19">
        <v>27</v>
      </c>
      <c r="I576" s="19">
        <v>27</v>
      </c>
      <c r="J576" s="19">
        <v>27</v>
      </c>
      <c r="K576" s="19">
        <v>30</v>
      </c>
      <c r="L576" s="19">
        <v>30</v>
      </c>
      <c r="M576" s="19">
        <v>30</v>
      </c>
      <c r="N576" s="19">
        <v>30</v>
      </c>
      <c r="O576" s="19">
        <v>30</v>
      </c>
      <c r="P576" s="19">
        <v>30</v>
      </c>
      <c r="Q576" s="19">
        <v>30</v>
      </c>
      <c r="R576" s="10" t="s">
        <v>1912</v>
      </c>
      <c r="S576" s="9" t="s">
        <v>90</v>
      </c>
    </row>
    <row r="577" spans="2:19" x14ac:dyDescent="0.25">
      <c r="B577" s="7" t="s">
        <v>182</v>
      </c>
      <c r="C577" s="8" t="s">
        <v>122</v>
      </c>
      <c r="D577" s="8" t="s">
        <v>123</v>
      </c>
      <c r="E577" s="8" t="s">
        <v>851</v>
      </c>
      <c r="F577" s="32">
        <v>21.20034184661284</v>
      </c>
      <c r="G577" s="32">
        <v>11.017517574962897</v>
      </c>
      <c r="H577" s="32">
        <v>11.730849764691893</v>
      </c>
      <c r="I577" s="32">
        <v>11.18531205512601</v>
      </c>
      <c r="J577" s="32">
        <v>11.583003145480269</v>
      </c>
      <c r="K577" s="32">
        <v>11.861542984852312</v>
      </c>
      <c r="L577" s="32">
        <v>11.92206560828371</v>
      </c>
      <c r="M577" s="32">
        <v>11.985331026747945</v>
      </c>
      <c r="N577" s="32">
        <v>12.080481768945697</v>
      </c>
      <c r="O577" s="32">
        <v>12.464843853539332</v>
      </c>
      <c r="P577" s="32">
        <v>13.264805943915844</v>
      </c>
      <c r="Q577" s="32">
        <v>14.065514586939781</v>
      </c>
      <c r="R577" s="10" t="s">
        <v>1912</v>
      </c>
      <c r="S577" s="9" t="s">
        <v>90</v>
      </c>
    </row>
    <row r="578" spans="2:19" x14ac:dyDescent="0.25">
      <c r="B578" s="7" t="s">
        <v>182</v>
      </c>
      <c r="C578" s="8" t="s">
        <v>122</v>
      </c>
      <c r="D578" s="8" t="s">
        <v>126</v>
      </c>
      <c r="E578" s="8" t="s">
        <v>852</v>
      </c>
      <c r="F578" s="31">
        <v>7.9031649134807873</v>
      </c>
      <c r="G578" s="31">
        <v>4.1071629392625271</v>
      </c>
      <c r="H578" s="31">
        <v>4.3730823274644344</v>
      </c>
      <c r="I578" s="31">
        <v>4.1697141687613408</v>
      </c>
      <c r="J578" s="31">
        <v>4.3179673570557515</v>
      </c>
      <c r="K578" s="31">
        <v>4.4218027716664512</v>
      </c>
      <c r="L578" s="31">
        <v>4.4443646849334897</v>
      </c>
      <c r="M578" s="31">
        <v>4.467949070461839</v>
      </c>
      <c r="N578" s="31">
        <v>4.5034198195973767</v>
      </c>
      <c r="O578" s="31">
        <v>4.6467041573222474</v>
      </c>
      <c r="P578" s="31">
        <v>4.9449178545597983</v>
      </c>
      <c r="Q578" s="31">
        <v>5.2434098552667878</v>
      </c>
      <c r="R578" s="11" t="s">
        <v>1912</v>
      </c>
      <c r="S578" s="9" t="s">
        <v>90</v>
      </c>
    </row>
    <row r="579" spans="2:19" x14ac:dyDescent="0.25">
      <c r="B579" s="7" t="s">
        <v>182</v>
      </c>
      <c r="C579" s="8" t="s">
        <v>122</v>
      </c>
      <c r="D579" s="8" t="s">
        <v>130</v>
      </c>
      <c r="E579" s="8" t="s">
        <v>853</v>
      </c>
      <c r="F579" s="30">
        <v>22.625527840537053</v>
      </c>
      <c r="G579" s="30">
        <v>11.758166563043233</v>
      </c>
      <c r="H579" s="30">
        <v>12.51945227414337</v>
      </c>
      <c r="I579" s="30">
        <v>11.937240971837518</v>
      </c>
      <c r="J579" s="30">
        <v>12.361666714679087</v>
      </c>
      <c r="K579" s="30">
        <v>12.658931302958248</v>
      </c>
      <c r="L579" s="30">
        <v>12.723522539804186</v>
      </c>
      <c r="M579" s="30">
        <v>12.79104095517514</v>
      </c>
      <c r="N579" s="30">
        <v>12.892588174659572</v>
      </c>
      <c r="O579" s="30">
        <v>13.302788873720921</v>
      </c>
      <c r="P579" s="30">
        <v>14.156528151990141</v>
      </c>
      <c r="Q579" s="30">
        <v>15.011064169662477</v>
      </c>
      <c r="R579" s="9" t="s">
        <v>1912</v>
      </c>
      <c r="S579" s="9" t="s">
        <v>90</v>
      </c>
    </row>
    <row r="580" spans="2:19" x14ac:dyDescent="0.25">
      <c r="B580" s="7" t="s">
        <v>182</v>
      </c>
      <c r="C580" s="8" t="s">
        <v>122</v>
      </c>
      <c r="D580" s="8" t="s">
        <v>135</v>
      </c>
      <c r="E580" s="8" t="s">
        <v>854</v>
      </c>
      <c r="F580" s="30">
        <v>0.937009823418538</v>
      </c>
      <c r="G580" s="30">
        <v>0.937009823418538</v>
      </c>
      <c r="H580" s="30">
        <v>0.937009823418538</v>
      </c>
      <c r="I580" s="30">
        <v>0.937009823418538</v>
      </c>
      <c r="J580" s="30">
        <v>0.937009823418538</v>
      </c>
      <c r="K580" s="30">
        <v>0.937009823418538</v>
      </c>
      <c r="L580" s="30">
        <v>0.937009823418538</v>
      </c>
      <c r="M580" s="30">
        <v>0.937009823418538</v>
      </c>
      <c r="N580" s="30">
        <v>0.937009823418538</v>
      </c>
      <c r="O580" s="30">
        <v>0.937009823418538</v>
      </c>
      <c r="P580" s="30">
        <v>0.937009823418538</v>
      </c>
      <c r="Q580" s="30">
        <v>0.937009823418538</v>
      </c>
      <c r="R580" s="9" t="s">
        <v>1912</v>
      </c>
      <c r="S580" s="9" t="s">
        <v>90</v>
      </c>
    </row>
    <row r="581" spans="2:19" x14ac:dyDescent="0.25">
      <c r="B581" s="7" t="s">
        <v>182</v>
      </c>
      <c r="C581" s="8" t="s">
        <v>140</v>
      </c>
      <c r="D581" s="7" t="s">
        <v>123</v>
      </c>
      <c r="E581" s="8" t="s">
        <v>855</v>
      </c>
      <c r="F581" s="30">
        <v>21.38348938461619</v>
      </c>
      <c r="G581" s="30">
        <v>6.7575220071222706</v>
      </c>
      <c r="H581" s="30">
        <v>7.4264870184262319</v>
      </c>
      <c r="I581" s="30">
        <v>6.9680130978430155</v>
      </c>
      <c r="J581" s="30">
        <v>7.1040611613595566</v>
      </c>
      <c r="K581" s="30">
        <v>7.2332208232018145</v>
      </c>
      <c r="L581" s="30">
        <v>7.2797396878556535</v>
      </c>
      <c r="M581" s="30">
        <v>7.3365998407587503</v>
      </c>
      <c r="N581" s="30">
        <v>7.4178058503402156</v>
      </c>
      <c r="O581" s="30">
        <v>7.5660854217916063</v>
      </c>
      <c r="P581" s="30">
        <v>7.9386106290213405</v>
      </c>
      <c r="Q581" s="30">
        <v>8.2763795384868217</v>
      </c>
      <c r="R581" s="9" t="s">
        <v>1912</v>
      </c>
      <c r="S581" s="9" t="s">
        <v>90</v>
      </c>
    </row>
    <row r="582" spans="2:19" x14ac:dyDescent="0.25">
      <c r="B582" s="7" t="s">
        <v>182</v>
      </c>
      <c r="C582" s="8" t="s">
        <v>140</v>
      </c>
      <c r="D582" s="7" t="s">
        <v>126</v>
      </c>
      <c r="E582" s="8" t="s">
        <v>856</v>
      </c>
      <c r="F582" s="33">
        <v>0.97111508401550228</v>
      </c>
      <c r="G582" s="33">
        <v>0.30688777839992354</v>
      </c>
      <c r="H582" s="33">
        <v>0.33726832113882488</v>
      </c>
      <c r="I582" s="33">
        <v>0.31644707293663438</v>
      </c>
      <c r="J582" s="33">
        <v>0.32262559339490476</v>
      </c>
      <c r="K582" s="33">
        <v>0.32849128227312213</v>
      </c>
      <c r="L582" s="33">
        <v>0.33060390151614161</v>
      </c>
      <c r="M582" s="33">
        <v>0.3331861625854351</v>
      </c>
      <c r="N582" s="33">
        <v>0.33687407242087924</v>
      </c>
      <c r="O582" s="33">
        <v>0.34360807761046092</v>
      </c>
      <c r="P582" s="33">
        <v>0.36052602965328495</v>
      </c>
      <c r="Q582" s="33">
        <v>0.37586555057962101</v>
      </c>
      <c r="R582" s="9" t="s">
        <v>1912</v>
      </c>
      <c r="S582" s="9" t="s">
        <v>90</v>
      </c>
    </row>
    <row r="583" spans="2:19" x14ac:dyDescent="0.25">
      <c r="B583" s="7" t="s">
        <v>182</v>
      </c>
      <c r="C583" s="8" t="s">
        <v>140</v>
      </c>
      <c r="D583" s="8" t="s">
        <v>130</v>
      </c>
      <c r="E583" s="8"/>
      <c r="F583" s="30">
        <v>21.405529256909201</v>
      </c>
      <c r="G583" s="30">
        <v>6.7644869565454142</v>
      </c>
      <c r="H583" s="30">
        <v>7.4341414672642019</v>
      </c>
      <c r="I583" s="30">
        <v>6.975194999545316</v>
      </c>
      <c r="J583" s="30">
        <v>7.1113832872269445</v>
      </c>
      <c r="K583" s="30">
        <v>7.2406760733877453</v>
      </c>
      <c r="L583" s="30">
        <v>7.2872428848391229</v>
      </c>
      <c r="M583" s="30">
        <v>7.344161643261927</v>
      </c>
      <c r="N583" s="30">
        <v>7.425451351534865</v>
      </c>
      <c r="O583" s="30">
        <v>7.5738837541149673</v>
      </c>
      <c r="P583" s="30">
        <v>7.9467929215041311</v>
      </c>
      <c r="Q583" s="30">
        <v>8.284909967959571</v>
      </c>
      <c r="R583" s="9">
        <v>0</v>
      </c>
      <c r="S583" s="9" t="s">
        <v>90</v>
      </c>
    </row>
    <row r="584" spans="2:19" x14ac:dyDescent="0.25">
      <c r="B584" s="7" t="s">
        <v>182</v>
      </c>
      <c r="C584" s="8" t="s">
        <v>150</v>
      </c>
      <c r="D584" s="8" t="s">
        <v>151</v>
      </c>
      <c r="E584" s="8" t="s">
        <v>857</v>
      </c>
      <c r="F584" s="20">
        <v>5.5</v>
      </c>
      <c r="G584" s="20">
        <v>5.5</v>
      </c>
      <c r="H584" s="20">
        <v>5.5</v>
      </c>
      <c r="I584" s="20">
        <v>5.5</v>
      </c>
      <c r="J584" s="20">
        <v>5.5</v>
      </c>
      <c r="K584" s="20">
        <v>5.5</v>
      </c>
      <c r="L584" s="20">
        <v>5.5</v>
      </c>
      <c r="M584" s="20">
        <v>5.5</v>
      </c>
      <c r="N584" s="20">
        <v>5.5</v>
      </c>
      <c r="O584" s="20">
        <v>5.5</v>
      </c>
      <c r="P584" s="20">
        <v>5.5</v>
      </c>
      <c r="Q584" s="20">
        <v>5.5</v>
      </c>
      <c r="R584" s="9" t="s">
        <v>1912</v>
      </c>
      <c r="S584" s="9" t="s">
        <v>90</v>
      </c>
    </row>
    <row r="585" spans="2:19" x14ac:dyDescent="0.25">
      <c r="B585" s="7" t="s">
        <v>182</v>
      </c>
      <c r="C585" s="8" t="s">
        <v>150</v>
      </c>
      <c r="D585" s="8" t="s">
        <v>154</v>
      </c>
      <c r="E585" s="8" t="s">
        <v>858</v>
      </c>
      <c r="F585" s="19"/>
      <c r="G585" s="19"/>
      <c r="H585" s="19"/>
      <c r="I585" s="19"/>
      <c r="J585" s="19"/>
      <c r="K585" s="19"/>
      <c r="L585" s="19"/>
      <c r="M585" s="19"/>
      <c r="N585" s="19"/>
      <c r="O585" s="19"/>
      <c r="P585" s="19"/>
      <c r="Q585" s="19"/>
      <c r="R585" s="9" t="s">
        <v>1912</v>
      </c>
      <c r="S585" s="9" t="s">
        <v>90</v>
      </c>
    </row>
    <row r="586" spans="2:19" x14ac:dyDescent="0.25">
      <c r="B586" s="7" t="s">
        <v>182</v>
      </c>
      <c r="C586" s="8" t="s">
        <v>150</v>
      </c>
      <c r="D586" s="8" t="s">
        <v>157</v>
      </c>
      <c r="E586" s="8" t="s">
        <v>859</v>
      </c>
      <c r="F586" s="19"/>
      <c r="G586" s="19"/>
      <c r="H586" s="19"/>
      <c r="I586" s="19"/>
      <c r="J586" s="19"/>
      <c r="K586" s="19"/>
      <c r="L586" s="19"/>
      <c r="M586" s="19"/>
      <c r="N586" s="19"/>
      <c r="O586" s="19"/>
      <c r="P586" s="19"/>
      <c r="Q586" s="19"/>
      <c r="R586" s="9" t="s">
        <v>1912</v>
      </c>
      <c r="S586" s="9" t="s">
        <v>90</v>
      </c>
    </row>
    <row r="587" spans="2:19" x14ac:dyDescent="0.25">
      <c r="B587" s="7" t="s">
        <v>182</v>
      </c>
      <c r="C587" s="8" t="s">
        <v>159</v>
      </c>
      <c r="D587" s="8" t="s">
        <v>1</v>
      </c>
      <c r="E587" s="8" t="s">
        <v>860</v>
      </c>
      <c r="F587" s="21">
        <v>0.62049861495844805</v>
      </c>
      <c r="G587" s="21">
        <v>0.62049861495844805</v>
      </c>
      <c r="H587" s="21">
        <v>0.62049861495844805</v>
      </c>
      <c r="I587" s="21">
        <v>0.62049861495844805</v>
      </c>
      <c r="J587" s="21">
        <v>0.62049861495844805</v>
      </c>
      <c r="K587" s="21">
        <v>0.62049861495844805</v>
      </c>
      <c r="L587" s="21">
        <v>0.62049861495844805</v>
      </c>
      <c r="M587" s="21">
        <v>0.62049861495844805</v>
      </c>
      <c r="N587" s="21">
        <v>0.62049861495844805</v>
      </c>
      <c r="O587" s="21">
        <v>0.62049861495844805</v>
      </c>
      <c r="P587" s="21">
        <v>0.62049861495844805</v>
      </c>
      <c r="Q587" s="21">
        <v>0.62049861495844805</v>
      </c>
      <c r="R587" s="9" t="s">
        <v>1912</v>
      </c>
      <c r="S587" s="9" t="s">
        <v>90</v>
      </c>
    </row>
    <row r="588" spans="2:19" x14ac:dyDescent="0.25">
      <c r="B588" s="7" t="s">
        <v>182</v>
      </c>
      <c r="C588" s="8" t="s">
        <v>159</v>
      </c>
      <c r="D588" s="8" t="s">
        <v>90</v>
      </c>
      <c r="E588" s="8" t="s">
        <v>861</v>
      </c>
      <c r="F588" s="21">
        <v>0.86096256684491901</v>
      </c>
      <c r="G588" s="21">
        <v>0.86096256684491901</v>
      </c>
      <c r="H588" s="21">
        <v>0.86096256684491901</v>
      </c>
      <c r="I588" s="21">
        <v>0.86096256684491901</v>
      </c>
      <c r="J588" s="21">
        <v>0.86096256684491901</v>
      </c>
      <c r="K588" s="21">
        <v>0.86096256684491901</v>
      </c>
      <c r="L588" s="21">
        <v>0.86096256684491901</v>
      </c>
      <c r="M588" s="21">
        <v>0.86096256684491901</v>
      </c>
      <c r="N588" s="21">
        <v>0.86096256684491901</v>
      </c>
      <c r="O588" s="21">
        <v>0.86096256684491901</v>
      </c>
      <c r="P588" s="21">
        <v>0.86096256684491901</v>
      </c>
      <c r="Q588" s="21">
        <v>0.86096256684491901</v>
      </c>
      <c r="R588" s="9" t="s">
        <v>1912</v>
      </c>
      <c r="S588" s="9" t="s">
        <v>90</v>
      </c>
    </row>
    <row r="589" spans="2:19" x14ac:dyDescent="0.25">
      <c r="B589" s="7" t="s">
        <v>182</v>
      </c>
      <c r="C589" s="7" t="s">
        <v>164</v>
      </c>
      <c r="D589" s="12">
        <v>1</v>
      </c>
      <c r="E589" s="8" t="s">
        <v>862</v>
      </c>
      <c r="F589" s="19">
        <v>3.9</v>
      </c>
      <c r="G589" s="19"/>
      <c r="H589" s="19"/>
      <c r="I589" s="19"/>
      <c r="J589" s="19"/>
      <c r="K589" s="19"/>
      <c r="L589" s="19"/>
      <c r="M589" s="19"/>
      <c r="N589" s="19"/>
      <c r="O589" s="19"/>
      <c r="P589" s="19"/>
      <c r="Q589" s="19"/>
      <c r="R589" s="9" t="s">
        <v>88</v>
      </c>
      <c r="S589" s="9" t="s">
        <v>90</v>
      </c>
    </row>
    <row r="590" spans="2:19" x14ac:dyDescent="0.25">
      <c r="B590" s="7" t="s">
        <v>182</v>
      </c>
      <c r="C590" s="7" t="s">
        <v>164</v>
      </c>
      <c r="D590" s="12">
        <v>2</v>
      </c>
      <c r="E590" s="8" t="s">
        <v>863</v>
      </c>
      <c r="F590" s="19">
        <v>3.9</v>
      </c>
      <c r="G590" s="19"/>
      <c r="H590" s="19"/>
      <c r="I590" s="19"/>
      <c r="J590" s="19"/>
      <c r="K590" s="19"/>
      <c r="L590" s="19"/>
      <c r="M590" s="19"/>
      <c r="N590" s="19"/>
      <c r="O590" s="19"/>
      <c r="P590" s="19"/>
      <c r="Q590" s="19"/>
      <c r="R590" s="9" t="s">
        <v>62</v>
      </c>
      <c r="S590" s="9" t="s">
        <v>90</v>
      </c>
    </row>
    <row r="591" spans="2:19" x14ac:dyDescent="0.25">
      <c r="B591" s="7" t="s">
        <v>182</v>
      </c>
      <c r="C591" s="7" t="s">
        <v>164</v>
      </c>
      <c r="D591" s="12">
        <v>3</v>
      </c>
      <c r="E591" s="8" t="s">
        <v>864</v>
      </c>
      <c r="F591" s="19"/>
      <c r="G591" s="19"/>
      <c r="H591" s="19"/>
      <c r="I591" s="19"/>
      <c r="J591" s="19"/>
      <c r="K591" s="19"/>
      <c r="L591" s="19"/>
      <c r="M591" s="19"/>
      <c r="N591" s="19"/>
      <c r="O591" s="19"/>
      <c r="P591" s="19"/>
      <c r="Q591" s="19"/>
      <c r="R591" s="10">
        <v>0</v>
      </c>
      <c r="S591" s="9" t="s">
        <v>90</v>
      </c>
    </row>
    <row r="592" spans="2:19" x14ac:dyDescent="0.25">
      <c r="B592" s="7" t="s">
        <v>182</v>
      </c>
      <c r="C592" s="7" t="s">
        <v>164</v>
      </c>
      <c r="D592" s="12">
        <v>4</v>
      </c>
      <c r="E592" s="8" t="s">
        <v>865</v>
      </c>
      <c r="F592" s="19"/>
      <c r="G592" s="19"/>
      <c r="H592" s="19"/>
      <c r="I592" s="19"/>
      <c r="J592" s="19"/>
      <c r="K592" s="19"/>
      <c r="L592" s="19"/>
      <c r="M592" s="19"/>
      <c r="N592" s="19"/>
      <c r="O592" s="19"/>
      <c r="P592" s="19"/>
      <c r="Q592" s="19"/>
      <c r="R592" s="10">
        <v>0</v>
      </c>
      <c r="S592" s="9" t="s">
        <v>90</v>
      </c>
    </row>
    <row r="593" spans="2:19" x14ac:dyDescent="0.25">
      <c r="B593" s="7" t="s">
        <v>182</v>
      </c>
      <c r="C593" s="7" t="s">
        <v>164</v>
      </c>
      <c r="D593" s="12">
        <v>5</v>
      </c>
      <c r="E593" s="8" t="s">
        <v>866</v>
      </c>
      <c r="F593" s="19"/>
      <c r="G593" s="19"/>
      <c r="H593" s="19"/>
      <c r="I593" s="19"/>
      <c r="J593" s="19"/>
      <c r="K593" s="19"/>
      <c r="L593" s="19"/>
      <c r="M593" s="19"/>
      <c r="N593" s="19"/>
      <c r="O593" s="19"/>
      <c r="P593" s="19"/>
      <c r="Q593" s="19"/>
      <c r="R593" s="10">
        <v>0</v>
      </c>
      <c r="S593" s="9" t="s">
        <v>90</v>
      </c>
    </row>
    <row r="594" spans="2:19" x14ac:dyDescent="0.25">
      <c r="B594" s="7" t="s">
        <v>182</v>
      </c>
      <c r="C594" s="8" t="s">
        <v>171</v>
      </c>
      <c r="D594" s="8" t="s">
        <v>172</v>
      </c>
      <c r="E594" s="8" t="s">
        <v>867</v>
      </c>
      <c r="F594" s="22">
        <v>2.3477299999999994</v>
      </c>
      <c r="G594" s="20"/>
      <c r="H594" s="20"/>
      <c r="I594" s="20"/>
      <c r="J594" s="20"/>
      <c r="K594" s="20"/>
      <c r="L594" s="20"/>
      <c r="M594" s="20"/>
      <c r="N594" s="20"/>
      <c r="O594" s="20"/>
      <c r="P594" s="20"/>
      <c r="Q594" s="20"/>
      <c r="R594" s="11" t="s">
        <v>1912</v>
      </c>
      <c r="S594" s="9" t="s">
        <v>90</v>
      </c>
    </row>
    <row r="595" spans="2:19" ht="15.75" thickBot="1" x14ac:dyDescent="0.3">
      <c r="B595" s="56" t="s">
        <v>182</v>
      </c>
      <c r="C595" s="57" t="s">
        <v>171</v>
      </c>
      <c r="D595" s="57" t="s">
        <v>174</v>
      </c>
      <c r="E595" s="57" t="s">
        <v>868</v>
      </c>
      <c r="F595" s="58">
        <v>0.45</v>
      </c>
      <c r="G595" s="58"/>
      <c r="H595" s="58"/>
      <c r="I595" s="58"/>
      <c r="J595" s="58"/>
      <c r="K595" s="58"/>
      <c r="L595" s="58"/>
      <c r="M595" s="58"/>
      <c r="N595" s="58"/>
      <c r="O595" s="58"/>
      <c r="P595" s="58"/>
      <c r="Q595" s="58"/>
      <c r="R595" s="62" t="s">
        <v>1912</v>
      </c>
      <c r="S595" s="62" t="s">
        <v>90</v>
      </c>
    </row>
    <row r="596" spans="2:19" ht="15.75" thickTop="1" x14ac:dyDescent="0.25">
      <c r="B596" s="7" t="s">
        <v>181</v>
      </c>
      <c r="C596" s="7" t="s">
        <v>106</v>
      </c>
      <c r="D596" s="8" t="s">
        <v>107</v>
      </c>
      <c r="E596" s="8" t="s">
        <v>869</v>
      </c>
      <c r="F596" s="19">
        <v>50</v>
      </c>
      <c r="G596" s="19">
        <v>50</v>
      </c>
      <c r="H596" s="19">
        <v>50</v>
      </c>
      <c r="I596" s="19">
        <v>50</v>
      </c>
      <c r="J596" s="19">
        <v>50</v>
      </c>
      <c r="K596" s="19">
        <v>50</v>
      </c>
      <c r="L596" s="19">
        <v>50</v>
      </c>
      <c r="M596" s="19">
        <v>50</v>
      </c>
      <c r="N596" s="19">
        <v>50</v>
      </c>
      <c r="O596" s="19">
        <v>50</v>
      </c>
      <c r="P596" s="19">
        <v>50</v>
      </c>
      <c r="Q596" s="19">
        <v>50</v>
      </c>
      <c r="R596" s="147" t="s">
        <v>1912</v>
      </c>
      <c r="S596" s="147" t="s">
        <v>90</v>
      </c>
    </row>
    <row r="597" spans="2:19" x14ac:dyDescent="0.25">
      <c r="B597" s="7" t="s">
        <v>181</v>
      </c>
      <c r="C597" s="7" t="s">
        <v>106</v>
      </c>
      <c r="D597" s="8" t="s">
        <v>112</v>
      </c>
      <c r="E597" s="8" t="s">
        <v>870</v>
      </c>
      <c r="F597" s="19">
        <v>25</v>
      </c>
      <c r="G597" s="19">
        <v>25</v>
      </c>
      <c r="H597" s="19">
        <v>25</v>
      </c>
      <c r="I597" s="19">
        <v>25</v>
      </c>
      <c r="J597" s="19">
        <v>25</v>
      </c>
      <c r="K597" s="19">
        <v>25</v>
      </c>
      <c r="L597" s="19">
        <v>25</v>
      </c>
      <c r="M597" s="19">
        <v>25</v>
      </c>
      <c r="N597" s="19">
        <v>25</v>
      </c>
      <c r="O597" s="19">
        <v>25</v>
      </c>
      <c r="P597" s="19">
        <v>25</v>
      </c>
      <c r="Q597" s="19">
        <v>25</v>
      </c>
      <c r="R597" s="10" t="s">
        <v>1912</v>
      </c>
      <c r="S597" s="9" t="s">
        <v>90</v>
      </c>
    </row>
    <row r="598" spans="2:19" x14ac:dyDescent="0.25">
      <c r="B598" s="7" t="s">
        <v>181</v>
      </c>
      <c r="C598" s="7" t="s">
        <v>106</v>
      </c>
      <c r="D598" s="8" t="s">
        <v>117</v>
      </c>
      <c r="E598" s="8" t="s">
        <v>871</v>
      </c>
      <c r="F598" s="19">
        <v>30</v>
      </c>
      <c r="G598" s="19">
        <v>30</v>
      </c>
      <c r="H598" s="19">
        <v>30</v>
      </c>
      <c r="I598" s="19">
        <v>30</v>
      </c>
      <c r="J598" s="19">
        <v>30</v>
      </c>
      <c r="K598" s="19">
        <v>30</v>
      </c>
      <c r="L598" s="19">
        <v>30</v>
      </c>
      <c r="M598" s="19">
        <v>30</v>
      </c>
      <c r="N598" s="19">
        <v>30</v>
      </c>
      <c r="O598" s="19">
        <v>30</v>
      </c>
      <c r="P598" s="19">
        <v>30</v>
      </c>
      <c r="Q598" s="19">
        <v>30</v>
      </c>
      <c r="R598" s="10" t="s">
        <v>1912</v>
      </c>
      <c r="S598" s="9" t="s">
        <v>90</v>
      </c>
    </row>
    <row r="599" spans="2:19" x14ac:dyDescent="0.25">
      <c r="B599" s="7" t="s">
        <v>181</v>
      </c>
      <c r="C599" s="8" t="s">
        <v>122</v>
      </c>
      <c r="D599" s="8" t="s">
        <v>123</v>
      </c>
      <c r="E599" s="8" t="s">
        <v>872</v>
      </c>
      <c r="F599" s="32">
        <v>14.301436623474107</v>
      </c>
      <c r="G599" s="32">
        <v>13.496840750563976</v>
      </c>
      <c r="H599" s="32">
        <v>13.713616013096935</v>
      </c>
      <c r="I599" s="32">
        <v>12.455293478035378</v>
      </c>
      <c r="J599" s="32">
        <v>12.898138453620314</v>
      </c>
      <c r="K599" s="32">
        <v>13.208303733552196</v>
      </c>
      <c r="L599" s="32">
        <v>13.275698101557623</v>
      </c>
      <c r="M599" s="32">
        <v>13.346146681811728</v>
      </c>
      <c r="N599" s="32">
        <v>13.452100848569442</v>
      </c>
      <c r="O599" s="32">
        <v>13.880103441778207</v>
      </c>
      <c r="P599" s="32">
        <v>14.770893306006977</v>
      </c>
      <c r="Q599" s="32">
        <v>15.662514486543653</v>
      </c>
      <c r="R599" s="10" t="s">
        <v>1912</v>
      </c>
      <c r="S599" s="9" t="s">
        <v>90</v>
      </c>
    </row>
    <row r="600" spans="2:19" x14ac:dyDescent="0.25">
      <c r="B600" s="7" t="s">
        <v>181</v>
      </c>
      <c r="C600" s="8" t="s">
        <v>122</v>
      </c>
      <c r="D600" s="8" t="s">
        <v>126</v>
      </c>
      <c r="E600" s="8" t="s">
        <v>873</v>
      </c>
      <c r="F600" s="31">
        <v>4.7429989562545822</v>
      </c>
      <c r="G600" s="31">
        <v>4.4761588138345072</v>
      </c>
      <c r="H600" s="31">
        <v>4.5480512307297492</v>
      </c>
      <c r="I600" s="31">
        <v>4.1307349409360032</v>
      </c>
      <c r="J600" s="31">
        <v>4.2776022321236846</v>
      </c>
      <c r="K600" s="31">
        <v>4.3804669748565024</v>
      </c>
      <c r="L600" s="31">
        <v>4.4028179753554619</v>
      </c>
      <c r="M600" s="31">
        <v>4.426181889863634</v>
      </c>
      <c r="N600" s="31">
        <v>4.4613210521431643</v>
      </c>
      <c r="O600" s="31">
        <v>4.603265942457984</v>
      </c>
      <c r="P600" s="31">
        <v>4.8986918851457544</v>
      </c>
      <c r="Q600" s="31">
        <v>5.1943935296727526</v>
      </c>
      <c r="R600" s="11" t="s">
        <v>1912</v>
      </c>
      <c r="S600" s="9" t="s">
        <v>90</v>
      </c>
    </row>
    <row r="601" spans="2:19" x14ac:dyDescent="0.25">
      <c r="B601" s="7" t="s">
        <v>181</v>
      </c>
      <c r="C601" s="8" t="s">
        <v>122</v>
      </c>
      <c r="D601" s="8" t="s">
        <v>130</v>
      </c>
      <c r="E601" s="8" t="s">
        <v>874</v>
      </c>
      <c r="F601" s="30">
        <v>15.06741944044429</v>
      </c>
      <c r="G601" s="30">
        <v>14.219729532334737</v>
      </c>
      <c r="H601" s="30">
        <v>14.448115245664781</v>
      </c>
      <c r="I601" s="30">
        <v>13.122397142910291</v>
      </c>
      <c r="J601" s="30">
        <v>13.588960829475834</v>
      </c>
      <c r="K601" s="30">
        <v>13.915738515636795</v>
      </c>
      <c r="L601" s="30">
        <v>13.986742515961815</v>
      </c>
      <c r="M601" s="30">
        <v>14.060964311688975</v>
      </c>
      <c r="N601" s="30">
        <v>14.17259336784833</v>
      </c>
      <c r="O601" s="30">
        <v>14.623519716246729</v>
      </c>
      <c r="P601" s="30">
        <v>15.562020153021091</v>
      </c>
      <c r="Q601" s="30">
        <v>16.50139643128108</v>
      </c>
      <c r="R601" s="9" t="s">
        <v>1912</v>
      </c>
      <c r="S601" s="9" t="s">
        <v>90</v>
      </c>
    </row>
    <row r="602" spans="2:19" x14ac:dyDescent="0.25">
      <c r="B602" s="7" t="s">
        <v>181</v>
      </c>
      <c r="C602" s="8" t="s">
        <v>122</v>
      </c>
      <c r="D602" s="8" t="s">
        <v>135</v>
      </c>
      <c r="E602" s="8" t="s">
        <v>875</v>
      </c>
      <c r="F602" s="30">
        <v>0.94916297246533698</v>
      </c>
      <c r="G602" s="30">
        <v>0.94916297246533698</v>
      </c>
      <c r="H602" s="30">
        <v>0.94916297246533698</v>
      </c>
      <c r="I602" s="30">
        <v>0.94916297246533698</v>
      </c>
      <c r="J602" s="30">
        <v>0.94916297246533698</v>
      </c>
      <c r="K602" s="30">
        <v>0.94916297246533698</v>
      </c>
      <c r="L602" s="30">
        <v>0.94916297246533698</v>
      </c>
      <c r="M602" s="30">
        <v>0.94916297246533698</v>
      </c>
      <c r="N602" s="30">
        <v>0.94916297246533698</v>
      </c>
      <c r="O602" s="30">
        <v>0.94916297246533698</v>
      </c>
      <c r="P602" s="30">
        <v>0.94916297246533698</v>
      </c>
      <c r="Q602" s="30">
        <v>0.94916297246533698</v>
      </c>
      <c r="R602" s="9" t="s">
        <v>1912</v>
      </c>
      <c r="S602" s="9" t="s">
        <v>90</v>
      </c>
    </row>
    <row r="603" spans="2:19" x14ac:dyDescent="0.25">
      <c r="B603" s="7" t="s">
        <v>181</v>
      </c>
      <c r="C603" s="8" t="s">
        <v>140</v>
      </c>
      <c r="D603" s="7" t="s">
        <v>123</v>
      </c>
      <c r="E603" s="8" t="s">
        <v>876</v>
      </c>
      <c r="F603" s="30">
        <v>7.0803216293957698</v>
      </c>
      <c r="G603" s="30">
        <v>10.110333210396441</v>
      </c>
      <c r="H603" s="30">
        <v>10.308286702432621</v>
      </c>
      <c r="I603" s="30">
        <v>9.2685839361991516</v>
      </c>
      <c r="J603" s="30">
        <v>9.4495498555156292</v>
      </c>
      <c r="K603" s="30">
        <v>9.6213530869599904</v>
      </c>
      <c r="L603" s="30">
        <v>9.6832306976370237</v>
      </c>
      <c r="M603" s="30">
        <v>9.7588638935577663</v>
      </c>
      <c r="N603" s="30">
        <v>9.8668810148462729</v>
      </c>
      <c r="O603" s="30">
        <v>10.064116817179407</v>
      </c>
      <c r="P603" s="30">
        <v>10.559635568805692</v>
      </c>
      <c r="Q603" s="30">
        <v>11.008922825367877</v>
      </c>
      <c r="R603" s="9" t="s">
        <v>1912</v>
      </c>
      <c r="S603" s="9" t="s">
        <v>90</v>
      </c>
    </row>
    <row r="604" spans="2:19" x14ac:dyDescent="0.25">
      <c r="B604" s="7" t="s">
        <v>181</v>
      </c>
      <c r="C604" s="8" t="s">
        <v>140</v>
      </c>
      <c r="D604" s="7" t="s">
        <v>126</v>
      </c>
      <c r="E604" s="8" t="s">
        <v>877</v>
      </c>
      <c r="F604" s="33">
        <v>1.2254043590406352</v>
      </c>
      <c r="G604" s="33">
        <v>1.7498140671937821</v>
      </c>
      <c r="H604" s="33">
        <v>1.7840742441638981</v>
      </c>
      <c r="I604" s="33">
        <v>1.6041309635423671</v>
      </c>
      <c r="J604" s="33">
        <v>1.6354510698843563</v>
      </c>
      <c r="K604" s="33">
        <v>1.665185372890472</v>
      </c>
      <c r="L604" s="33">
        <v>1.6758946454093611</v>
      </c>
      <c r="M604" s="33">
        <v>1.6889846225065521</v>
      </c>
      <c r="N604" s="33">
        <v>1.7076793454593024</v>
      </c>
      <c r="O604" s="33">
        <v>1.7418153105451823</v>
      </c>
      <c r="P604" s="33">
        <v>1.8275756573221207</v>
      </c>
      <c r="Q604" s="33">
        <v>1.9053346337458712</v>
      </c>
      <c r="R604" s="9" t="s">
        <v>1912</v>
      </c>
      <c r="S604" s="9" t="s">
        <v>90</v>
      </c>
    </row>
    <row r="605" spans="2:19" x14ac:dyDescent="0.25">
      <c r="B605" s="7" t="s">
        <v>181</v>
      </c>
      <c r="C605" s="8" t="s">
        <v>140</v>
      </c>
      <c r="D605" s="8" t="s">
        <v>130</v>
      </c>
      <c r="E605" s="8"/>
      <c r="F605" s="30">
        <v>7.1855807154916409</v>
      </c>
      <c r="G605" s="30">
        <v>10.260637743093479</v>
      </c>
      <c r="H605" s="30">
        <v>10.461534096309116</v>
      </c>
      <c r="I605" s="30">
        <v>9.4063746645859432</v>
      </c>
      <c r="J605" s="30">
        <v>9.5900309005686388</v>
      </c>
      <c r="K605" s="30">
        <v>9.7643882322469597</v>
      </c>
      <c r="L605" s="30">
        <v>9.8271857419187807</v>
      </c>
      <c r="M605" s="30">
        <v>9.9039433332410098</v>
      </c>
      <c r="N605" s="30">
        <v>10.013566283200113</v>
      </c>
      <c r="O605" s="30">
        <v>10.213734277230976</v>
      </c>
      <c r="P605" s="30">
        <v>10.71661962230734</v>
      </c>
      <c r="Q605" s="30">
        <v>11.172586175163625</v>
      </c>
      <c r="R605" s="9">
        <v>0</v>
      </c>
      <c r="S605" s="9" t="s">
        <v>90</v>
      </c>
    </row>
    <row r="606" spans="2:19" x14ac:dyDescent="0.25">
      <c r="B606" s="7" t="s">
        <v>181</v>
      </c>
      <c r="C606" s="8" t="s">
        <v>150</v>
      </c>
      <c r="D606" s="8" t="s">
        <v>151</v>
      </c>
      <c r="E606" s="8" t="s">
        <v>878</v>
      </c>
      <c r="F606" s="20">
        <v>14</v>
      </c>
      <c r="G606" s="20">
        <v>14</v>
      </c>
      <c r="H606" s="20">
        <v>14</v>
      </c>
      <c r="I606" s="20">
        <v>14</v>
      </c>
      <c r="J606" s="20">
        <v>14</v>
      </c>
      <c r="K606" s="20">
        <v>14</v>
      </c>
      <c r="L606" s="20">
        <v>14</v>
      </c>
      <c r="M606" s="20">
        <v>14</v>
      </c>
      <c r="N606" s="20">
        <v>14</v>
      </c>
      <c r="O606" s="20">
        <v>14</v>
      </c>
      <c r="P606" s="20">
        <v>14</v>
      </c>
      <c r="Q606" s="20">
        <v>14</v>
      </c>
      <c r="R606" s="9" t="s">
        <v>1912</v>
      </c>
      <c r="S606" s="9" t="s">
        <v>90</v>
      </c>
    </row>
    <row r="607" spans="2:19" x14ac:dyDescent="0.25">
      <c r="B607" s="7" t="s">
        <v>181</v>
      </c>
      <c r="C607" s="8" t="s">
        <v>150</v>
      </c>
      <c r="D607" s="8" t="s">
        <v>154</v>
      </c>
      <c r="E607" s="8" t="s">
        <v>879</v>
      </c>
      <c r="F607" s="19"/>
      <c r="G607" s="19"/>
      <c r="H607" s="19"/>
      <c r="I607" s="19"/>
      <c r="J607" s="19"/>
      <c r="K607" s="19"/>
      <c r="L607" s="19"/>
      <c r="M607" s="19"/>
      <c r="N607" s="19"/>
      <c r="O607" s="19"/>
      <c r="P607" s="19"/>
      <c r="Q607" s="19"/>
      <c r="R607" s="9" t="s">
        <v>1912</v>
      </c>
      <c r="S607" s="9" t="s">
        <v>90</v>
      </c>
    </row>
    <row r="608" spans="2:19" x14ac:dyDescent="0.25">
      <c r="B608" s="7" t="s">
        <v>181</v>
      </c>
      <c r="C608" s="8" t="s">
        <v>150</v>
      </c>
      <c r="D608" s="8" t="s">
        <v>157</v>
      </c>
      <c r="E608" s="8" t="s">
        <v>880</v>
      </c>
      <c r="F608" s="19"/>
      <c r="G608" s="19"/>
      <c r="H608" s="19"/>
      <c r="I608" s="19"/>
      <c r="J608" s="19"/>
      <c r="K608" s="19"/>
      <c r="L608" s="19"/>
      <c r="M608" s="19"/>
      <c r="N608" s="19"/>
      <c r="O608" s="19"/>
      <c r="P608" s="19"/>
      <c r="Q608" s="19"/>
      <c r="R608" s="9" t="s">
        <v>1912</v>
      </c>
      <c r="S608" s="9" t="s">
        <v>90</v>
      </c>
    </row>
    <row r="609" spans="2:19" x14ac:dyDescent="0.25">
      <c r="B609" s="7" t="s">
        <v>181</v>
      </c>
      <c r="C609" s="8" t="s">
        <v>159</v>
      </c>
      <c r="D609" s="8" t="s">
        <v>1</v>
      </c>
      <c r="E609" s="8" t="s">
        <v>881</v>
      </c>
      <c r="F609" s="21">
        <v>0.69309462915600994</v>
      </c>
      <c r="G609" s="21">
        <v>0.69309462915600994</v>
      </c>
      <c r="H609" s="21">
        <v>0.69309462915600994</v>
      </c>
      <c r="I609" s="21">
        <v>0.69309462915600994</v>
      </c>
      <c r="J609" s="21">
        <v>0.69309462915600994</v>
      </c>
      <c r="K609" s="21">
        <v>0.69309462915600994</v>
      </c>
      <c r="L609" s="21">
        <v>0.69309462915600994</v>
      </c>
      <c r="M609" s="21">
        <v>0.69309462915600994</v>
      </c>
      <c r="N609" s="21">
        <v>0.69309462915600994</v>
      </c>
      <c r="O609" s="21">
        <v>0.69309462915600994</v>
      </c>
      <c r="P609" s="21">
        <v>0.69309462915600994</v>
      </c>
      <c r="Q609" s="21">
        <v>0.69309462915600994</v>
      </c>
      <c r="R609" s="9" t="s">
        <v>1912</v>
      </c>
      <c r="S609" s="9" t="s">
        <v>90</v>
      </c>
    </row>
    <row r="610" spans="2:19" x14ac:dyDescent="0.25">
      <c r="B610" s="7" t="s">
        <v>181</v>
      </c>
      <c r="C610" s="8" t="s">
        <v>159</v>
      </c>
      <c r="D610" s="8" t="s">
        <v>90</v>
      </c>
      <c r="E610" s="8" t="s">
        <v>882</v>
      </c>
      <c r="F610" s="21">
        <v>0.56730769230769196</v>
      </c>
      <c r="G610" s="21">
        <v>0.56730769230769196</v>
      </c>
      <c r="H610" s="21">
        <v>0.56730769230769196</v>
      </c>
      <c r="I610" s="21">
        <v>0.56730769230769196</v>
      </c>
      <c r="J610" s="21">
        <v>0.56730769230769196</v>
      </c>
      <c r="K610" s="21">
        <v>0.56730769230769196</v>
      </c>
      <c r="L610" s="21">
        <v>0.56730769230769196</v>
      </c>
      <c r="M610" s="21">
        <v>0.56730769230769196</v>
      </c>
      <c r="N610" s="21">
        <v>0.56730769230769196</v>
      </c>
      <c r="O610" s="21">
        <v>0.56730769230769196</v>
      </c>
      <c r="P610" s="21">
        <v>0.56730769230769196</v>
      </c>
      <c r="Q610" s="21">
        <v>0.56730769230769196</v>
      </c>
      <c r="R610" s="9" t="s">
        <v>1912</v>
      </c>
      <c r="S610" s="9" t="s">
        <v>90</v>
      </c>
    </row>
    <row r="611" spans="2:19" x14ac:dyDescent="0.25">
      <c r="B611" s="7" t="s">
        <v>181</v>
      </c>
      <c r="C611" s="7" t="s">
        <v>164</v>
      </c>
      <c r="D611" s="12">
        <v>1</v>
      </c>
      <c r="E611" s="8" t="s">
        <v>883</v>
      </c>
      <c r="F611" s="19">
        <v>1</v>
      </c>
      <c r="G611" s="19"/>
      <c r="H611" s="19"/>
      <c r="I611" s="19"/>
      <c r="J611" s="19"/>
      <c r="K611" s="19"/>
      <c r="L611" s="19"/>
      <c r="M611" s="19"/>
      <c r="N611" s="19"/>
      <c r="O611" s="19"/>
      <c r="P611" s="19"/>
      <c r="Q611" s="19"/>
      <c r="R611" s="9" t="s">
        <v>52</v>
      </c>
      <c r="S611" s="9" t="s">
        <v>90</v>
      </c>
    </row>
    <row r="612" spans="2:19" x14ac:dyDescent="0.25">
      <c r="B612" s="7" t="s">
        <v>181</v>
      </c>
      <c r="C612" s="7" t="s">
        <v>164</v>
      </c>
      <c r="D612" s="12">
        <v>2</v>
      </c>
      <c r="E612" s="8" t="s">
        <v>884</v>
      </c>
      <c r="F612" s="19">
        <v>5</v>
      </c>
      <c r="G612" s="19"/>
      <c r="H612" s="19"/>
      <c r="I612" s="19"/>
      <c r="J612" s="19"/>
      <c r="K612" s="19"/>
      <c r="L612" s="19"/>
      <c r="M612" s="19"/>
      <c r="N612" s="19"/>
      <c r="O612" s="19"/>
      <c r="P612" s="19"/>
      <c r="Q612" s="19"/>
      <c r="R612" s="9" t="s">
        <v>68</v>
      </c>
      <c r="S612" s="9" t="s">
        <v>90</v>
      </c>
    </row>
    <row r="613" spans="2:19" x14ac:dyDescent="0.25">
      <c r="B613" s="7" t="s">
        <v>181</v>
      </c>
      <c r="C613" s="7" t="s">
        <v>164</v>
      </c>
      <c r="D613" s="12">
        <v>3</v>
      </c>
      <c r="E613" s="8" t="s">
        <v>885</v>
      </c>
      <c r="F613" s="19">
        <v>2</v>
      </c>
      <c r="G613" s="19"/>
      <c r="H613" s="19"/>
      <c r="I613" s="19"/>
      <c r="J613" s="19"/>
      <c r="K613" s="19"/>
      <c r="L613" s="19"/>
      <c r="M613" s="19"/>
      <c r="N613" s="19"/>
      <c r="O613" s="19"/>
      <c r="P613" s="19"/>
      <c r="Q613" s="19"/>
      <c r="R613" s="10" t="s">
        <v>70</v>
      </c>
      <c r="S613" s="9" t="s">
        <v>90</v>
      </c>
    </row>
    <row r="614" spans="2:19" x14ac:dyDescent="0.25">
      <c r="B614" s="7" t="s">
        <v>181</v>
      </c>
      <c r="C614" s="7" t="s">
        <v>164</v>
      </c>
      <c r="D614" s="12">
        <v>4</v>
      </c>
      <c r="E614" s="8" t="s">
        <v>886</v>
      </c>
      <c r="F614" s="19">
        <v>1.5</v>
      </c>
      <c r="G614" s="19"/>
      <c r="H614" s="19"/>
      <c r="I614" s="19"/>
      <c r="J614" s="19"/>
      <c r="K614" s="19"/>
      <c r="L614" s="19"/>
      <c r="M614" s="19"/>
      <c r="N614" s="19"/>
      <c r="O614" s="19"/>
      <c r="P614" s="19"/>
      <c r="Q614" s="19"/>
      <c r="R614" s="10" t="s">
        <v>56</v>
      </c>
      <c r="S614" s="9" t="s">
        <v>90</v>
      </c>
    </row>
    <row r="615" spans="2:19" x14ac:dyDescent="0.25">
      <c r="B615" s="7" t="s">
        <v>181</v>
      </c>
      <c r="C615" s="7" t="s">
        <v>164</v>
      </c>
      <c r="D615" s="12">
        <v>5</v>
      </c>
      <c r="E615" s="8" t="s">
        <v>887</v>
      </c>
      <c r="F615" s="19"/>
      <c r="G615" s="19"/>
      <c r="H615" s="19"/>
      <c r="I615" s="19"/>
      <c r="J615" s="19"/>
      <c r="K615" s="19"/>
      <c r="L615" s="19"/>
      <c r="M615" s="19"/>
      <c r="N615" s="19"/>
      <c r="O615" s="19"/>
      <c r="P615" s="19"/>
      <c r="Q615" s="19"/>
      <c r="R615" s="10">
        <v>0</v>
      </c>
      <c r="S615" s="9" t="s">
        <v>90</v>
      </c>
    </row>
    <row r="616" spans="2:19" x14ac:dyDescent="0.25">
      <c r="B616" s="7" t="s">
        <v>181</v>
      </c>
      <c r="C616" s="8" t="s">
        <v>171</v>
      </c>
      <c r="D616" s="8" t="s">
        <v>172</v>
      </c>
      <c r="E616" s="8" t="s">
        <v>888</v>
      </c>
      <c r="F616" s="22">
        <v>1.026049999999999</v>
      </c>
      <c r="G616" s="20"/>
      <c r="H616" s="20"/>
      <c r="I616" s="20"/>
      <c r="J616" s="20"/>
      <c r="K616" s="20"/>
      <c r="L616" s="20"/>
      <c r="M616" s="20"/>
      <c r="N616" s="20"/>
      <c r="O616" s="20"/>
      <c r="P616" s="20"/>
      <c r="Q616" s="20"/>
      <c r="R616" s="11" t="s">
        <v>1912</v>
      </c>
      <c r="S616" s="9" t="s">
        <v>90</v>
      </c>
    </row>
    <row r="617" spans="2:19" ht="15.75" thickBot="1" x14ac:dyDescent="0.3">
      <c r="B617" s="56" t="s">
        <v>181</v>
      </c>
      <c r="C617" s="57" t="s">
        <v>171</v>
      </c>
      <c r="D617" s="57" t="s">
        <v>174</v>
      </c>
      <c r="E617" s="57" t="s">
        <v>889</v>
      </c>
      <c r="F617" s="58">
        <v>0</v>
      </c>
      <c r="G617" s="58"/>
      <c r="H617" s="58"/>
      <c r="I617" s="58"/>
      <c r="J617" s="58"/>
      <c r="K617" s="58"/>
      <c r="L617" s="58"/>
      <c r="M617" s="58"/>
      <c r="N617" s="58"/>
      <c r="O617" s="58"/>
      <c r="P617" s="58"/>
      <c r="Q617" s="58"/>
      <c r="R617" s="62" t="s">
        <v>1912</v>
      </c>
      <c r="S617" s="62" t="s">
        <v>90</v>
      </c>
    </row>
    <row r="618" spans="2:19" ht="15.75" thickTop="1" x14ac:dyDescent="0.25">
      <c r="B618" s="7" t="s">
        <v>184</v>
      </c>
      <c r="C618" s="7" t="s">
        <v>106</v>
      </c>
      <c r="D618" s="8" t="s">
        <v>107</v>
      </c>
      <c r="E618" s="8" t="s">
        <v>890</v>
      </c>
      <c r="F618" s="19">
        <v>50</v>
      </c>
      <c r="G618" s="19">
        <v>50</v>
      </c>
      <c r="H618" s="19">
        <v>50</v>
      </c>
      <c r="I618" s="19">
        <v>50</v>
      </c>
      <c r="J618" s="19">
        <v>50</v>
      </c>
      <c r="K618" s="19">
        <v>50</v>
      </c>
      <c r="L618" s="19">
        <v>50</v>
      </c>
      <c r="M618" s="19">
        <v>50</v>
      </c>
      <c r="N618" s="19">
        <v>50</v>
      </c>
      <c r="O618" s="19">
        <v>50</v>
      </c>
      <c r="P618" s="19">
        <v>50</v>
      </c>
      <c r="Q618" s="19">
        <v>50</v>
      </c>
      <c r="R618" s="147" t="s">
        <v>1912</v>
      </c>
      <c r="S618" s="147" t="s">
        <v>1</v>
      </c>
    </row>
    <row r="619" spans="2:19" x14ac:dyDescent="0.25">
      <c r="B619" s="7" t="s">
        <v>184</v>
      </c>
      <c r="C619" s="7" t="s">
        <v>106</v>
      </c>
      <c r="D619" s="8" t="s">
        <v>112</v>
      </c>
      <c r="E619" s="8" t="s">
        <v>891</v>
      </c>
      <c r="F619" s="19">
        <v>25</v>
      </c>
      <c r="G619" s="19">
        <v>25</v>
      </c>
      <c r="H619" s="19">
        <v>25</v>
      </c>
      <c r="I619" s="19">
        <v>25</v>
      </c>
      <c r="J619" s="19">
        <v>25</v>
      </c>
      <c r="K619" s="19">
        <v>25</v>
      </c>
      <c r="L619" s="19">
        <v>25</v>
      </c>
      <c r="M619" s="19">
        <v>25</v>
      </c>
      <c r="N619" s="19">
        <v>25</v>
      </c>
      <c r="O619" s="19">
        <v>25</v>
      </c>
      <c r="P619" s="19">
        <v>25</v>
      </c>
      <c r="Q619" s="19">
        <v>25</v>
      </c>
      <c r="R619" s="10" t="s">
        <v>1912</v>
      </c>
      <c r="S619" s="9" t="s">
        <v>1</v>
      </c>
    </row>
    <row r="620" spans="2:19" x14ac:dyDescent="0.25">
      <c r="B620" s="7" t="s">
        <v>184</v>
      </c>
      <c r="C620" s="7" t="s">
        <v>106</v>
      </c>
      <c r="D620" s="8" t="s">
        <v>117</v>
      </c>
      <c r="E620" s="8" t="s">
        <v>892</v>
      </c>
      <c r="F620" s="19">
        <v>30</v>
      </c>
      <c r="G620" s="19">
        <v>30</v>
      </c>
      <c r="H620" s="19">
        <v>30</v>
      </c>
      <c r="I620" s="19">
        <v>30</v>
      </c>
      <c r="J620" s="19">
        <v>30</v>
      </c>
      <c r="K620" s="19">
        <v>30</v>
      </c>
      <c r="L620" s="19">
        <v>30</v>
      </c>
      <c r="M620" s="19">
        <v>30</v>
      </c>
      <c r="N620" s="19">
        <v>30</v>
      </c>
      <c r="O620" s="19">
        <v>30</v>
      </c>
      <c r="P620" s="19">
        <v>30</v>
      </c>
      <c r="Q620" s="19">
        <v>30</v>
      </c>
      <c r="R620" s="10" t="s">
        <v>1912</v>
      </c>
      <c r="S620" s="9" t="s">
        <v>1</v>
      </c>
    </row>
    <row r="621" spans="2:19" x14ac:dyDescent="0.25">
      <c r="B621" s="7" t="s">
        <v>184</v>
      </c>
      <c r="C621" s="8" t="s">
        <v>122</v>
      </c>
      <c r="D621" s="8" t="s">
        <v>123</v>
      </c>
      <c r="E621" s="8" t="s">
        <v>893</v>
      </c>
      <c r="F621" s="32">
        <v>6.1589825260317861</v>
      </c>
      <c r="G621" s="32">
        <v>6.0752118280139449</v>
      </c>
      <c r="H621" s="32">
        <v>6.0752118280139449</v>
      </c>
      <c r="I621" s="32">
        <v>6.264449534186479</v>
      </c>
      <c r="J621" s="32">
        <v>6.386760760666089</v>
      </c>
      <c r="K621" s="32">
        <v>6.5028791106321471</v>
      </c>
      <c r="L621" s="32">
        <v>6.5447009436166228</v>
      </c>
      <c r="M621" s="32">
        <v>6.5958199001062194</v>
      </c>
      <c r="N621" s="32">
        <v>6.66882650066115</v>
      </c>
      <c r="O621" s="32">
        <v>6.8021342139597341</v>
      </c>
      <c r="P621" s="32">
        <v>7.1370453755971068</v>
      </c>
      <c r="Q621" s="32">
        <v>7.440709599221873</v>
      </c>
      <c r="R621" s="10" t="s">
        <v>1912</v>
      </c>
      <c r="S621" s="9" t="s">
        <v>1</v>
      </c>
    </row>
    <row r="622" spans="2:19" x14ac:dyDescent="0.25">
      <c r="B622" s="7" t="s">
        <v>184</v>
      </c>
      <c r="C622" s="8" t="s">
        <v>122</v>
      </c>
      <c r="D622" s="8" t="s">
        <v>126</v>
      </c>
      <c r="E622" s="8" t="s">
        <v>894</v>
      </c>
      <c r="F622" s="31">
        <v>6.998843779608005E-2</v>
      </c>
      <c r="G622" s="31">
        <v>6.9036498045904199E-2</v>
      </c>
      <c r="H622" s="31">
        <v>6.9036498045904199E-2</v>
      </c>
      <c r="I622" s="31">
        <v>7.1186926525198577E-2</v>
      </c>
      <c r="J622" s="31">
        <v>7.2576826826099491E-2</v>
      </c>
      <c r="K622" s="31">
        <v>7.3896353530286493E-2</v>
      </c>
      <c r="L622" s="31">
        <v>7.4371601632341189E-2</v>
      </c>
      <c r="M622" s="31">
        <v>7.4952498865200778E-2</v>
      </c>
      <c r="N622" s="31">
        <v>7.5782119326041328E-2</v>
      </c>
      <c r="O622" s="31">
        <v>7.7296979704470845E-2</v>
      </c>
      <c r="P622" s="31">
        <v>8.1102788359475153E-2</v>
      </c>
      <c r="Q622" s="31">
        <v>8.4553518173383829E-2</v>
      </c>
      <c r="R622" s="11" t="s">
        <v>1912</v>
      </c>
      <c r="S622" s="9" t="s">
        <v>1</v>
      </c>
    </row>
    <row r="623" spans="2:19" x14ac:dyDescent="0.25">
      <c r="B623" s="7" t="s">
        <v>184</v>
      </c>
      <c r="C623" s="8" t="s">
        <v>122</v>
      </c>
      <c r="D623" s="8" t="s">
        <v>130</v>
      </c>
      <c r="E623" s="8" t="s">
        <v>895</v>
      </c>
      <c r="F623" s="30">
        <v>6.1593801747732719</v>
      </c>
      <c r="G623" s="30">
        <v>6.07560406818145</v>
      </c>
      <c r="H623" s="30">
        <v>6.07560406818145</v>
      </c>
      <c r="I623" s="30">
        <v>6.2648539923031965</v>
      </c>
      <c r="J623" s="30">
        <v>6.3871731156886788</v>
      </c>
      <c r="K623" s="30">
        <v>6.5032989627235356</v>
      </c>
      <c r="L623" s="30">
        <v>6.5451234958941509</v>
      </c>
      <c r="M623" s="30">
        <v>6.5962457528296623</v>
      </c>
      <c r="N623" s="30">
        <v>6.6692570669850468</v>
      </c>
      <c r="O623" s="30">
        <v>6.8025733871670244</v>
      </c>
      <c r="P623" s="30">
        <v>7.1375061720191688</v>
      </c>
      <c r="Q623" s="30">
        <v>7.4411900014304182</v>
      </c>
      <c r="R623" s="9" t="s">
        <v>1912</v>
      </c>
      <c r="S623" s="9" t="s">
        <v>1</v>
      </c>
    </row>
    <row r="624" spans="2:19" x14ac:dyDescent="0.25">
      <c r="B624" s="7" t="s">
        <v>184</v>
      </c>
      <c r="C624" s="8" t="s">
        <v>122</v>
      </c>
      <c r="D624" s="8" t="s">
        <v>135</v>
      </c>
      <c r="E624" s="8" t="s">
        <v>896</v>
      </c>
      <c r="F624" s="30">
        <v>0.99993544013679903</v>
      </c>
      <c r="G624" s="30">
        <v>0.99993544013679903</v>
      </c>
      <c r="H624" s="30">
        <v>0.99993544013679903</v>
      </c>
      <c r="I624" s="30">
        <v>0.99993544013679903</v>
      </c>
      <c r="J624" s="30">
        <v>0.99993544013679903</v>
      </c>
      <c r="K624" s="30">
        <v>0.99993544013679903</v>
      </c>
      <c r="L624" s="30">
        <v>0.99993544013679903</v>
      </c>
      <c r="M624" s="30">
        <v>0.99993544013679903</v>
      </c>
      <c r="N624" s="30">
        <v>0.99993544013679903</v>
      </c>
      <c r="O624" s="30">
        <v>0.99993544013679903</v>
      </c>
      <c r="P624" s="30">
        <v>0.99993544013679903</v>
      </c>
      <c r="Q624" s="30">
        <v>0.99993544013679903</v>
      </c>
      <c r="R624" s="9" t="s">
        <v>1912</v>
      </c>
      <c r="S624" s="9" t="s">
        <v>1</v>
      </c>
    </row>
    <row r="625" spans="2:19" x14ac:dyDescent="0.25">
      <c r="B625" s="7" t="s">
        <v>184</v>
      </c>
      <c r="C625" s="8" t="s">
        <v>140</v>
      </c>
      <c r="D625" s="7" t="s">
        <v>123</v>
      </c>
      <c r="E625" s="8" t="s">
        <v>897</v>
      </c>
      <c r="F625" s="30">
        <v>3.7269751007351988</v>
      </c>
      <c r="G625" s="30">
        <v>5.2746014216460653</v>
      </c>
      <c r="H625" s="30">
        <v>5.2746014216460653</v>
      </c>
      <c r="I625" s="30">
        <v>5.3549324941940206</v>
      </c>
      <c r="J625" s="30">
        <v>5.5453258360957802</v>
      </c>
      <c r="K625" s="30">
        <v>5.6786758963739254</v>
      </c>
      <c r="L625" s="30">
        <v>5.7076509094311731</v>
      </c>
      <c r="M625" s="30">
        <v>5.7379390268679744</v>
      </c>
      <c r="N625" s="30">
        <v>5.7834921414105329</v>
      </c>
      <c r="O625" s="30">
        <v>5.9675042642894258</v>
      </c>
      <c r="P625" s="30">
        <v>6.350483565248437</v>
      </c>
      <c r="Q625" s="30">
        <v>6.7338202759078314</v>
      </c>
      <c r="R625" s="9" t="s">
        <v>1912</v>
      </c>
      <c r="S625" s="9" t="s">
        <v>1</v>
      </c>
    </row>
    <row r="626" spans="2:19" x14ac:dyDescent="0.25">
      <c r="B626" s="7" t="s">
        <v>184</v>
      </c>
      <c r="C626" s="8" t="s">
        <v>140</v>
      </c>
      <c r="D626" s="7" t="s">
        <v>126</v>
      </c>
      <c r="E626" s="8" t="s">
        <v>898</v>
      </c>
      <c r="F626" s="33">
        <v>7.2310704541509493E-2</v>
      </c>
      <c r="G626" s="33">
        <v>0.1023377228626145</v>
      </c>
      <c r="H626" s="33">
        <v>0.1023377228626145</v>
      </c>
      <c r="I626" s="33">
        <v>0.10389630490181762</v>
      </c>
      <c r="J626" s="33">
        <v>0.10759031313118132</v>
      </c>
      <c r="K626" s="33">
        <v>0.11017756862629757</v>
      </c>
      <c r="L626" s="33">
        <v>0.11073974131368797</v>
      </c>
      <c r="M626" s="33">
        <v>0.11132739082888361</v>
      </c>
      <c r="N626" s="33">
        <v>0.11221121154615006</v>
      </c>
      <c r="O626" s="33">
        <v>0.11578141147766519</v>
      </c>
      <c r="P626" s="33">
        <v>0.12321196905549606</v>
      </c>
      <c r="Q626" s="33">
        <v>0.13064946108996889</v>
      </c>
      <c r="R626" s="9" t="s">
        <v>1912</v>
      </c>
      <c r="S626" s="9" t="s">
        <v>1</v>
      </c>
    </row>
    <row r="627" spans="2:19" x14ac:dyDescent="0.25">
      <c r="B627" s="7" t="s">
        <v>184</v>
      </c>
      <c r="C627" s="8" t="s">
        <v>140</v>
      </c>
      <c r="D627" s="8" t="s">
        <v>130</v>
      </c>
      <c r="E627" s="8"/>
      <c r="F627" s="30">
        <v>3.727676520232333</v>
      </c>
      <c r="G627" s="30">
        <v>5.2755941055725089</v>
      </c>
      <c r="H627" s="30">
        <v>5.2755941055725089</v>
      </c>
      <c r="I627" s="30">
        <v>5.3559402964883063</v>
      </c>
      <c r="J627" s="30">
        <v>5.5463694705591902</v>
      </c>
      <c r="K627" s="30">
        <v>5.6797446274182617</v>
      </c>
      <c r="L627" s="30">
        <v>5.7087250935946043</v>
      </c>
      <c r="M627" s="30">
        <v>5.739018911277725</v>
      </c>
      <c r="N627" s="30">
        <v>5.7845805989504582</v>
      </c>
      <c r="O627" s="30">
        <v>5.9686273530482907</v>
      </c>
      <c r="P627" s="30">
        <v>6.3516787309977376</v>
      </c>
      <c r="Q627" s="30">
        <v>6.7350875859123409</v>
      </c>
      <c r="R627" s="9">
        <v>0</v>
      </c>
      <c r="S627" s="9" t="s">
        <v>1</v>
      </c>
    </row>
    <row r="628" spans="2:19" x14ac:dyDescent="0.25">
      <c r="B628" s="7" t="s">
        <v>184</v>
      </c>
      <c r="C628" s="8" t="s">
        <v>150</v>
      </c>
      <c r="D628" s="8" t="s">
        <v>151</v>
      </c>
      <c r="E628" s="8" t="s">
        <v>899</v>
      </c>
      <c r="F628" s="20">
        <v>7</v>
      </c>
      <c r="G628" s="20">
        <v>7</v>
      </c>
      <c r="H628" s="20">
        <v>7</v>
      </c>
      <c r="I628" s="20">
        <v>7</v>
      </c>
      <c r="J628" s="20">
        <v>7</v>
      </c>
      <c r="K628" s="20">
        <v>7</v>
      </c>
      <c r="L628" s="20">
        <v>7</v>
      </c>
      <c r="M628" s="20">
        <v>7</v>
      </c>
      <c r="N628" s="20">
        <v>7</v>
      </c>
      <c r="O628" s="20">
        <v>7</v>
      </c>
      <c r="P628" s="20">
        <v>7</v>
      </c>
      <c r="Q628" s="20">
        <v>7</v>
      </c>
      <c r="R628" s="9" t="s">
        <v>1912</v>
      </c>
      <c r="S628" s="9" t="s">
        <v>1</v>
      </c>
    </row>
    <row r="629" spans="2:19" x14ac:dyDescent="0.25">
      <c r="B629" s="7" t="s">
        <v>184</v>
      </c>
      <c r="C629" s="8" t="s">
        <v>150</v>
      </c>
      <c r="D629" s="8" t="s">
        <v>154</v>
      </c>
      <c r="E629" s="8" t="s">
        <v>900</v>
      </c>
      <c r="F629" s="19"/>
      <c r="G629" s="19"/>
      <c r="H629" s="19"/>
      <c r="I629" s="19"/>
      <c r="J629" s="19"/>
      <c r="K629" s="19"/>
      <c r="L629" s="19"/>
      <c r="M629" s="19"/>
      <c r="N629" s="19"/>
      <c r="O629" s="19"/>
      <c r="P629" s="19"/>
      <c r="Q629" s="19"/>
      <c r="R629" s="9" t="s">
        <v>1912</v>
      </c>
      <c r="S629" s="9" t="s">
        <v>1</v>
      </c>
    </row>
    <row r="630" spans="2:19" x14ac:dyDescent="0.25">
      <c r="B630" s="7" t="s">
        <v>184</v>
      </c>
      <c r="C630" s="8" t="s">
        <v>150</v>
      </c>
      <c r="D630" s="8" t="s">
        <v>157</v>
      </c>
      <c r="E630" s="8" t="s">
        <v>901</v>
      </c>
      <c r="F630" s="19"/>
      <c r="G630" s="19"/>
      <c r="H630" s="19"/>
      <c r="I630" s="19"/>
      <c r="J630" s="19"/>
      <c r="K630" s="19"/>
      <c r="L630" s="19"/>
      <c r="M630" s="19"/>
      <c r="N630" s="19"/>
      <c r="O630" s="19"/>
      <c r="P630" s="19"/>
      <c r="Q630" s="19"/>
      <c r="R630" s="9" t="s">
        <v>1912</v>
      </c>
      <c r="S630" s="9" t="s">
        <v>1</v>
      </c>
    </row>
    <row r="631" spans="2:19" x14ac:dyDescent="0.25">
      <c r="B631" s="7" t="s">
        <v>184</v>
      </c>
      <c r="C631" s="8" t="s">
        <v>159</v>
      </c>
      <c r="D631" s="8" t="s">
        <v>1</v>
      </c>
      <c r="E631" s="8" t="s">
        <v>902</v>
      </c>
      <c r="F631" s="21">
        <v>0.841432225063938</v>
      </c>
      <c r="G631" s="21">
        <v>0.841432225063938</v>
      </c>
      <c r="H631" s="21">
        <v>0.841432225063938</v>
      </c>
      <c r="I631" s="21">
        <v>0.841432225063938</v>
      </c>
      <c r="J631" s="21">
        <v>0.841432225063938</v>
      </c>
      <c r="K631" s="21">
        <v>0.841432225063938</v>
      </c>
      <c r="L631" s="21">
        <v>0.841432225063938</v>
      </c>
      <c r="M631" s="21">
        <v>0.841432225063938</v>
      </c>
      <c r="N631" s="21">
        <v>0.841432225063938</v>
      </c>
      <c r="O631" s="21">
        <v>0.841432225063938</v>
      </c>
      <c r="P631" s="21">
        <v>0.841432225063938</v>
      </c>
      <c r="Q631" s="21">
        <v>0.841432225063938</v>
      </c>
      <c r="R631" s="9" t="s">
        <v>1912</v>
      </c>
      <c r="S631" s="9" t="s">
        <v>1</v>
      </c>
    </row>
    <row r="632" spans="2:19" x14ac:dyDescent="0.25">
      <c r="B632" s="7" t="s">
        <v>184</v>
      </c>
      <c r="C632" s="8" t="s">
        <v>159</v>
      </c>
      <c r="D632" s="8" t="s">
        <v>90</v>
      </c>
      <c r="E632" s="8" t="s">
        <v>903</v>
      </c>
      <c r="F632" s="21">
        <v>0.88150807899461403</v>
      </c>
      <c r="G632" s="21">
        <v>0.88150807899461403</v>
      </c>
      <c r="H632" s="21">
        <v>0.88150807899461403</v>
      </c>
      <c r="I632" s="21">
        <v>0.88150807899461403</v>
      </c>
      <c r="J632" s="21">
        <v>0.88150807899461403</v>
      </c>
      <c r="K632" s="21">
        <v>0.88150807899461403</v>
      </c>
      <c r="L632" s="21">
        <v>0.88150807899461403</v>
      </c>
      <c r="M632" s="21">
        <v>0.88150807899461403</v>
      </c>
      <c r="N632" s="21">
        <v>0.88150807899461403</v>
      </c>
      <c r="O632" s="21">
        <v>0.88150807899461403</v>
      </c>
      <c r="P632" s="21">
        <v>0.88150807899461403</v>
      </c>
      <c r="Q632" s="21">
        <v>0.88150807899461403</v>
      </c>
      <c r="R632" s="9" t="s">
        <v>1912</v>
      </c>
      <c r="S632" s="9" t="s">
        <v>1</v>
      </c>
    </row>
    <row r="633" spans="2:19" x14ac:dyDescent="0.25">
      <c r="B633" s="7" t="s">
        <v>184</v>
      </c>
      <c r="C633" s="7" t="s">
        <v>164</v>
      </c>
      <c r="D633" s="12">
        <v>1</v>
      </c>
      <c r="E633" s="8" t="s">
        <v>904</v>
      </c>
      <c r="F633" s="19"/>
      <c r="G633" s="19"/>
      <c r="H633" s="19"/>
      <c r="I633" s="19"/>
      <c r="J633" s="19"/>
      <c r="K633" s="19"/>
      <c r="L633" s="19"/>
      <c r="M633" s="19"/>
      <c r="N633" s="19"/>
      <c r="O633" s="19"/>
      <c r="P633" s="19"/>
      <c r="Q633" s="19"/>
      <c r="R633" s="9">
        <v>0</v>
      </c>
      <c r="S633" s="9" t="s">
        <v>1</v>
      </c>
    </row>
    <row r="634" spans="2:19" x14ac:dyDescent="0.25">
      <c r="B634" s="7" t="s">
        <v>184</v>
      </c>
      <c r="C634" s="7" t="s">
        <v>164</v>
      </c>
      <c r="D634" s="12">
        <v>2</v>
      </c>
      <c r="E634" s="8" t="s">
        <v>905</v>
      </c>
      <c r="F634" s="19"/>
      <c r="G634" s="19"/>
      <c r="H634" s="19"/>
      <c r="I634" s="19"/>
      <c r="J634" s="19"/>
      <c r="K634" s="19"/>
      <c r="L634" s="19"/>
      <c r="M634" s="19"/>
      <c r="N634" s="19"/>
      <c r="O634" s="19"/>
      <c r="P634" s="19"/>
      <c r="Q634" s="19"/>
      <c r="R634" s="9">
        <v>0</v>
      </c>
      <c r="S634" s="9" t="s">
        <v>1</v>
      </c>
    </row>
    <row r="635" spans="2:19" x14ac:dyDescent="0.25">
      <c r="B635" s="7" t="s">
        <v>184</v>
      </c>
      <c r="C635" s="7" t="s">
        <v>164</v>
      </c>
      <c r="D635" s="12">
        <v>3</v>
      </c>
      <c r="E635" s="8" t="s">
        <v>906</v>
      </c>
      <c r="F635" s="19"/>
      <c r="G635" s="19"/>
      <c r="H635" s="19"/>
      <c r="I635" s="19"/>
      <c r="J635" s="19"/>
      <c r="K635" s="19"/>
      <c r="L635" s="19"/>
      <c r="M635" s="19"/>
      <c r="N635" s="19"/>
      <c r="O635" s="19"/>
      <c r="P635" s="19"/>
      <c r="Q635" s="19"/>
      <c r="R635" s="10">
        <v>0</v>
      </c>
      <c r="S635" s="9" t="s">
        <v>1</v>
      </c>
    </row>
    <row r="636" spans="2:19" x14ac:dyDescent="0.25">
      <c r="B636" s="7" t="s">
        <v>184</v>
      </c>
      <c r="C636" s="7" t="s">
        <v>164</v>
      </c>
      <c r="D636" s="12">
        <v>4</v>
      </c>
      <c r="E636" s="8" t="s">
        <v>907</v>
      </c>
      <c r="F636" s="19"/>
      <c r="G636" s="19"/>
      <c r="H636" s="19"/>
      <c r="I636" s="19"/>
      <c r="J636" s="19"/>
      <c r="K636" s="19"/>
      <c r="L636" s="19"/>
      <c r="M636" s="19"/>
      <c r="N636" s="19"/>
      <c r="O636" s="19"/>
      <c r="P636" s="19"/>
      <c r="Q636" s="19"/>
      <c r="R636" s="10">
        <v>0</v>
      </c>
      <c r="S636" s="9" t="s">
        <v>1</v>
      </c>
    </row>
    <row r="637" spans="2:19" x14ac:dyDescent="0.25">
      <c r="B637" s="7" t="s">
        <v>184</v>
      </c>
      <c r="C637" s="7" t="s">
        <v>164</v>
      </c>
      <c r="D637" s="12">
        <v>5</v>
      </c>
      <c r="E637" s="8" t="s">
        <v>908</v>
      </c>
      <c r="F637" s="19"/>
      <c r="G637" s="19"/>
      <c r="H637" s="19"/>
      <c r="I637" s="19"/>
      <c r="J637" s="19"/>
      <c r="K637" s="19"/>
      <c r="L637" s="19"/>
      <c r="M637" s="19"/>
      <c r="N637" s="19"/>
      <c r="O637" s="19"/>
      <c r="P637" s="19"/>
      <c r="Q637" s="19"/>
      <c r="R637" s="10">
        <v>0</v>
      </c>
      <c r="S637" s="9" t="s">
        <v>1</v>
      </c>
    </row>
    <row r="638" spans="2:19" x14ac:dyDescent="0.25">
      <c r="B638" s="7" t="s">
        <v>184</v>
      </c>
      <c r="C638" s="8" t="s">
        <v>171</v>
      </c>
      <c r="D638" s="8" t="s">
        <v>172</v>
      </c>
      <c r="E638" s="8" t="s">
        <v>909</v>
      </c>
      <c r="F638" s="22">
        <v>0.8811799999999993</v>
      </c>
      <c r="G638" s="20"/>
      <c r="H638" s="20"/>
      <c r="I638" s="20"/>
      <c r="J638" s="20"/>
      <c r="K638" s="20"/>
      <c r="L638" s="20"/>
      <c r="M638" s="20"/>
      <c r="N638" s="20"/>
      <c r="O638" s="20"/>
      <c r="P638" s="20"/>
      <c r="Q638" s="20"/>
      <c r="R638" s="11" t="s">
        <v>1912</v>
      </c>
      <c r="S638" s="9" t="s">
        <v>1</v>
      </c>
    </row>
    <row r="639" spans="2:19" ht="15.75" thickBot="1" x14ac:dyDescent="0.3">
      <c r="B639" s="56" t="s">
        <v>184</v>
      </c>
      <c r="C639" s="57" t="s">
        <v>171</v>
      </c>
      <c r="D639" s="57" t="s">
        <v>174</v>
      </c>
      <c r="E639" s="57" t="s">
        <v>910</v>
      </c>
      <c r="F639" s="58">
        <v>0</v>
      </c>
      <c r="G639" s="58"/>
      <c r="H639" s="58"/>
      <c r="I639" s="58"/>
      <c r="J639" s="58"/>
      <c r="K639" s="58"/>
      <c r="L639" s="58"/>
      <c r="M639" s="58"/>
      <c r="N639" s="58"/>
      <c r="O639" s="58"/>
      <c r="P639" s="58"/>
      <c r="Q639" s="58"/>
      <c r="R639" s="62" t="s">
        <v>1912</v>
      </c>
      <c r="S639" s="62" t="s">
        <v>1</v>
      </c>
    </row>
    <row r="640" spans="2:19" ht="15.75" thickTop="1" x14ac:dyDescent="0.25">
      <c r="B640" s="7" t="s">
        <v>186</v>
      </c>
      <c r="C640" s="7" t="s">
        <v>106</v>
      </c>
      <c r="D640" s="8" t="s">
        <v>107</v>
      </c>
      <c r="E640" s="8" t="s">
        <v>911</v>
      </c>
      <c r="F640" s="19">
        <v>100</v>
      </c>
      <c r="G640" s="19">
        <v>100</v>
      </c>
      <c r="H640" s="19">
        <v>100</v>
      </c>
      <c r="I640" s="19">
        <v>100</v>
      </c>
      <c r="J640" s="19">
        <v>100</v>
      </c>
      <c r="K640" s="19">
        <v>100</v>
      </c>
      <c r="L640" s="19">
        <v>100</v>
      </c>
      <c r="M640" s="19">
        <v>100</v>
      </c>
      <c r="N640" s="19">
        <v>100</v>
      </c>
      <c r="O640" s="19">
        <v>100</v>
      </c>
      <c r="P640" s="19">
        <v>100</v>
      </c>
      <c r="Q640" s="19">
        <v>100</v>
      </c>
      <c r="R640" s="147" t="s">
        <v>1912</v>
      </c>
      <c r="S640" s="147" t="s">
        <v>1</v>
      </c>
    </row>
    <row r="641" spans="2:19" x14ac:dyDescent="0.25">
      <c r="B641" s="7" t="s">
        <v>186</v>
      </c>
      <c r="C641" s="7" t="s">
        <v>106</v>
      </c>
      <c r="D641" s="8" t="s">
        <v>112</v>
      </c>
      <c r="E641" s="8" t="s">
        <v>912</v>
      </c>
      <c r="F641" s="19">
        <v>50</v>
      </c>
      <c r="G641" s="19">
        <v>50</v>
      </c>
      <c r="H641" s="19">
        <v>50</v>
      </c>
      <c r="I641" s="19">
        <v>50</v>
      </c>
      <c r="J641" s="19">
        <v>50</v>
      </c>
      <c r="K641" s="19">
        <v>50</v>
      </c>
      <c r="L641" s="19">
        <v>50</v>
      </c>
      <c r="M641" s="19">
        <v>50</v>
      </c>
      <c r="N641" s="19">
        <v>50</v>
      </c>
      <c r="O641" s="19">
        <v>50</v>
      </c>
      <c r="P641" s="19">
        <v>50</v>
      </c>
      <c r="Q641" s="19">
        <v>50</v>
      </c>
      <c r="R641" s="10" t="s">
        <v>1912</v>
      </c>
      <c r="S641" s="9" t="s">
        <v>1</v>
      </c>
    </row>
    <row r="642" spans="2:19" x14ac:dyDescent="0.25">
      <c r="B642" s="7" t="s">
        <v>186</v>
      </c>
      <c r="C642" s="7" t="s">
        <v>106</v>
      </c>
      <c r="D642" s="8" t="s">
        <v>117</v>
      </c>
      <c r="E642" s="8" t="s">
        <v>913</v>
      </c>
      <c r="F642" s="19">
        <v>57</v>
      </c>
      <c r="G642" s="19">
        <v>57</v>
      </c>
      <c r="H642" s="19">
        <v>57</v>
      </c>
      <c r="I642" s="19">
        <v>57</v>
      </c>
      <c r="J642" s="19">
        <v>57</v>
      </c>
      <c r="K642" s="19">
        <v>57</v>
      </c>
      <c r="L642" s="19">
        <v>57</v>
      </c>
      <c r="M642" s="19">
        <v>57</v>
      </c>
      <c r="N642" s="19">
        <v>57</v>
      </c>
      <c r="O642" s="19">
        <v>57</v>
      </c>
      <c r="P642" s="19">
        <v>57</v>
      </c>
      <c r="Q642" s="19">
        <v>57</v>
      </c>
      <c r="R642" s="10" t="s">
        <v>1912</v>
      </c>
      <c r="S642" s="9" t="s">
        <v>1</v>
      </c>
    </row>
    <row r="643" spans="2:19" x14ac:dyDescent="0.25">
      <c r="B643" s="7" t="s">
        <v>186</v>
      </c>
      <c r="C643" s="8" t="s">
        <v>122</v>
      </c>
      <c r="D643" s="8" t="s">
        <v>123</v>
      </c>
      <c r="E643" s="8" t="s">
        <v>914</v>
      </c>
      <c r="F643" s="32">
        <v>48.225096334508564</v>
      </c>
      <c r="G643" s="32">
        <v>45.317163649569174</v>
      </c>
      <c r="H643" s="32">
        <v>46.629703251517498</v>
      </c>
      <c r="I643" s="32">
        <v>46.72875493923344</v>
      </c>
      <c r="J643" s="32">
        <v>47.641117836770135</v>
      </c>
      <c r="K643" s="32">
        <v>48.50728586795961</v>
      </c>
      <c r="L643" s="32">
        <v>48.819249780187825</v>
      </c>
      <c r="M643" s="32">
        <v>49.200564240064296</v>
      </c>
      <c r="N643" s="32">
        <v>49.745146414070256</v>
      </c>
      <c r="O643" s="32">
        <v>50.739536014025433</v>
      </c>
      <c r="P643" s="32">
        <v>53.237757368218077</v>
      </c>
      <c r="Q643" s="32">
        <v>55.502896709214788</v>
      </c>
      <c r="R643" s="10" t="s">
        <v>1912</v>
      </c>
      <c r="S643" s="9" t="s">
        <v>1</v>
      </c>
    </row>
    <row r="644" spans="2:19" x14ac:dyDescent="0.25">
      <c r="B644" s="7" t="s">
        <v>186</v>
      </c>
      <c r="C644" s="8" t="s">
        <v>122</v>
      </c>
      <c r="D644" s="8" t="s">
        <v>126</v>
      </c>
      <c r="E644" s="8" t="s">
        <v>915</v>
      </c>
      <c r="F644" s="31">
        <v>9.7893651759786788</v>
      </c>
      <c r="G644" s="31">
        <v>9.1990747022681241</v>
      </c>
      <c r="H644" s="31">
        <v>9.4655112767495915</v>
      </c>
      <c r="I644" s="31">
        <v>9.4856180928277478</v>
      </c>
      <c r="J644" s="31">
        <v>9.6708215295414437</v>
      </c>
      <c r="K644" s="31">
        <v>9.846647723899979</v>
      </c>
      <c r="L644" s="31">
        <v>9.9099742673525189</v>
      </c>
      <c r="M644" s="31">
        <v>9.9873784983097913</v>
      </c>
      <c r="N644" s="31">
        <v>10.097924960108287</v>
      </c>
      <c r="O644" s="31">
        <v>10.299779257166312</v>
      </c>
      <c r="P644" s="31">
        <v>10.80690112908507</v>
      </c>
      <c r="Q644" s="31">
        <v>11.266708944287405</v>
      </c>
      <c r="R644" s="11" t="s">
        <v>1912</v>
      </c>
      <c r="S644" s="9" t="s">
        <v>1</v>
      </c>
    </row>
    <row r="645" spans="2:19" x14ac:dyDescent="0.25">
      <c r="B645" s="7" t="s">
        <v>186</v>
      </c>
      <c r="C645" s="8" t="s">
        <v>122</v>
      </c>
      <c r="D645" s="8" t="s">
        <v>130</v>
      </c>
      <c r="E645" s="8" t="s">
        <v>916</v>
      </c>
      <c r="F645" s="30">
        <v>49.208653578626752</v>
      </c>
      <c r="G645" s="30">
        <v>46.241413220399558</v>
      </c>
      <c r="H645" s="30">
        <v>47.580722241837137</v>
      </c>
      <c r="I645" s="30">
        <v>47.681794101878282</v>
      </c>
      <c r="J645" s="30">
        <v>48.612764761873599</v>
      </c>
      <c r="K645" s="30">
        <v>49.496598405087788</v>
      </c>
      <c r="L645" s="30">
        <v>49.814924862735246</v>
      </c>
      <c r="M645" s="30">
        <v>50.204016281660117</v>
      </c>
      <c r="N645" s="30">
        <v>50.759705281426378</v>
      </c>
      <c r="O645" s="30">
        <v>51.774375589329296</v>
      </c>
      <c r="P645" s="30">
        <v>54.323548499808794</v>
      </c>
      <c r="Q645" s="30">
        <v>56.63488565847954</v>
      </c>
      <c r="R645" s="9" t="s">
        <v>1912</v>
      </c>
      <c r="S645" s="9" t="s">
        <v>1</v>
      </c>
    </row>
    <row r="646" spans="2:19" x14ac:dyDescent="0.25">
      <c r="B646" s="7" t="s">
        <v>186</v>
      </c>
      <c r="C646" s="8" t="s">
        <v>122</v>
      </c>
      <c r="D646" s="8" t="s">
        <v>135</v>
      </c>
      <c r="E646" s="8" t="s">
        <v>917</v>
      </c>
      <c r="F646" s="30">
        <v>0.98001251461703498</v>
      </c>
      <c r="G646" s="30">
        <v>0.98001251461703498</v>
      </c>
      <c r="H646" s="30">
        <v>0.98001251461703498</v>
      </c>
      <c r="I646" s="30">
        <v>0.98001251461703498</v>
      </c>
      <c r="J646" s="30">
        <v>0.98001251461703498</v>
      </c>
      <c r="K646" s="30">
        <v>0.98001251461703498</v>
      </c>
      <c r="L646" s="30">
        <v>0.98001251461703498</v>
      </c>
      <c r="M646" s="30">
        <v>0.98001251461703498</v>
      </c>
      <c r="N646" s="30">
        <v>0.98001251461703498</v>
      </c>
      <c r="O646" s="30">
        <v>0.98001251461703498</v>
      </c>
      <c r="P646" s="30">
        <v>0.98001251461703498</v>
      </c>
      <c r="Q646" s="30">
        <v>0.98001251461703498</v>
      </c>
      <c r="R646" s="9" t="s">
        <v>1912</v>
      </c>
      <c r="S646" s="9" t="s">
        <v>1</v>
      </c>
    </row>
    <row r="647" spans="2:19" x14ac:dyDescent="0.25">
      <c r="B647" s="7" t="s">
        <v>186</v>
      </c>
      <c r="C647" s="8" t="s">
        <v>140</v>
      </c>
      <c r="D647" s="7" t="s">
        <v>123</v>
      </c>
      <c r="E647" s="8" t="s">
        <v>918</v>
      </c>
      <c r="F647" s="30">
        <v>47.397219870556889</v>
      </c>
      <c r="G647" s="30">
        <v>44.30719574728321</v>
      </c>
      <c r="H647" s="30">
        <v>45.74064818542498</v>
      </c>
      <c r="I647" s="30">
        <v>44.981985038728993</v>
      </c>
      <c r="J647" s="30">
        <v>46.581308740042537</v>
      </c>
      <c r="K647" s="30">
        <v>47.701462994619746</v>
      </c>
      <c r="L647" s="30">
        <v>47.944856091591788</v>
      </c>
      <c r="M647" s="30">
        <v>48.199279400731655</v>
      </c>
      <c r="N647" s="30">
        <v>48.581930259363865</v>
      </c>
      <c r="O647" s="30">
        <v>50.127651062988853</v>
      </c>
      <c r="P647" s="30">
        <v>53.344716675778429</v>
      </c>
      <c r="Q647" s="30">
        <v>56.564784566899768</v>
      </c>
      <c r="R647" s="9" t="s">
        <v>1912</v>
      </c>
      <c r="S647" s="9" t="s">
        <v>1</v>
      </c>
    </row>
    <row r="648" spans="2:19" x14ac:dyDescent="0.25">
      <c r="B648" s="7" t="s">
        <v>186</v>
      </c>
      <c r="C648" s="8" t="s">
        <v>140</v>
      </c>
      <c r="D648" s="7" t="s">
        <v>126</v>
      </c>
      <c r="E648" s="8" t="s">
        <v>919</v>
      </c>
      <c r="F648" s="33">
        <v>16.971048004803031</v>
      </c>
      <c r="G648" s="33">
        <v>15.864634002562061</v>
      </c>
      <c r="H648" s="33">
        <v>16.377895966169739</v>
      </c>
      <c r="I648" s="33">
        <v>16.106249048540061</v>
      </c>
      <c r="J648" s="33">
        <v>16.678902874742047</v>
      </c>
      <c r="K648" s="33">
        <v>17.079985294325553</v>
      </c>
      <c r="L648" s="33">
        <v>17.167134623843836</v>
      </c>
      <c r="M648" s="33">
        <v>17.258233431004797</v>
      </c>
      <c r="N648" s="33">
        <v>17.395245393070553</v>
      </c>
      <c r="O648" s="33">
        <v>17.948706166339182</v>
      </c>
      <c r="P648" s="33">
        <v>19.100608642863317</v>
      </c>
      <c r="Q648" s="33">
        <v>20.25358611513257</v>
      </c>
      <c r="R648" s="9" t="s">
        <v>1912</v>
      </c>
      <c r="S648" s="9" t="s">
        <v>1</v>
      </c>
    </row>
    <row r="649" spans="2:19" x14ac:dyDescent="0.25">
      <c r="B649" s="7" t="s">
        <v>186</v>
      </c>
      <c r="C649" s="8" t="s">
        <v>140</v>
      </c>
      <c r="D649" s="8" t="s">
        <v>130</v>
      </c>
      <c r="E649" s="8"/>
      <c r="F649" s="30">
        <v>50.34394622831271</v>
      </c>
      <c r="G649" s="30">
        <v>47.061812619397905</v>
      </c>
      <c r="H649" s="30">
        <v>48.584384041598184</v>
      </c>
      <c r="I649" s="30">
        <v>47.77855414763026</v>
      </c>
      <c r="J649" s="30">
        <v>49.477309193611589</v>
      </c>
      <c r="K649" s="30">
        <v>50.667104411851426</v>
      </c>
      <c r="L649" s="30">
        <v>50.925629469223296</v>
      </c>
      <c r="M649" s="30">
        <v>51.195870496641099</v>
      </c>
      <c r="N649" s="30">
        <v>51.602311091760576</v>
      </c>
      <c r="O649" s="30">
        <v>53.244130701311576</v>
      </c>
      <c r="P649" s="30">
        <v>56.661204079571924</v>
      </c>
      <c r="Q649" s="30">
        <v>60.081466390417546</v>
      </c>
      <c r="R649" s="9">
        <v>0</v>
      </c>
      <c r="S649" s="9" t="s">
        <v>1</v>
      </c>
    </row>
    <row r="650" spans="2:19" x14ac:dyDescent="0.25">
      <c r="B650" s="7" t="s">
        <v>186</v>
      </c>
      <c r="C650" s="8" t="s">
        <v>150</v>
      </c>
      <c r="D650" s="8" t="s">
        <v>151</v>
      </c>
      <c r="E650" s="8" t="s">
        <v>920</v>
      </c>
      <c r="F650" s="20">
        <v>13.5</v>
      </c>
      <c r="G650" s="20">
        <v>13.5</v>
      </c>
      <c r="H650" s="20">
        <v>13.5</v>
      </c>
      <c r="I650" s="20">
        <v>13.5</v>
      </c>
      <c r="J650" s="20">
        <v>13.5</v>
      </c>
      <c r="K650" s="20">
        <v>13.5</v>
      </c>
      <c r="L650" s="20">
        <v>13.5</v>
      </c>
      <c r="M650" s="20">
        <v>13.5</v>
      </c>
      <c r="N650" s="20">
        <v>13.5</v>
      </c>
      <c r="O650" s="20">
        <v>13.5</v>
      </c>
      <c r="P650" s="20">
        <v>13.5</v>
      </c>
      <c r="Q650" s="20">
        <v>13.5</v>
      </c>
      <c r="R650" s="9" t="s">
        <v>1912</v>
      </c>
      <c r="S650" s="9" t="s">
        <v>1</v>
      </c>
    </row>
    <row r="651" spans="2:19" x14ac:dyDescent="0.25">
      <c r="B651" s="7" t="s">
        <v>186</v>
      </c>
      <c r="C651" s="8" t="s">
        <v>150</v>
      </c>
      <c r="D651" s="8" t="s">
        <v>154</v>
      </c>
      <c r="E651" s="8" t="s">
        <v>921</v>
      </c>
      <c r="F651" s="19"/>
      <c r="G651" s="19"/>
      <c r="H651" s="19"/>
      <c r="I651" s="19"/>
      <c r="J651" s="19"/>
      <c r="K651" s="19"/>
      <c r="L651" s="19"/>
      <c r="M651" s="19"/>
      <c r="N651" s="19"/>
      <c r="O651" s="19"/>
      <c r="P651" s="19"/>
      <c r="Q651" s="19"/>
      <c r="R651" s="9" t="s">
        <v>1912</v>
      </c>
      <c r="S651" s="9" t="s">
        <v>1</v>
      </c>
    </row>
    <row r="652" spans="2:19" x14ac:dyDescent="0.25">
      <c r="B652" s="7" t="s">
        <v>186</v>
      </c>
      <c r="C652" s="8" t="s">
        <v>150</v>
      </c>
      <c r="D652" s="8" t="s">
        <v>157</v>
      </c>
      <c r="E652" s="8" t="s">
        <v>922</v>
      </c>
      <c r="F652" s="19"/>
      <c r="G652" s="19"/>
      <c r="H652" s="19"/>
      <c r="I652" s="19"/>
      <c r="J652" s="19"/>
      <c r="K652" s="19"/>
      <c r="L652" s="19"/>
      <c r="M652" s="19"/>
      <c r="N652" s="19"/>
      <c r="O652" s="19"/>
      <c r="P652" s="19"/>
      <c r="Q652" s="19"/>
      <c r="R652" s="9" t="s">
        <v>1912</v>
      </c>
      <c r="S652" s="9" t="s">
        <v>1</v>
      </c>
    </row>
    <row r="653" spans="2:19" x14ac:dyDescent="0.25">
      <c r="B653" s="7" t="s">
        <v>186</v>
      </c>
      <c r="C653" s="8" t="s">
        <v>159</v>
      </c>
      <c r="D653" s="8" t="s">
        <v>1</v>
      </c>
      <c r="E653" s="8" t="s">
        <v>923</v>
      </c>
      <c r="F653" s="21">
        <v>0.76883451384417201</v>
      </c>
      <c r="G653" s="21">
        <v>0.76883451384417201</v>
      </c>
      <c r="H653" s="21">
        <v>0.76883451384417201</v>
      </c>
      <c r="I653" s="21">
        <v>0.76883451384417201</v>
      </c>
      <c r="J653" s="21">
        <v>0.76883451384417201</v>
      </c>
      <c r="K653" s="21">
        <v>0.76883451384417201</v>
      </c>
      <c r="L653" s="21">
        <v>0.76883451384417201</v>
      </c>
      <c r="M653" s="21">
        <v>0.76883451384417201</v>
      </c>
      <c r="N653" s="21">
        <v>0.76883451384417201</v>
      </c>
      <c r="O653" s="21">
        <v>0.76883451384417201</v>
      </c>
      <c r="P653" s="21">
        <v>0.76883451384417201</v>
      </c>
      <c r="Q653" s="21">
        <v>0.76883451384417201</v>
      </c>
      <c r="R653" s="9" t="s">
        <v>1912</v>
      </c>
      <c r="S653" s="9" t="s">
        <v>1</v>
      </c>
    </row>
    <row r="654" spans="2:19" x14ac:dyDescent="0.25">
      <c r="B654" s="7" t="s">
        <v>186</v>
      </c>
      <c r="C654" s="8" t="s">
        <v>159</v>
      </c>
      <c r="D654" s="8" t="s">
        <v>90</v>
      </c>
      <c r="E654" s="8" t="s">
        <v>924</v>
      </c>
      <c r="F654" s="21">
        <v>0.95984103743986604</v>
      </c>
      <c r="G654" s="21">
        <v>0.95984103743986604</v>
      </c>
      <c r="H654" s="21">
        <v>0.95984103743986604</v>
      </c>
      <c r="I654" s="21">
        <v>0.95984103743986604</v>
      </c>
      <c r="J654" s="21">
        <v>0.95984103743986604</v>
      </c>
      <c r="K654" s="21">
        <v>0.95984103743986604</v>
      </c>
      <c r="L654" s="21">
        <v>0.95984103743986604</v>
      </c>
      <c r="M654" s="21">
        <v>0.95984103743986604</v>
      </c>
      <c r="N654" s="21">
        <v>0.95984103743986604</v>
      </c>
      <c r="O654" s="21">
        <v>0.95984103743986604</v>
      </c>
      <c r="P654" s="21">
        <v>0.95984103743986604</v>
      </c>
      <c r="Q654" s="21">
        <v>0.95984103743986604</v>
      </c>
      <c r="R654" s="9" t="s">
        <v>1912</v>
      </c>
      <c r="S654" s="9" t="s">
        <v>1</v>
      </c>
    </row>
    <row r="655" spans="2:19" x14ac:dyDescent="0.25">
      <c r="B655" s="7" t="s">
        <v>186</v>
      </c>
      <c r="C655" s="7" t="s">
        <v>164</v>
      </c>
      <c r="D655" s="12">
        <v>1</v>
      </c>
      <c r="E655" s="8" t="s">
        <v>925</v>
      </c>
      <c r="F655" s="19">
        <v>8.6999999999999993</v>
      </c>
      <c r="G655" s="19"/>
      <c r="H655" s="19"/>
      <c r="I655" s="19"/>
      <c r="J655" s="19"/>
      <c r="K655" s="19"/>
      <c r="L655" s="19"/>
      <c r="M655" s="19"/>
      <c r="N655" s="19"/>
      <c r="O655" s="19"/>
      <c r="P655" s="19"/>
      <c r="Q655" s="19"/>
      <c r="R655" s="9" t="s">
        <v>55</v>
      </c>
      <c r="S655" s="9" t="s">
        <v>1</v>
      </c>
    </row>
    <row r="656" spans="2:19" x14ac:dyDescent="0.25">
      <c r="B656" s="7" t="s">
        <v>186</v>
      </c>
      <c r="C656" s="7" t="s">
        <v>164</v>
      </c>
      <c r="D656" s="12">
        <v>2</v>
      </c>
      <c r="E656" s="8" t="s">
        <v>926</v>
      </c>
      <c r="F656" s="19">
        <v>4.4000000000000004</v>
      </c>
      <c r="G656" s="19"/>
      <c r="H656" s="19"/>
      <c r="I656" s="19"/>
      <c r="J656" s="19"/>
      <c r="K656" s="19"/>
      <c r="L656" s="19"/>
      <c r="M656" s="19"/>
      <c r="N656" s="19"/>
      <c r="O656" s="19"/>
      <c r="P656" s="19"/>
      <c r="Q656" s="19"/>
      <c r="R656" s="9" t="s">
        <v>57</v>
      </c>
      <c r="S656" s="9" t="s">
        <v>1</v>
      </c>
    </row>
    <row r="657" spans="2:19" x14ac:dyDescent="0.25">
      <c r="B657" s="7" t="s">
        <v>186</v>
      </c>
      <c r="C657" s="7" t="s">
        <v>164</v>
      </c>
      <c r="D657" s="12">
        <v>3</v>
      </c>
      <c r="E657" s="8" t="s">
        <v>927</v>
      </c>
      <c r="F657" s="19"/>
      <c r="G657" s="19"/>
      <c r="H657" s="19"/>
      <c r="I657" s="19"/>
      <c r="J657" s="19"/>
      <c r="K657" s="19"/>
      <c r="L657" s="19"/>
      <c r="M657" s="19"/>
      <c r="N657" s="19"/>
      <c r="O657" s="19"/>
      <c r="P657" s="19"/>
      <c r="Q657" s="19"/>
      <c r="R657" s="10">
        <v>0</v>
      </c>
      <c r="S657" s="9" t="s">
        <v>1</v>
      </c>
    </row>
    <row r="658" spans="2:19" x14ac:dyDescent="0.25">
      <c r="B658" s="7" t="s">
        <v>186</v>
      </c>
      <c r="C658" s="7" t="s">
        <v>164</v>
      </c>
      <c r="D658" s="12">
        <v>4</v>
      </c>
      <c r="E658" s="8" t="s">
        <v>928</v>
      </c>
      <c r="F658" s="19"/>
      <c r="G658" s="19"/>
      <c r="H658" s="19"/>
      <c r="I658" s="19"/>
      <c r="J658" s="19"/>
      <c r="K658" s="19"/>
      <c r="L658" s="19"/>
      <c r="M658" s="19"/>
      <c r="N658" s="19"/>
      <c r="O658" s="19"/>
      <c r="P658" s="19"/>
      <c r="Q658" s="19"/>
      <c r="R658" s="10">
        <v>0</v>
      </c>
      <c r="S658" s="9" t="s">
        <v>1</v>
      </c>
    </row>
    <row r="659" spans="2:19" x14ac:dyDescent="0.25">
      <c r="B659" s="7" t="s">
        <v>186</v>
      </c>
      <c r="C659" s="7" t="s">
        <v>164</v>
      </c>
      <c r="D659" s="12">
        <v>5</v>
      </c>
      <c r="E659" s="8" t="s">
        <v>929</v>
      </c>
      <c r="F659" s="19"/>
      <c r="G659" s="19"/>
      <c r="H659" s="19"/>
      <c r="I659" s="19"/>
      <c r="J659" s="19"/>
      <c r="K659" s="19"/>
      <c r="L659" s="19"/>
      <c r="M659" s="19"/>
      <c r="N659" s="19"/>
      <c r="O659" s="19"/>
      <c r="P659" s="19"/>
      <c r="Q659" s="19"/>
      <c r="R659" s="10">
        <v>0</v>
      </c>
      <c r="S659" s="9" t="s">
        <v>1</v>
      </c>
    </row>
    <row r="660" spans="2:19" x14ac:dyDescent="0.25">
      <c r="B660" s="7" t="s">
        <v>186</v>
      </c>
      <c r="C660" s="8" t="s">
        <v>171</v>
      </c>
      <c r="D660" s="8" t="s">
        <v>172</v>
      </c>
      <c r="E660" s="8" t="s">
        <v>930</v>
      </c>
      <c r="F660" s="22">
        <v>11.638010000000063</v>
      </c>
      <c r="G660" s="20"/>
      <c r="H660" s="20"/>
      <c r="I660" s="20"/>
      <c r="J660" s="20"/>
      <c r="K660" s="20"/>
      <c r="L660" s="20"/>
      <c r="M660" s="20"/>
      <c r="N660" s="20"/>
      <c r="O660" s="20"/>
      <c r="P660" s="20"/>
      <c r="Q660" s="20"/>
      <c r="R660" s="11" t="s">
        <v>1912</v>
      </c>
      <c r="S660" s="9" t="s">
        <v>1</v>
      </c>
    </row>
    <row r="661" spans="2:19" ht="15.75" thickBot="1" x14ac:dyDescent="0.3">
      <c r="B661" s="56" t="s">
        <v>186</v>
      </c>
      <c r="C661" s="57" t="s">
        <v>171</v>
      </c>
      <c r="D661" s="57" t="s">
        <v>174</v>
      </c>
      <c r="E661" s="57" t="s">
        <v>931</v>
      </c>
      <c r="F661" s="58">
        <v>3.2591999999999999</v>
      </c>
      <c r="G661" s="58"/>
      <c r="H661" s="58"/>
      <c r="I661" s="58"/>
      <c r="J661" s="58"/>
      <c r="K661" s="58"/>
      <c r="L661" s="58"/>
      <c r="M661" s="58"/>
      <c r="N661" s="58"/>
      <c r="O661" s="58"/>
      <c r="P661" s="58"/>
      <c r="Q661" s="58"/>
      <c r="R661" s="62" t="s">
        <v>1912</v>
      </c>
      <c r="S661" s="62" t="s">
        <v>1</v>
      </c>
    </row>
    <row r="662" spans="2:19" ht="15.75" thickTop="1" x14ac:dyDescent="0.25">
      <c r="B662" s="7" t="s">
        <v>189</v>
      </c>
      <c r="C662" s="7" t="s">
        <v>106</v>
      </c>
      <c r="D662" s="8" t="s">
        <v>107</v>
      </c>
      <c r="E662" s="8" t="s">
        <v>932</v>
      </c>
      <c r="F662" s="19">
        <v>19</v>
      </c>
      <c r="G662" s="19">
        <v>19</v>
      </c>
      <c r="H662" s="19">
        <v>19</v>
      </c>
      <c r="I662" s="19">
        <v>19</v>
      </c>
      <c r="J662" s="19">
        <v>19</v>
      </c>
      <c r="K662" s="19">
        <v>19</v>
      </c>
      <c r="L662" s="19">
        <v>19</v>
      </c>
      <c r="M662" s="19">
        <v>19</v>
      </c>
      <c r="N662" s="19">
        <v>19</v>
      </c>
      <c r="O662" s="19">
        <v>19</v>
      </c>
      <c r="P662" s="19">
        <v>19</v>
      </c>
      <c r="Q662" s="19">
        <v>19</v>
      </c>
      <c r="R662" s="147" t="s">
        <v>1912</v>
      </c>
      <c r="S662" s="147" t="s">
        <v>1</v>
      </c>
    </row>
    <row r="663" spans="2:19" x14ac:dyDescent="0.25">
      <c r="B663" s="7" t="s">
        <v>189</v>
      </c>
      <c r="C663" s="7" t="s">
        <v>106</v>
      </c>
      <c r="D663" s="8" t="s">
        <v>112</v>
      </c>
      <c r="E663" s="8" t="s">
        <v>933</v>
      </c>
      <c r="F663" s="19">
        <v>9</v>
      </c>
      <c r="G663" s="19">
        <v>9</v>
      </c>
      <c r="H663" s="19">
        <v>9</v>
      </c>
      <c r="I663" s="19">
        <v>9</v>
      </c>
      <c r="J663" s="19">
        <v>9</v>
      </c>
      <c r="K663" s="19">
        <v>9</v>
      </c>
      <c r="L663" s="19">
        <v>9</v>
      </c>
      <c r="M663" s="19">
        <v>9</v>
      </c>
      <c r="N663" s="19">
        <v>9</v>
      </c>
      <c r="O663" s="19">
        <v>9</v>
      </c>
      <c r="P663" s="19">
        <v>9</v>
      </c>
      <c r="Q663" s="19">
        <v>9</v>
      </c>
      <c r="R663" s="10" t="s">
        <v>1912</v>
      </c>
      <c r="S663" s="9" t="s">
        <v>1</v>
      </c>
    </row>
    <row r="664" spans="2:19" x14ac:dyDescent="0.25">
      <c r="B664" s="7" t="s">
        <v>189</v>
      </c>
      <c r="C664" s="7" t="s">
        <v>106</v>
      </c>
      <c r="D664" s="8" t="s">
        <v>117</v>
      </c>
      <c r="E664" s="8" t="s">
        <v>934</v>
      </c>
      <c r="F664" s="19">
        <v>9</v>
      </c>
      <c r="G664" s="19">
        <v>9</v>
      </c>
      <c r="H664" s="19">
        <v>9</v>
      </c>
      <c r="I664" s="19">
        <v>9</v>
      </c>
      <c r="J664" s="19">
        <v>9</v>
      </c>
      <c r="K664" s="19">
        <v>9</v>
      </c>
      <c r="L664" s="19">
        <v>9</v>
      </c>
      <c r="M664" s="19">
        <v>9</v>
      </c>
      <c r="N664" s="19">
        <v>9</v>
      </c>
      <c r="O664" s="19">
        <v>9</v>
      </c>
      <c r="P664" s="19">
        <v>9</v>
      </c>
      <c r="Q664" s="19">
        <v>9</v>
      </c>
      <c r="R664" s="10" t="s">
        <v>1912</v>
      </c>
      <c r="S664" s="9" t="s">
        <v>1</v>
      </c>
    </row>
    <row r="665" spans="2:19" x14ac:dyDescent="0.25">
      <c r="B665" s="7" t="s">
        <v>189</v>
      </c>
      <c r="C665" s="8" t="s">
        <v>122</v>
      </c>
      <c r="D665" s="8" t="s">
        <v>123</v>
      </c>
      <c r="E665" s="8" t="s">
        <v>935</v>
      </c>
      <c r="F665" s="32">
        <v>5.6101698097913397</v>
      </c>
      <c r="G665" s="32">
        <v>2.3080461127741221</v>
      </c>
      <c r="H665" s="32">
        <v>2.3080461127741221</v>
      </c>
      <c r="I665" s="32">
        <v>2.3799397955767168</v>
      </c>
      <c r="J665" s="32">
        <v>2.426407303017883</v>
      </c>
      <c r="K665" s="32">
        <v>2.4705220621156778</v>
      </c>
      <c r="L665" s="32">
        <v>2.4864106799584009</v>
      </c>
      <c r="M665" s="32">
        <v>2.5058313869485396</v>
      </c>
      <c r="N665" s="32">
        <v>2.5335674734238562</v>
      </c>
      <c r="O665" s="32">
        <v>2.5842126785939596</v>
      </c>
      <c r="P665" s="32">
        <v>2.7114494608864548</v>
      </c>
      <c r="Q665" s="32">
        <v>2.8268151552469161</v>
      </c>
      <c r="R665" s="10" t="s">
        <v>1912</v>
      </c>
      <c r="S665" s="9" t="s">
        <v>1</v>
      </c>
    </row>
    <row r="666" spans="2:19" x14ac:dyDescent="0.25">
      <c r="B666" s="7" t="s">
        <v>189</v>
      </c>
      <c r="C666" s="8" t="s">
        <v>122</v>
      </c>
      <c r="D666" s="8" t="s">
        <v>126</v>
      </c>
      <c r="E666" s="8" t="s">
        <v>936</v>
      </c>
      <c r="F666" s="31">
        <v>0.43155151652698409</v>
      </c>
      <c r="G666" s="31">
        <v>0.17754200567040324</v>
      </c>
      <c r="H666" s="31">
        <v>0.17754200567040324</v>
      </c>
      <c r="I666" s="31">
        <v>0.1830722888693217</v>
      </c>
      <c r="J666" s="31">
        <v>0.18664671245815245</v>
      </c>
      <c r="K666" s="31">
        <v>0.19004015540824368</v>
      </c>
      <c r="L666" s="31">
        <v>0.19126235676008044</v>
      </c>
      <c r="M666" s="31">
        <v>0.19275625727250237</v>
      </c>
      <c r="N666" s="31">
        <v>0.19488980234988351</v>
      </c>
      <c r="O666" s="31">
        <v>0.19878558729703721</v>
      </c>
      <c r="P666" s="31">
        <v>0.20857303192313925</v>
      </c>
      <c r="Q666" s="31">
        <v>0.21744731595453273</v>
      </c>
      <c r="R666" s="11" t="s">
        <v>1912</v>
      </c>
      <c r="S666" s="9" t="s">
        <v>1</v>
      </c>
    </row>
    <row r="667" spans="2:19" x14ac:dyDescent="0.25">
      <c r="B667" s="7" t="s">
        <v>189</v>
      </c>
      <c r="C667" s="8" t="s">
        <v>122</v>
      </c>
      <c r="D667" s="8" t="s">
        <v>130</v>
      </c>
      <c r="E667" s="8" t="s">
        <v>937</v>
      </c>
      <c r="F667" s="30">
        <v>5.6267434636840283</v>
      </c>
      <c r="G667" s="30">
        <v>2.3148645797258216</v>
      </c>
      <c r="H667" s="30">
        <v>2.3148645797258216</v>
      </c>
      <c r="I667" s="30">
        <v>2.3869706520025749</v>
      </c>
      <c r="J667" s="30">
        <v>2.433575434501662</v>
      </c>
      <c r="K667" s="30">
        <v>2.4778205181303772</v>
      </c>
      <c r="L667" s="30">
        <v>2.4937560743835028</v>
      </c>
      <c r="M667" s="30">
        <v>2.5132341543386172</v>
      </c>
      <c r="N667" s="30">
        <v>2.5410521792067393</v>
      </c>
      <c r="O667" s="30">
        <v>2.5918470012565935</v>
      </c>
      <c r="P667" s="30">
        <v>2.7194596684979642</v>
      </c>
      <c r="Q667" s="30">
        <v>2.8351661780483832</v>
      </c>
      <c r="R667" s="9" t="s">
        <v>1912</v>
      </c>
      <c r="S667" s="9" t="s">
        <v>1</v>
      </c>
    </row>
    <row r="668" spans="2:19" x14ac:dyDescent="0.25">
      <c r="B668" s="7" t="s">
        <v>189</v>
      </c>
      <c r="C668" s="8" t="s">
        <v>122</v>
      </c>
      <c r="D668" s="8" t="s">
        <v>135</v>
      </c>
      <c r="E668" s="8" t="s">
        <v>938</v>
      </c>
      <c r="F668" s="30">
        <v>0.99705448560083498</v>
      </c>
      <c r="G668" s="30">
        <v>0.99705448560083498</v>
      </c>
      <c r="H668" s="30">
        <v>0.99705448560083498</v>
      </c>
      <c r="I668" s="30">
        <v>0.99705448560083498</v>
      </c>
      <c r="J668" s="30">
        <v>0.99705448560083498</v>
      </c>
      <c r="K668" s="30">
        <v>0.99705448560083498</v>
      </c>
      <c r="L668" s="30">
        <v>0.99705448560083498</v>
      </c>
      <c r="M668" s="30">
        <v>0.99705448560083498</v>
      </c>
      <c r="N668" s="30">
        <v>0.99705448560083498</v>
      </c>
      <c r="O668" s="30">
        <v>0.99705448560083498</v>
      </c>
      <c r="P668" s="30">
        <v>0.99705448560083498</v>
      </c>
      <c r="Q668" s="30">
        <v>0.99705448560083498</v>
      </c>
      <c r="R668" s="9" t="s">
        <v>1912</v>
      </c>
      <c r="S668" s="9" t="s">
        <v>1</v>
      </c>
    </row>
    <row r="669" spans="2:19" x14ac:dyDescent="0.25">
      <c r="B669" s="7" t="s">
        <v>189</v>
      </c>
      <c r="C669" s="8" t="s">
        <v>140</v>
      </c>
      <c r="D669" s="7" t="s">
        <v>123</v>
      </c>
      <c r="E669" s="8" t="s">
        <v>939</v>
      </c>
      <c r="F669" s="30">
        <v>2.2636057077524563</v>
      </c>
      <c r="G669" s="30">
        <v>2.1546748057072067</v>
      </c>
      <c r="H669" s="30">
        <v>2.1546748057072067</v>
      </c>
      <c r="I669" s="30">
        <v>2.1874900507462343</v>
      </c>
      <c r="J669" s="30">
        <v>2.265265735423863</v>
      </c>
      <c r="K669" s="30">
        <v>2.3197392382067883</v>
      </c>
      <c r="L669" s="30">
        <v>2.331575531727144</v>
      </c>
      <c r="M669" s="30">
        <v>2.3439482284176574</v>
      </c>
      <c r="N669" s="30">
        <v>2.3625566767875275</v>
      </c>
      <c r="O669" s="30">
        <v>2.4377256333431334</v>
      </c>
      <c r="P669" s="30">
        <v>2.5941726868583577</v>
      </c>
      <c r="Q669" s="30">
        <v>2.7507657422446559</v>
      </c>
      <c r="R669" s="9" t="s">
        <v>1912</v>
      </c>
      <c r="S669" s="9" t="s">
        <v>1</v>
      </c>
    </row>
    <row r="670" spans="2:19" x14ac:dyDescent="0.25">
      <c r="B670" s="7" t="s">
        <v>189</v>
      </c>
      <c r="C670" s="8" t="s">
        <v>140</v>
      </c>
      <c r="D670" s="7" t="s">
        <v>126</v>
      </c>
      <c r="E670" s="8" t="s">
        <v>940</v>
      </c>
      <c r="F670" s="33">
        <v>0</v>
      </c>
      <c r="G670" s="33">
        <v>0</v>
      </c>
      <c r="H670" s="33">
        <v>0</v>
      </c>
      <c r="I670" s="33">
        <v>0</v>
      </c>
      <c r="J670" s="33">
        <v>0</v>
      </c>
      <c r="K670" s="33">
        <v>0</v>
      </c>
      <c r="L670" s="33">
        <v>0</v>
      </c>
      <c r="M670" s="33">
        <v>0</v>
      </c>
      <c r="N670" s="33">
        <v>0</v>
      </c>
      <c r="O670" s="33">
        <v>0</v>
      </c>
      <c r="P670" s="33">
        <v>0</v>
      </c>
      <c r="Q670" s="33">
        <v>0</v>
      </c>
      <c r="R670" s="9" t="s">
        <v>1912</v>
      </c>
      <c r="S670" s="9" t="s">
        <v>1</v>
      </c>
    </row>
    <row r="671" spans="2:19" x14ac:dyDescent="0.25">
      <c r="B671" s="7" t="s">
        <v>189</v>
      </c>
      <c r="C671" s="8" t="s">
        <v>140</v>
      </c>
      <c r="D671" s="8" t="s">
        <v>130</v>
      </c>
      <c r="E671" s="8"/>
      <c r="F671" s="30">
        <v>2.2636057077524563</v>
      </c>
      <c r="G671" s="30">
        <v>2.1546748057072067</v>
      </c>
      <c r="H671" s="30">
        <v>2.1546748057072067</v>
      </c>
      <c r="I671" s="30">
        <v>2.1874900507462343</v>
      </c>
      <c r="J671" s="30">
        <v>2.265265735423863</v>
      </c>
      <c r="K671" s="30">
        <v>2.3197392382067883</v>
      </c>
      <c r="L671" s="30">
        <v>2.331575531727144</v>
      </c>
      <c r="M671" s="30">
        <v>2.3439482284176574</v>
      </c>
      <c r="N671" s="30">
        <v>2.3625566767875275</v>
      </c>
      <c r="O671" s="30">
        <v>2.4377256333431334</v>
      </c>
      <c r="P671" s="30">
        <v>2.5941726868583577</v>
      </c>
      <c r="Q671" s="30">
        <v>2.7507657422446559</v>
      </c>
      <c r="R671" s="9">
        <v>0</v>
      </c>
      <c r="S671" s="9" t="s">
        <v>1</v>
      </c>
    </row>
    <row r="672" spans="2:19" x14ac:dyDescent="0.25">
      <c r="B672" s="7" t="s">
        <v>189</v>
      </c>
      <c r="C672" s="8" t="s">
        <v>150</v>
      </c>
      <c r="D672" s="8" t="s">
        <v>151</v>
      </c>
      <c r="E672" s="8" t="s">
        <v>941</v>
      </c>
      <c r="F672" s="20">
        <v>1.5</v>
      </c>
      <c r="G672" s="20">
        <v>1.5</v>
      </c>
      <c r="H672" s="20">
        <v>1.5</v>
      </c>
      <c r="I672" s="20">
        <v>1.5</v>
      </c>
      <c r="J672" s="20">
        <v>1.5</v>
      </c>
      <c r="K672" s="20">
        <v>1.5</v>
      </c>
      <c r="L672" s="20">
        <v>1.5</v>
      </c>
      <c r="M672" s="20">
        <v>1.5</v>
      </c>
      <c r="N672" s="20">
        <v>1.5</v>
      </c>
      <c r="O672" s="20">
        <v>1.5</v>
      </c>
      <c r="P672" s="20">
        <v>1.5</v>
      </c>
      <c r="Q672" s="20">
        <v>1.5</v>
      </c>
      <c r="R672" s="9" t="s">
        <v>1912</v>
      </c>
      <c r="S672" s="9" t="s">
        <v>1</v>
      </c>
    </row>
    <row r="673" spans="2:19" x14ac:dyDescent="0.25">
      <c r="B673" s="7" t="s">
        <v>189</v>
      </c>
      <c r="C673" s="8" t="s">
        <v>150</v>
      </c>
      <c r="D673" s="8" t="s">
        <v>154</v>
      </c>
      <c r="E673" s="8" t="s">
        <v>942</v>
      </c>
      <c r="F673" s="19"/>
      <c r="G673" s="19"/>
      <c r="H673" s="19"/>
      <c r="I673" s="19"/>
      <c r="J673" s="19"/>
      <c r="K673" s="19"/>
      <c r="L673" s="19"/>
      <c r="M673" s="19"/>
      <c r="N673" s="19"/>
      <c r="O673" s="19"/>
      <c r="P673" s="19"/>
      <c r="Q673" s="19"/>
      <c r="R673" s="9" t="s">
        <v>1912</v>
      </c>
      <c r="S673" s="9" t="s">
        <v>1</v>
      </c>
    </row>
    <row r="674" spans="2:19" x14ac:dyDescent="0.25">
      <c r="B674" s="7" t="s">
        <v>189</v>
      </c>
      <c r="C674" s="8" t="s">
        <v>150</v>
      </c>
      <c r="D674" s="8" t="s">
        <v>157</v>
      </c>
      <c r="E674" s="8" t="s">
        <v>943</v>
      </c>
      <c r="F674" s="19"/>
      <c r="G674" s="19"/>
      <c r="H674" s="19"/>
      <c r="I674" s="19"/>
      <c r="J674" s="19"/>
      <c r="K674" s="19"/>
      <c r="L674" s="19"/>
      <c r="M674" s="19"/>
      <c r="N674" s="19"/>
      <c r="O674" s="19"/>
      <c r="P674" s="19"/>
      <c r="Q674" s="19"/>
      <c r="R674" s="9" t="s">
        <v>1912</v>
      </c>
      <c r="S674" s="9" t="s">
        <v>1</v>
      </c>
    </row>
    <row r="675" spans="2:19" x14ac:dyDescent="0.25">
      <c r="B675" s="7" t="s">
        <v>189</v>
      </c>
      <c r="C675" s="8" t="s">
        <v>159</v>
      </c>
      <c r="D675" s="8" t="s">
        <v>1</v>
      </c>
      <c r="E675" s="8" t="s">
        <v>944</v>
      </c>
      <c r="F675" s="21">
        <v>0.64285720918367395</v>
      </c>
      <c r="G675" s="21">
        <v>0.64285720918367395</v>
      </c>
      <c r="H675" s="21">
        <v>0.64285720918367395</v>
      </c>
      <c r="I675" s="21">
        <v>0.64285720918367395</v>
      </c>
      <c r="J675" s="21">
        <v>0.64285720918367395</v>
      </c>
      <c r="K675" s="21">
        <v>0.64285720918367395</v>
      </c>
      <c r="L675" s="21">
        <v>0.64285720918367395</v>
      </c>
      <c r="M675" s="21">
        <v>0.64285720918367395</v>
      </c>
      <c r="N675" s="21">
        <v>0.64285720918367395</v>
      </c>
      <c r="O675" s="21">
        <v>0.64285720918367395</v>
      </c>
      <c r="P675" s="21">
        <v>0.64285720918367395</v>
      </c>
      <c r="Q675" s="21">
        <v>0.64285720918367395</v>
      </c>
      <c r="R675" s="9" t="s">
        <v>1912</v>
      </c>
      <c r="S675" s="9" t="s">
        <v>1</v>
      </c>
    </row>
    <row r="676" spans="2:19" x14ac:dyDescent="0.25">
      <c r="B676" s="7" t="s">
        <v>189</v>
      </c>
      <c r="C676" s="8" t="s">
        <v>159</v>
      </c>
      <c r="D676" s="8" t="s">
        <v>90</v>
      </c>
      <c r="E676" s="8" t="s">
        <v>945</v>
      </c>
      <c r="F676" s="21">
        <v>0</v>
      </c>
      <c r="G676" s="21">
        <v>0</v>
      </c>
      <c r="H676" s="21">
        <v>0</v>
      </c>
      <c r="I676" s="21">
        <v>0</v>
      </c>
      <c r="J676" s="21">
        <v>0</v>
      </c>
      <c r="K676" s="21">
        <v>0</v>
      </c>
      <c r="L676" s="21">
        <v>0</v>
      </c>
      <c r="M676" s="21">
        <v>0</v>
      </c>
      <c r="N676" s="21">
        <v>0</v>
      </c>
      <c r="O676" s="21">
        <v>0</v>
      </c>
      <c r="P676" s="21">
        <v>0</v>
      </c>
      <c r="Q676" s="21">
        <v>0</v>
      </c>
      <c r="R676" s="9" t="s">
        <v>1912</v>
      </c>
      <c r="S676" s="9" t="s">
        <v>1</v>
      </c>
    </row>
    <row r="677" spans="2:19" x14ac:dyDescent="0.25">
      <c r="B677" s="7" t="s">
        <v>189</v>
      </c>
      <c r="C677" s="7" t="s">
        <v>164</v>
      </c>
      <c r="D677" s="12">
        <v>1</v>
      </c>
      <c r="E677" s="8" t="s">
        <v>946</v>
      </c>
      <c r="F677" s="19"/>
      <c r="G677" s="19"/>
      <c r="H677" s="19"/>
      <c r="I677" s="19"/>
      <c r="J677" s="19"/>
      <c r="K677" s="19"/>
      <c r="L677" s="19"/>
      <c r="M677" s="19"/>
      <c r="N677" s="19"/>
      <c r="O677" s="19"/>
      <c r="P677" s="19"/>
      <c r="Q677" s="19"/>
      <c r="R677" s="9">
        <v>0</v>
      </c>
      <c r="S677" s="9" t="s">
        <v>1</v>
      </c>
    </row>
    <row r="678" spans="2:19" x14ac:dyDescent="0.25">
      <c r="B678" s="7" t="s">
        <v>189</v>
      </c>
      <c r="C678" s="7" t="s">
        <v>164</v>
      </c>
      <c r="D678" s="12">
        <v>2</v>
      </c>
      <c r="E678" s="8" t="s">
        <v>947</v>
      </c>
      <c r="F678" s="19"/>
      <c r="G678" s="19"/>
      <c r="H678" s="19"/>
      <c r="I678" s="19"/>
      <c r="J678" s="19"/>
      <c r="K678" s="19"/>
      <c r="L678" s="19"/>
      <c r="M678" s="19"/>
      <c r="N678" s="19"/>
      <c r="O678" s="19"/>
      <c r="P678" s="19"/>
      <c r="Q678" s="19"/>
      <c r="R678" s="9">
        <v>0</v>
      </c>
      <c r="S678" s="9" t="s">
        <v>1</v>
      </c>
    </row>
    <row r="679" spans="2:19" x14ac:dyDescent="0.25">
      <c r="B679" s="7" t="s">
        <v>189</v>
      </c>
      <c r="C679" s="7" t="s">
        <v>164</v>
      </c>
      <c r="D679" s="12">
        <v>3</v>
      </c>
      <c r="E679" s="8" t="s">
        <v>948</v>
      </c>
      <c r="F679" s="19"/>
      <c r="G679" s="19"/>
      <c r="H679" s="19"/>
      <c r="I679" s="19"/>
      <c r="J679" s="19"/>
      <c r="K679" s="19"/>
      <c r="L679" s="19"/>
      <c r="M679" s="19"/>
      <c r="N679" s="19"/>
      <c r="O679" s="19"/>
      <c r="P679" s="19"/>
      <c r="Q679" s="19"/>
      <c r="R679" s="10">
        <v>0</v>
      </c>
      <c r="S679" s="9" t="s">
        <v>1</v>
      </c>
    </row>
    <row r="680" spans="2:19" x14ac:dyDescent="0.25">
      <c r="B680" s="7" t="s">
        <v>189</v>
      </c>
      <c r="C680" s="7" t="s">
        <v>164</v>
      </c>
      <c r="D680" s="12">
        <v>4</v>
      </c>
      <c r="E680" s="8" t="s">
        <v>949</v>
      </c>
      <c r="F680" s="19"/>
      <c r="G680" s="19"/>
      <c r="H680" s="19"/>
      <c r="I680" s="19"/>
      <c r="J680" s="19"/>
      <c r="K680" s="19"/>
      <c r="L680" s="19"/>
      <c r="M680" s="19"/>
      <c r="N680" s="19"/>
      <c r="O680" s="19"/>
      <c r="P680" s="19"/>
      <c r="Q680" s="19"/>
      <c r="R680" s="10">
        <v>0</v>
      </c>
      <c r="S680" s="9" t="s">
        <v>1</v>
      </c>
    </row>
    <row r="681" spans="2:19" x14ac:dyDescent="0.25">
      <c r="B681" s="7" t="s">
        <v>189</v>
      </c>
      <c r="C681" s="7" t="s">
        <v>164</v>
      </c>
      <c r="D681" s="12">
        <v>5</v>
      </c>
      <c r="E681" s="8" t="s">
        <v>950</v>
      </c>
      <c r="F681" s="19"/>
      <c r="G681" s="19"/>
      <c r="H681" s="19"/>
      <c r="I681" s="19"/>
      <c r="J681" s="19"/>
      <c r="K681" s="19"/>
      <c r="L681" s="19"/>
      <c r="M681" s="19"/>
      <c r="N681" s="19"/>
      <c r="O681" s="19"/>
      <c r="P681" s="19"/>
      <c r="Q681" s="19"/>
      <c r="R681" s="10">
        <v>0</v>
      </c>
      <c r="S681" s="9" t="s">
        <v>1</v>
      </c>
    </row>
    <row r="682" spans="2:19" x14ac:dyDescent="0.25">
      <c r="B682" s="7" t="s">
        <v>189</v>
      </c>
      <c r="C682" s="8" t="s">
        <v>171</v>
      </c>
      <c r="D682" s="8" t="s">
        <v>172</v>
      </c>
      <c r="E682" s="8" t="s">
        <v>951</v>
      </c>
      <c r="F682" s="22">
        <v>0</v>
      </c>
      <c r="G682" s="20"/>
      <c r="H682" s="20"/>
      <c r="I682" s="20"/>
      <c r="J682" s="20"/>
      <c r="K682" s="20"/>
      <c r="L682" s="20"/>
      <c r="M682" s="20"/>
      <c r="N682" s="20"/>
      <c r="O682" s="20"/>
      <c r="P682" s="20"/>
      <c r="Q682" s="20"/>
      <c r="R682" s="11" t="s">
        <v>1912</v>
      </c>
      <c r="S682" s="9" t="s">
        <v>1</v>
      </c>
    </row>
    <row r="683" spans="2:19" ht="15.75" thickBot="1" x14ac:dyDescent="0.3">
      <c r="B683" s="56" t="s">
        <v>189</v>
      </c>
      <c r="C683" s="57" t="s">
        <v>171</v>
      </c>
      <c r="D683" s="57" t="s">
        <v>174</v>
      </c>
      <c r="E683" s="57" t="s">
        <v>952</v>
      </c>
      <c r="F683" s="58">
        <v>0</v>
      </c>
      <c r="G683" s="58"/>
      <c r="H683" s="58"/>
      <c r="I683" s="58"/>
      <c r="J683" s="58"/>
      <c r="K683" s="58"/>
      <c r="L683" s="58"/>
      <c r="M683" s="58"/>
      <c r="N683" s="58"/>
      <c r="O683" s="58"/>
      <c r="P683" s="58"/>
      <c r="Q683" s="58"/>
      <c r="R683" s="62" t="s">
        <v>1912</v>
      </c>
      <c r="S683" s="62" t="s">
        <v>1</v>
      </c>
    </row>
    <row r="684" spans="2:19" ht="15.75" thickTop="1" x14ac:dyDescent="0.25">
      <c r="B684" s="7" t="s">
        <v>191</v>
      </c>
      <c r="C684" s="7" t="s">
        <v>106</v>
      </c>
      <c r="D684" s="8" t="s">
        <v>107</v>
      </c>
      <c r="E684" s="8" t="s">
        <v>953</v>
      </c>
      <c r="F684" s="19">
        <v>72</v>
      </c>
      <c r="G684" s="19">
        <v>102</v>
      </c>
      <c r="H684" s="19">
        <v>102</v>
      </c>
      <c r="I684" s="19">
        <v>102</v>
      </c>
      <c r="J684" s="19">
        <v>102</v>
      </c>
      <c r="K684" s="19">
        <v>102</v>
      </c>
      <c r="L684" s="19">
        <v>102</v>
      </c>
      <c r="M684" s="19">
        <v>102</v>
      </c>
      <c r="N684" s="19">
        <v>102</v>
      </c>
      <c r="O684" s="19">
        <v>102</v>
      </c>
      <c r="P684" s="19">
        <v>102</v>
      </c>
      <c r="Q684" s="19">
        <v>102</v>
      </c>
      <c r="R684" s="147" t="s">
        <v>1912</v>
      </c>
      <c r="S684" s="147" t="s">
        <v>1</v>
      </c>
    </row>
    <row r="685" spans="2:19" x14ac:dyDescent="0.25">
      <c r="B685" s="7" t="s">
        <v>191</v>
      </c>
      <c r="C685" s="7" t="s">
        <v>106</v>
      </c>
      <c r="D685" s="8" t="s">
        <v>112</v>
      </c>
      <c r="E685" s="8" t="s">
        <v>954</v>
      </c>
      <c r="F685" s="19">
        <v>36</v>
      </c>
      <c r="G685" s="19">
        <v>66</v>
      </c>
      <c r="H685" s="19">
        <v>66</v>
      </c>
      <c r="I685" s="19">
        <v>66</v>
      </c>
      <c r="J685" s="19">
        <v>66</v>
      </c>
      <c r="K685" s="19">
        <v>66</v>
      </c>
      <c r="L685" s="19">
        <v>66</v>
      </c>
      <c r="M685" s="19">
        <v>66</v>
      </c>
      <c r="N685" s="19">
        <v>66</v>
      </c>
      <c r="O685" s="19">
        <v>66</v>
      </c>
      <c r="P685" s="19">
        <v>66</v>
      </c>
      <c r="Q685" s="19">
        <v>66</v>
      </c>
      <c r="R685" s="10" t="s">
        <v>1912</v>
      </c>
      <c r="S685" s="9" t="s">
        <v>1</v>
      </c>
    </row>
    <row r="686" spans="2:19" x14ac:dyDescent="0.25">
      <c r="B686" s="7" t="s">
        <v>191</v>
      </c>
      <c r="C686" s="7" t="s">
        <v>106</v>
      </c>
      <c r="D686" s="8" t="s">
        <v>117</v>
      </c>
      <c r="E686" s="8" t="s">
        <v>955</v>
      </c>
      <c r="F686" s="19">
        <v>36</v>
      </c>
      <c r="G686" s="19">
        <v>72</v>
      </c>
      <c r="H686" s="19">
        <v>72</v>
      </c>
      <c r="I686" s="19">
        <v>72</v>
      </c>
      <c r="J686" s="19">
        <v>72</v>
      </c>
      <c r="K686" s="19">
        <v>72</v>
      </c>
      <c r="L686" s="19">
        <v>72</v>
      </c>
      <c r="M686" s="19">
        <v>72</v>
      </c>
      <c r="N686" s="19">
        <v>72</v>
      </c>
      <c r="O686" s="19">
        <v>72</v>
      </c>
      <c r="P686" s="19">
        <v>72</v>
      </c>
      <c r="Q686" s="19">
        <v>72</v>
      </c>
      <c r="R686" s="10" t="s">
        <v>1912</v>
      </c>
      <c r="S686" s="9" t="s">
        <v>1</v>
      </c>
    </row>
    <row r="687" spans="2:19" x14ac:dyDescent="0.25">
      <c r="B687" s="7" t="s">
        <v>191</v>
      </c>
      <c r="C687" s="8" t="s">
        <v>122</v>
      </c>
      <c r="D687" s="8" t="s">
        <v>123</v>
      </c>
      <c r="E687" s="8" t="s">
        <v>956</v>
      </c>
      <c r="F687" s="32">
        <v>39.854723875780785</v>
      </c>
      <c r="G687" s="32">
        <v>28.881212343305975</v>
      </c>
      <c r="H687" s="32">
        <v>27.698591057342846</v>
      </c>
      <c r="I687" s="32">
        <v>29.780837661739657</v>
      </c>
      <c r="J687" s="32">
        <v>30.362298292896384</v>
      </c>
      <c r="K687" s="32">
        <v>30.914318340470658</v>
      </c>
      <c r="L687" s="32">
        <v>31.113136961648799</v>
      </c>
      <c r="M687" s="32">
        <v>31.356153580482797</v>
      </c>
      <c r="N687" s="32">
        <v>31.70322281737214</v>
      </c>
      <c r="O687" s="32">
        <v>32.336960122962616</v>
      </c>
      <c r="P687" s="32">
        <v>33.929108783654563</v>
      </c>
      <c r="Q687" s="32">
        <v>35.372711273880661</v>
      </c>
      <c r="R687" s="10" t="s">
        <v>1912</v>
      </c>
      <c r="S687" s="9" t="s">
        <v>1</v>
      </c>
    </row>
    <row r="688" spans="2:19" x14ac:dyDescent="0.25">
      <c r="B688" s="7" t="s">
        <v>191</v>
      </c>
      <c r="C688" s="8" t="s">
        <v>122</v>
      </c>
      <c r="D688" s="8" t="s">
        <v>126</v>
      </c>
      <c r="E688" s="8" t="s">
        <v>957</v>
      </c>
      <c r="F688" s="31">
        <v>15.816373564710709</v>
      </c>
      <c r="G688" s="31">
        <v>11.461528245615339</v>
      </c>
      <c r="H688" s="31">
        <v>10.992204205065704</v>
      </c>
      <c r="I688" s="31">
        <v>11.818545149031042</v>
      </c>
      <c r="J688" s="31">
        <v>12.049298185589796</v>
      </c>
      <c r="K688" s="31">
        <v>12.268367707056223</v>
      </c>
      <c r="L688" s="31">
        <v>12.347269008542474</v>
      </c>
      <c r="M688" s="31">
        <v>12.443710314669486</v>
      </c>
      <c r="N688" s="31">
        <v>12.581444971182734</v>
      </c>
      <c r="O688" s="31">
        <v>12.832944040611816</v>
      </c>
      <c r="P688" s="31">
        <v>13.46478929104047</v>
      </c>
      <c r="Q688" s="31">
        <v>14.03768389534202</v>
      </c>
      <c r="R688" s="11" t="s">
        <v>1912</v>
      </c>
      <c r="S688" s="9" t="s">
        <v>1</v>
      </c>
    </row>
    <row r="689" spans="2:19" x14ac:dyDescent="0.25">
      <c r="B689" s="7" t="s">
        <v>191</v>
      </c>
      <c r="C689" s="8" t="s">
        <v>122</v>
      </c>
      <c r="D689" s="8" t="s">
        <v>130</v>
      </c>
      <c r="E689" s="8" t="s">
        <v>958</v>
      </c>
      <c r="F689" s="30">
        <v>42.87839418580424</v>
      </c>
      <c r="G689" s="30">
        <v>31.072351957072186</v>
      </c>
      <c r="H689" s="30">
        <v>29.800008386706491</v>
      </c>
      <c r="I689" s="30">
        <v>32.040229419818083</v>
      </c>
      <c r="J689" s="30">
        <v>32.665803899369692</v>
      </c>
      <c r="K689" s="30">
        <v>33.259704217739227</v>
      </c>
      <c r="L689" s="30">
        <v>33.473606670982292</v>
      </c>
      <c r="M689" s="30">
        <v>33.73506030464798</v>
      </c>
      <c r="N689" s="30">
        <v>34.108460747604028</v>
      </c>
      <c r="O689" s="30">
        <v>34.790277991754373</v>
      </c>
      <c r="P689" s="30">
        <v>36.503218673223643</v>
      </c>
      <c r="Q689" s="30">
        <v>38.056343387283924</v>
      </c>
      <c r="R689" s="9" t="s">
        <v>1912</v>
      </c>
      <c r="S689" s="9" t="s">
        <v>1</v>
      </c>
    </row>
    <row r="690" spans="2:19" x14ac:dyDescent="0.25">
      <c r="B690" s="7" t="s">
        <v>191</v>
      </c>
      <c r="C690" s="8" t="s">
        <v>122</v>
      </c>
      <c r="D690" s="8" t="s">
        <v>135</v>
      </c>
      <c r="E690" s="8" t="s">
        <v>959</v>
      </c>
      <c r="F690" s="30">
        <v>0.92948265980015399</v>
      </c>
      <c r="G690" s="30">
        <v>0.92948265980015399</v>
      </c>
      <c r="H690" s="30">
        <v>0.92948265980015399</v>
      </c>
      <c r="I690" s="30">
        <v>0.92948265980015399</v>
      </c>
      <c r="J690" s="30">
        <v>0.92948265980015399</v>
      </c>
      <c r="K690" s="30">
        <v>0.92948265980015399</v>
      </c>
      <c r="L690" s="30">
        <v>0.92948265980015399</v>
      </c>
      <c r="M690" s="30">
        <v>0.92948265980015399</v>
      </c>
      <c r="N690" s="30">
        <v>0.92948265980015399</v>
      </c>
      <c r="O690" s="30">
        <v>0.92948265980015399</v>
      </c>
      <c r="P690" s="30">
        <v>0.92948265980015399</v>
      </c>
      <c r="Q690" s="30">
        <v>0.92948265980015399</v>
      </c>
      <c r="R690" s="9" t="s">
        <v>1912</v>
      </c>
      <c r="S690" s="9" t="s">
        <v>1</v>
      </c>
    </row>
    <row r="691" spans="2:19" x14ac:dyDescent="0.25">
      <c r="B691" s="7" t="s">
        <v>191</v>
      </c>
      <c r="C691" s="8" t="s">
        <v>140</v>
      </c>
      <c r="D691" s="7" t="s">
        <v>123</v>
      </c>
      <c r="E691" s="8" t="s">
        <v>960</v>
      </c>
      <c r="F691" s="30">
        <v>39.575334938152899</v>
      </c>
      <c r="G691" s="30">
        <v>22.825250061217567</v>
      </c>
      <c r="H691" s="30">
        <v>21.462312357042858</v>
      </c>
      <c r="I691" s="30">
        <v>23.172873828781917</v>
      </c>
      <c r="J691" s="30">
        <v>23.996779806030592</v>
      </c>
      <c r="K691" s="30">
        <v>24.573837336678515</v>
      </c>
      <c r="L691" s="30">
        <v>24.699223477865335</v>
      </c>
      <c r="M691" s="30">
        <v>24.830291931974756</v>
      </c>
      <c r="N691" s="30">
        <v>25.027417960537633</v>
      </c>
      <c r="O691" s="30">
        <v>25.823709923333087</v>
      </c>
      <c r="P691" s="30">
        <v>27.481010184313128</v>
      </c>
      <c r="Q691" s="30">
        <v>29.139857095956117</v>
      </c>
      <c r="R691" s="9" t="s">
        <v>1912</v>
      </c>
      <c r="S691" s="9" t="s">
        <v>1</v>
      </c>
    </row>
    <row r="692" spans="2:19" x14ac:dyDescent="0.25">
      <c r="B692" s="7" t="s">
        <v>191</v>
      </c>
      <c r="C692" s="8" t="s">
        <v>140</v>
      </c>
      <c r="D692" s="7" t="s">
        <v>126</v>
      </c>
      <c r="E692" s="8" t="s">
        <v>961</v>
      </c>
      <c r="F692" s="33">
        <v>14.064053229672162</v>
      </c>
      <c r="G692" s="33">
        <v>8.111505116588777</v>
      </c>
      <c r="H692" s="33">
        <v>7.627152212180115</v>
      </c>
      <c r="I692" s="33">
        <v>8.2350416369635244</v>
      </c>
      <c r="J692" s="33">
        <v>8.52783656942281</v>
      </c>
      <c r="K692" s="33">
        <v>8.7329079311762605</v>
      </c>
      <c r="L692" s="33">
        <v>8.7774669315402658</v>
      </c>
      <c r="M692" s="33">
        <v>8.8240452793472066</v>
      </c>
      <c r="N692" s="33">
        <v>8.8940987852238997</v>
      </c>
      <c r="O692" s="33">
        <v>9.1770804092232172</v>
      </c>
      <c r="P692" s="33">
        <v>9.7660421735241023</v>
      </c>
      <c r="Q692" s="33">
        <v>10.355553577576242</v>
      </c>
      <c r="R692" s="9" t="s">
        <v>1912</v>
      </c>
      <c r="S692" s="9" t="s">
        <v>1</v>
      </c>
    </row>
    <row r="693" spans="2:19" x14ac:dyDescent="0.25">
      <c r="B693" s="7" t="s">
        <v>191</v>
      </c>
      <c r="C693" s="8" t="s">
        <v>140</v>
      </c>
      <c r="D693" s="8" t="s">
        <v>130</v>
      </c>
      <c r="E693" s="8"/>
      <c r="F693" s="30">
        <v>42.000056294177007</v>
      </c>
      <c r="G693" s="30">
        <v>24.223718864236318</v>
      </c>
      <c r="H693" s="30">
        <v>22.777276013146054</v>
      </c>
      <c r="I693" s="30">
        <v>24.592641018141357</v>
      </c>
      <c r="J693" s="30">
        <v>25.467026477661317</v>
      </c>
      <c r="K693" s="30">
        <v>26.079439456858275</v>
      </c>
      <c r="L693" s="30">
        <v>26.212507818669639</v>
      </c>
      <c r="M693" s="30">
        <v>26.351606640185345</v>
      </c>
      <c r="N693" s="30">
        <v>26.560810284567054</v>
      </c>
      <c r="O693" s="30">
        <v>27.405889860425994</v>
      </c>
      <c r="P693" s="30">
        <v>29.164730420241728</v>
      </c>
      <c r="Q693" s="30">
        <v>30.925212391684493</v>
      </c>
      <c r="R693" s="9">
        <v>0</v>
      </c>
      <c r="S693" s="9" t="s">
        <v>1</v>
      </c>
    </row>
    <row r="694" spans="2:19" x14ac:dyDescent="0.25">
      <c r="B694" s="7" t="s">
        <v>191</v>
      </c>
      <c r="C694" s="8" t="s">
        <v>150</v>
      </c>
      <c r="D694" s="8" t="s">
        <v>151</v>
      </c>
      <c r="E694" s="8" t="s">
        <v>962</v>
      </c>
      <c r="F694" s="20">
        <v>154</v>
      </c>
      <c r="G694" s="20">
        <v>154</v>
      </c>
      <c r="H694" s="20">
        <v>154</v>
      </c>
      <c r="I694" s="20">
        <v>154</v>
      </c>
      <c r="J694" s="20">
        <v>154</v>
      </c>
      <c r="K694" s="20">
        <v>154</v>
      </c>
      <c r="L694" s="20">
        <v>154</v>
      </c>
      <c r="M694" s="20">
        <v>154</v>
      </c>
      <c r="N694" s="20">
        <v>154</v>
      </c>
      <c r="O694" s="20">
        <v>154</v>
      </c>
      <c r="P694" s="20">
        <v>154</v>
      </c>
      <c r="Q694" s="20">
        <v>154</v>
      </c>
      <c r="R694" s="9" t="s">
        <v>1912</v>
      </c>
      <c r="S694" s="9" t="s">
        <v>1</v>
      </c>
    </row>
    <row r="695" spans="2:19" x14ac:dyDescent="0.25">
      <c r="B695" s="7" t="s">
        <v>191</v>
      </c>
      <c r="C695" s="8" t="s">
        <v>150</v>
      </c>
      <c r="D695" s="8" t="s">
        <v>154</v>
      </c>
      <c r="E695" s="8" t="s">
        <v>963</v>
      </c>
      <c r="F695" s="19"/>
      <c r="G695" s="19"/>
      <c r="H695" s="19"/>
      <c r="I695" s="19"/>
      <c r="J695" s="19"/>
      <c r="K695" s="19"/>
      <c r="L695" s="19"/>
      <c r="M695" s="19"/>
      <c r="N695" s="19"/>
      <c r="O695" s="19"/>
      <c r="P695" s="19"/>
      <c r="Q695" s="19"/>
      <c r="R695" s="9" t="s">
        <v>1912</v>
      </c>
      <c r="S695" s="9" t="s">
        <v>1</v>
      </c>
    </row>
    <row r="696" spans="2:19" x14ac:dyDescent="0.25">
      <c r="B696" s="7" t="s">
        <v>191</v>
      </c>
      <c r="C696" s="8" t="s">
        <v>150</v>
      </c>
      <c r="D696" s="8" t="s">
        <v>157</v>
      </c>
      <c r="E696" s="8" t="s">
        <v>964</v>
      </c>
      <c r="F696" s="19"/>
      <c r="G696" s="19"/>
      <c r="H696" s="19"/>
      <c r="I696" s="19"/>
      <c r="J696" s="19"/>
      <c r="K696" s="19"/>
      <c r="L696" s="19"/>
      <c r="M696" s="19"/>
      <c r="N696" s="19"/>
      <c r="O696" s="19"/>
      <c r="P696" s="19"/>
      <c r="Q696" s="19"/>
      <c r="R696" s="9" t="s">
        <v>1912</v>
      </c>
      <c r="S696" s="9" t="s">
        <v>1</v>
      </c>
    </row>
    <row r="697" spans="2:19" x14ac:dyDescent="0.25">
      <c r="B697" s="7" t="s">
        <v>191</v>
      </c>
      <c r="C697" s="8" t="s">
        <v>159</v>
      </c>
      <c r="D697" s="8" t="s">
        <v>1</v>
      </c>
      <c r="E697" s="8" t="s">
        <v>965</v>
      </c>
      <c r="F697" s="21">
        <v>0.88286605033763199</v>
      </c>
      <c r="G697" s="21">
        <v>0.88286605033763199</v>
      </c>
      <c r="H697" s="21">
        <v>0.88286605033763199</v>
      </c>
      <c r="I697" s="21">
        <v>0.88286605033763199</v>
      </c>
      <c r="J697" s="21">
        <v>0.88286605033763199</v>
      </c>
      <c r="K697" s="21">
        <v>0.88286605033763199</v>
      </c>
      <c r="L697" s="21">
        <v>0.88286605033763199</v>
      </c>
      <c r="M697" s="21">
        <v>0.88286605033763199</v>
      </c>
      <c r="N697" s="21">
        <v>0.88286605033763199</v>
      </c>
      <c r="O697" s="21">
        <v>0.88286605033763199</v>
      </c>
      <c r="P697" s="21">
        <v>0.88286605033763199</v>
      </c>
      <c r="Q697" s="21">
        <v>0.88286605033763199</v>
      </c>
      <c r="R697" s="9" t="s">
        <v>1912</v>
      </c>
      <c r="S697" s="9" t="s">
        <v>1</v>
      </c>
    </row>
    <row r="698" spans="2:19" x14ac:dyDescent="0.25">
      <c r="B698" s="7" t="s">
        <v>191</v>
      </c>
      <c r="C698" s="8" t="s">
        <v>159</v>
      </c>
      <c r="D698" s="8" t="s">
        <v>90</v>
      </c>
      <c r="E698" s="8" t="s">
        <v>966</v>
      </c>
      <c r="F698" s="21">
        <v>0.86062083361974995</v>
      </c>
      <c r="G698" s="21">
        <v>0.86062083361974995</v>
      </c>
      <c r="H698" s="21">
        <v>0.86062083361974995</v>
      </c>
      <c r="I698" s="21">
        <v>0.86062083361974995</v>
      </c>
      <c r="J698" s="21">
        <v>0.86062083361974995</v>
      </c>
      <c r="K698" s="21">
        <v>0.86062083361974995</v>
      </c>
      <c r="L698" s="21">
        <v>0.86062083361974995</v>
      </c>
      <c r="M698" s="21">
        <v>0.86062083361974995</v>
      </c>
      <c r="N698" s="21">
        <v>0.86062083361974995</v>
      </c>
      <c r="O698" s="21">
        <v>0.86062083361974995</v>
      </c>
      <c r="P698" s="21">
        <v>0.86062083361974995</v>
      </c>
      <c r="Q698" s="21">
        <v>0.86062083361974995</v>
      </c>
      <c r="R698" s="9" t="s">
        <v>1912</v>
      </c>
      <c r="S698" s="9" t="s">
        <v>1</v>
      </c>
    </row>
    <row r="699" spans="2:19" x14ac:dyDescent="0.25">
      <c r="B699" s="7" t="s">
        <v>191</v>
      </c>
      <c r="C699" s="7" t="s">
        <v>164</v>
      </c>
      <c r="D699" s="12">
        <v>1</v>
      </c>
      <c r="E699" s="8" t="s">
        <v>967</v>
      </c>
      <c r="F699" s="19"/>
      <c r="G699" s="19"/>
      <c r="H699" s="19"/>
      <c r="I699" s="19"/>
      <c r="J699" s="19"/>
      <c r="K699" s="19"/>
      <c r="L699" s="19"/>
      <c r="M699" s="19"/>
      <c r="N699" s="19"/>
      <c r="O699" s="19"/>
      <c r="P699" s="19"/>
      <c r="Q699" s="19"/>
      <c r="R699" s="9">
        <v>0</v>
      </c>
      <c r="S699" s="9" t="s">
        <v>1</v>
      </c>
    </row>
    <row r="700" spans="2:19" x14ac:dyDescent="0.25">
      <c r="B700" s="7" t="s">
        <v>191</v>
      </c>
      <c r="C700" s="7" t="s">
        <v>164</v>
      </c>
      <c r="D700" s="12">
        <v>2</v>
      </c>
      <c r="E700" s="8" t="s">
        <v>968</v>
      </c>
      <c r="F700" s="19"/>
      <c r="G700" s="19"/>
      <c r="H700" s="19"/>
      <c r="I700" s="19"/>
      <c r="J700" s="19"/>
      <c r="K700" s="19"/>
      <c r="L700" s="19"/>
      <c r="M700" s="19"/>
      <c r="N700" s="19"/>
      <c r="O700" s="19"/>
      <c r="P700" s="19"/>
      <c r="Q700" s="19"/>
      <c r="R700" s="9">
        <v>0</v>
      </c>
      <c r="S700" s="9" t="s">
        <v>1</v>
      </c>
    </row>
    <row r="701" spans="2:19" x14ac:dyDescent="0.25">
      <c r="B701" s="7" t="s">
        <v>191</v>
      </c>
      <c r="C701" s="7" t="s">
        <v>164</v>
      </c>
      <c r="D701" s="12">
        <v>3</v>
      </c>
      <c r="E701" s="8" t="s">
        <v>969</v>
      </c>
      <c r="F701" s="19"/>
      <c r="G701" s="19"/>
      <c r="H701" s="19"/>
      <c r="I701" s="19"/>
      <c r="J701" s="19"/>
      <c r="K701" s="19"/>
      <c r="L701" s="19"/>
      <c r="M701" s="19"/>
      <c r="N701" s="19"/>
      <c r="O701" s="19"/>
      <c r="P701" s="19"/>
      <c r="Q701" s="19"/>
      <c r="R701" s="10">
        <v>0</v>
      </c>
      <c r="S701" s="9" t="s">
        <v>1</v>
      </c>
    </row>
    <row r="702" spans="2:19" x14ac:dyDescent="0.25">
      <c r="B702" s="7" t="s">
        <v>191</v>
      </c>
      <c r="C702" s="7" t="s">
        <v>164</v>
      </c>
      <c r="D702" s="12">
        <v>4</v>
      </c>
      <c r="E702" s="8" t="s">
        <v>970</v>
      </c>
      <c r="F702" s="19"/>
      <c r="G702" s="19"/>
      <c r="H702" s="19"/>
      <c r="I702" s="19"/>
      <c r="J702" s="19"/>
      <c r="K702" s="19"/>
      <c r="L702" s="19"/>
      <c r="M702" s="19"/>
      <c r="N702" s="19"/>
      <c r="O702" s="19"/>
      <c r="P702" s="19"/>
      <c r="Q702" s="19"/>
      <c r="R702" s="10">
        <v>0</v>
      </c>
      <c r="S702" s="9" t="s">
        <v>1</v>
      </c>
    </row>
    <row r="703" spans="2:19" x14ac:dyDescent="0.25">
      <c r="B703" s="7" t="s">
        <v>191</v>
      </c>
      <c r="C703" s="7" t="s">
        <v>164</v>
      </c>
      <c r="D703" s="12">
        <v>5</v>
      </c>
      <c r="E703" s="8" t="s">
        <v>971</v>
      </c>
      <c r="F703" s="19"/>
      <c r="G703" s="19"/>
      <c r="H703" s="19"/>
      <c r="I703" s="19"/>
      <c r="J703" s="19"/>
      <c r="K703" s="19"/>
      <c r="L703" s="19"/>
      <c r="M703" s="19"/>
      <c r="N703" s="19"/>
      <c r="O703" s="19"/>
      <c r="P703" s="19"/>
      <c r="Q703" s="19"/>
      <c r="R703" s="10">
        <v>0</v>
      </c>
      <c r="S703" s="9" t="s">
        <v>1</v>
      </c>
    </row>
    <row r="704" spans="2:19" x14ac:dyDescent="0.25">
      <c r="B704" s="7" t="s">
        <v>191</v>
      </c>
      <c r="C704" s="8" t="s">
        <v>171</v>
      </c>
      <c r="D704" s="8" t="s">
        <v>172</v>
      </c>
      <c r="E704" s="8" t="s">
        <v>972</v>
      </c>
      <c r="F704" s="22">
        <v>0.57149000000000005</v>
      </c>
      <c r="G704" s="20"/>
      <c r="H704" s="20"/>
      <c r="I704" s="20"/>
      <c r="J704" s="20"/>
      <c r="K704" s="20"/>
      <c r="L704" s="20"/>
      <c r="M704" s="20"/>
      <c r="N704" s="20"/>
      <c r="O704" s="20"/>
      <c r="P704" s="20"/>
      <c r="Q704" s="20"/>
      <c r="R704" s="11" t="s">
        <v>1912</v>
      </c>
      <c r="S704" s="9" t="s">
        <v>1</v>
      </c>
    </row>
    <row r="705" spans="2:19" ht="15.75" thickBot="1" x14ac:dyDescent="0.3">
      <c r="B705" s="56" t="s">
        <v>191</v>
      </c>
      <c r="C705" s="57" t="s">
        <v>171</v>
      </c>
      <c r="D705" s="57" t="s">
        <v>174</v>
      </c>
      <c r="E705" s="57" t="s">
        <v>973</v>
      </c>
      <c r="F705" s="58">
        <v>0</v>
      </c>
      <c r="G705" s="58"/>
      <c r="H705" s="58"/>
      <c r="I705" s="58"/>
      <c r="J705" s="58"/>
      <c r="K705" s="58"/>
      <c r="L705" s="58"/>
      <c r="M705" s="58"/>
      <c r="N705" s="58"/>
      <c r="O705" s="58"/>
      <c r="P705" s="58"/>
      <c r="Q705" s="58"/>
      <c r="R705" s="62" t="s">
        <v>1912</v>
      </c>
      <c r="S705" s="62" t="s">
        <v>1</v>
      </c>
    </row>
    <row r="706" spans="2:19" ht="15.75" thickTop="1" x14ac:dyDescent="0.25">
      <c r="B706" s="7" t="s">
        <v>188</v>
      </c>
      <c r="C706" s="7" t="s">
        <v>106</v>
      </c>
      <c r="D706" s="8" t="s">
        <v>107</v>
      </c>
      <c r="E706" s="8" t="s">
        <v>974</v>
      </c>
      <c r="F706" s="19">
        <v>150</v>
      </c>
      <c r="G706" s="19">
        <v>150</v>
      </c>
      <c r="H706" s="19">
        <v>150</v>
      </c>
      <c r="I706" s="19">
        <v>150</v>
      </c>
      <c r="J706" s="19">
        <v>150</v>
      </c>
      <c r="K706" s="19">
        <v>150</v>
      </c>
      <c r="L706" s="19">
        <v>150</v>
      </c>
      <c r="M706" s="19">
        <v>150</v>
      </c>
      <c r="N706" s="19">
        <v>150</v>
      </c>
      <c r="O706" s="19">
        <v>150</v>
      </c>
      <c r="P706" s="19">
        <v>150</v>
      </c>
      <c r="Q706" s="19">
        <v>150</v>
      </c>
      <c r="R706" s="147" t="s">
        <v>1912</v>
      </c>
      <c r="S706" s="147" t="s">
        <v>1</v>
      </c>
    </row>
    <row r="707" spans="2:19" x14ac:dyDescent="0.25">
      <c r="B707" s="7" t="s">
        <v>188</v>
      </c>
      <c r="C707" s="7" t="s">
        <v>106</v>
      </c>
      <c r="D707" s="8" t="s">
        <v>112</v>
      </c>
      <c r="E707" s="8" t="s">
        <v>975</v>
      </c>
      <c r="F707" s="19">
        <v>100</v>
      </c>
      <c r="G707" s="19">
        <v>100</v>
      </c>
      <c r="H707" s="19">
        <v>100</v>
      </c>
      <c r="I707" s="19">
        <v>100</v>
      </c>
      <c r="J707" s="19">
        <v>100</v>
      </c>
      <c r="K707" s="19">
        <v>100</v>
      </c>
      <c r="L707" s="19">
        <v>100</v>
      </c>
      <c r="M707" s="19">
        <v>100</v>
      </c>
      <c r="N707" s="19">
        <v>100</v>
      </c>
      <c r="O707" s="19">
        <v>100</v>
      </c>
      <c r="P707" s="19">
        <v>100</v>
      </c>
      <c r="Q707" s="19">
        <v>100</v>
      </c>
      <c r="R707" s="10" t="s">
        <v>1912</v>
      </c>
      <c r="S707" s="9" t="s">
        <v>1</v>
      </c>
    </row>
    <row r="708" spans="2:19" x14ac:dyDescent="0.25">
      <c r="B708" s="7" t="s">
        <v>188</v>
      </c>
      <c r="C708" s="7" t="s">
        <v>106</v>
      </c>
      <c r="D708" s="8" t="s">
        <v>117</v>
      </c>
      <c r="E708" s="8" t="s">
        <v>976</v>
      </c>
      <c r="F708" s="19">
        <v>120</v>
      </c>
      <c r="G708" s="19">
        <v>120</v>
      </c>
      <c r="H708" s="19">
        <v>120</v>
      </c>
      <c r="I708" s="19">
        <v>120</v>
      </c>
      <c r="J708" s="19">
        <v>120</v>
      </c>
      <c r="K708" s="19">
        <v>120</v>
      </c>
      <c r="L708" s="19">
        <v>120</v>
      </c>
      <c r="M708" s="19">
        <v>120</v>
      </c>
      <c r="N708" s="19">
        <v>120</v>
      </c>
      <c r="O708" s="19">
        <v>120</v>
      </c>
      <c r="P708" s="19">
        <v>120</v>
      </c>
      <c r="Q708" s="19">
        <v>120</v>
      </c>
      <c r="R708" s="10" t="s">
        <v>1912</v>
      </c>
      <c r="S708" s="9" t="s">
        <v>1</v>
      </c>
    </row>
    <row r="709" spans="2:19" x14ac:dyDescent="0.25">
      <c r="B709" s="7" t="s">
        <v>188</v>
      </c>
      <c r="C709" s="8" t="s">
        <v>122</v>
      </c>
      <c r="D709" s="8" t="s">
        <v>123</v>
      </c>
      <c r="E709" s="8" t="s">
        <v>977</v>
      </c>
      <c r="F709" s="32">
        <v>66.762304928015425</v>
      </c>
      <c r="G709" s="32">
        <v>65.436593322771316</v>
      </c>
      <c r="H709" s="32">
        <v>65.436593322771316</v>
      </c>
      <c r="I709" s="32">
        <v>67.474887816972412</v>
      </c>
      <c r="J709" s="32">
        <v>70.314218128715723</v>
      </c>
      <c r="K709" s="32">
        <v>71.592608112969415</v>
      </c>
      <c r="L709" s="32">
        <v>72.053040184438828</v>
      </c>
      <c r="M709" s="32">
        <v>72.615827736973827</v>
      </c>
      <c r="N709" s="32">
        <v>73.41958448137396</v>
      </c>
      <c r="O709" s="32">
        <v>74.887218542265146</v>
      </c>
      <c r="P709" s="32">
        <v>78.574379742688109</v>
      </c>
      <c r="Q709" s="32">
        <v>81.917531812723084</v>
      </c>
      <c r="R709" s="10" t="s">
        <v>1912</v>
      </c>
      <c r="S709" s="9" t="s">
        <v>1</v>
      </c>
    </row>
    <row r="710" spans="2:19" x14ac:dyDescent="0.25">
      <c r="B710" s="7" t="s">
        <v>188</v>
      </c>
      <c r="C710" s="8" t="s">
        <v>122</v>
      </c>
      <c r="D710" s="8" t="s">
        <v>126</v>
      </c>
      <c r="E710" s="8" t="s">
        <v>978</v>
      </c>
      <c r="F710" s="31">
        <v>12.604083265738668</v>
      </c>
      <c r="G710" s="31">
        <v>12.353801621375629</v>
      </c>
      <c r="H710" s="31">
        <v>12.353801621375629</v>
      </c>
      <c r="I710" s="31">
        <v>12.738612085195143</v>
      </c>
      <c r="J710" s="31">
        <v>13.274650433582449</v>
      </c>
      <c r="K710" s="31">
        <v>13.515998209471789</v>
      </c>
      <c r="L710" s="31">
        <v>13.602923371406741</v>
      </c>
      <c r="M710" s="31">
        <v>13.709172267107983</v>
      </c>
      <c r="N710" s="31">
        <v>13.860913836587033</v>
      </c>
      <c r="O710" s="31">
        <v>14.137989080275121</v>
      </c>
      <c r="P710" s="31">
        <v>14.834089774138803</v>
      </c>
      <c r="Q710" s="31">
        <v>15.465244841450833</v>
      </c>
      <c r="R710" s="11" t="s">
        <v>1912</v>
      </c>
      <c r="S710" s="9" t="s">
        <v>1</v>
      </c>
    </row>
    <row r="711" spans="2:19" x14ac:dyDescent="0.25">
      <c r="B711" s="7" t="s">
        <v>188</v>
      </c>
      <c r="C711" s="8" t="s">
        <v>122</v>
      </c>
      <c r="D711" s="8" t="s">
        <v>130</v>
      </c>
      <c r="E711" s="8" t="s">
        <v>979</v>
      </c>
      <c r="F711" s="30">
        <v>67.941653455527458</v>
      </c>
      <c r="G711" s="30">
        <v>66.592523305473733</v>
      </c>
      <c r="H711" s="30">
        <v>66.592523305473733</v>
      </c>
      <c r="I711" s="30">
        <v>68.666824040216767</v>
      </c>
      <c r="J711" s="30">
        <v>71.5563107991631</v>
      </c>
      <c r="K711" s="30">
        <v>72.857283397170789</v>
      </c>
      <c r="L711" s="30">
        <v>73.325848948844225</v>
      </c>
      <c r="M711" s="30">
        <v>73.898578079521258</v>
      </c>
      <c r="N711" s="30">
        <v>74.716533095446138</v>
      </c>
      <c r="O711" s="30">
        <v>76.210092745193265</v>
      </c>
      <c r="P711" s="30">
        <v>79.962387229092684</v>
      </c>
      <c r="Q711" s="30">
        <v>83.36459570042021</v>
      </c>
      <c r="R711" s="9" t="s">
        <v>1912</v>
      </c>
      <c r="S711" s="9" t="s">
        <v>1</v>
      </c>
    </row>
    <row r="712" spans="2:19" x14ac:dyDescent="0.25">
      <c r="B712" s="7" t="s">
        <v>188</v>
      </c>
      <c r="C712" s="8" t="s">
        <v>122</v>
      </c>
      <c r="D712" s="8" t="s">
        <v>135</v>
      </c>
      <c r="E712" s="8" t="s">
        <v>980</v>
      </c>
      <c r="F712" s="30">
        <v>0.982641745269211</v>
      </c>
      <c r="G712" s="30">
        <v>0.982641745269211</v>
      </c>
      <c r="H712" s="30">
        <v>0.982641745269211</v>
      </c>
      <c r="I712" s="30">
        <v>0.982641745269211</v>
      </c>
      <c r="J712" s="30">
        <v>0.982641745269211</v>
      </c>
      <c r="K712" s="30">
        <v>0.982641745269211</v>
      </c>
      <c r="L712" s="30">
        <v>0.982641745269211</v>
      </c>
      <c r="M712" s="30">
        <v>0.982641745269211</v>
      </c>
      <c r="N712" s="30">
        <v>0.982641745269211</v>
      </c>
      <c r="O712" s="30">
        <v>0.982641745269211</v>
      </c>
      <c r="P712" s="30">
        <v>0.982641745269211</v>
      </c>
      <c r="Q712" s="30">
        <v>0.982641745269211</v>
      </c>
      <c r="R712" s="9" t="s">
        <v>1912</v>
      </c>
      <c r="S712" s="9" t="s">
        <v>1</v>
      </c>
    </row>
    <row r="713" spans="2:19" x14ac:dyDescent="0.25">
      <c r="B713" s="7" t="s">
        <v>188</v>
      </c>
      <c r="C713" s="8" t="s">
        <v>140</v>
      </c>
      <c r="D713" s="7" t="s">
        <v>123</v>
      </c>
      <c r="E713" s="8" t="s">
        <v>981</v>
      </c>
      <c r="F713" s="30">
        <v>45.093559965589634</v>
      </c>
      <c r="G713" s="30">
        <v>51.243423949109463</v>
      </c>
      <c r="H713" s="30">
        <v>51.243423949109463</v>
      </c>
      <c r="I713" s="30">
        <v>52.023850540200954</v>
      </c>
      <c r="J713" s="30">
        <v>55.610002181279107</v>
      </c>
      <c r="K713" s="30">
        <v>56.947272048213094</v>
      </c>
      <c r="L713" s="30">
        <v>57.237841184624841</v>
      </c>
      <c r="M713" s="30">
        <v>57.541578480955323</v>
      </c>
      <c r="N713" s="30">
        <v>57.998397227761245</v>
      </c>
      <c r="O713" s="30">
        <v>59.843719731277396</v>
      </c>
      <c r="P713" s="30">
        <v>63.684338008942021</v>
      </c>
      <c r="Q713" s="30">
        <v>67.528540486129899</v>
      </c>
      <c r="R713" s="9" t="s">
        <v>1912</v>
      </c>
      <c r="S713" s="9" t="s">
        <v>1</v>
      </c>
    </row>
    <row r="714" spans="2:19" x14ac:dyDescent="0.25">
      <c r="B714" s="7" t="s">
        <v>188</v>
      </c>
      <c r="C714" s="8" t="s">
        <v>140</v>
      </c>
      <c r="D714" s="7" t="s">
        <v>126</v>
      </c>
      <c r="E714" s="8" t="s">
        <v>982</v>
      </c>
      <c r="F714" s="33">
        <v>7.5757849819951746</v>
      </c>
      <c r="G714" s="33">
        <v>8.6089712561153053</v>
      </c>
      <c r="H714" s="33">
        <v>8.6089712561153053</v>
      </c>
      <c r="I714" s="33">
        <v>8.7400840813802407</v>
      </c>
      <c r="J714" s="33">
        <v>9.3425628780502858</v>
      </c>
      <c r="K714" s="33">
        <v>9.5672261998754937</v>
      </c>
      <c r="L714" s="33">
        <v>9.6160422459259465</v>
      </c>
      <c r="M714" s="33">
        <v>9.6670705623810846</v>
      </c>
      <c r="N714" s="33">
        <v>9.7438167896513548</v>
      </c>
      <c r="O714" s="33">
        <v>10.053833708247812</v>
      </c>
      <c r="P714" s="33">
        <v>10.699063277430396</v>
      </c>
      <c r="Q714" s="33">
        <v>11.344894997451011</v>
      </c>
      <c r="R714" s="9" t="s">
        <v>1912</v>
      </c>
      <c r="S714" s="9" t="s">
        <v>1</v>
      </c>
    </row>
    <row r="715" spans="2:19" x14ac:dyDescent="0.25">
      <c r="B715" s="7" t="s">
        <v>188</v>
      </c>
      <c r="C715" s="8" t="s">
        <v>140</v>
      </c>
      <c r="D715" s="8" t="s">
        <v>130</v>
      </c>
      <c r="E715" s="8"/>
      <c r="F715" s="30">
        <v>45.725503479608093</v>
      </c>
      <c r="G715" s="30">
        <v>51.961551979485613</v>
      </c>
      <c r="H715" s="30">
        <v>51.961551979485613</v>
      </c>
      <c r="I715" s="30">
        <v>52.752915509749442</v>
      </c>
      <c r="J715" s="30">
        <v>56.389323667979831</v>
      </c>
      <c r="K715" s="30">
        <v>57.745334104954111</v>
      </c>
      <c r="L715" s="30">
        <v>58.039975292480683</v>
      </c>
      <c r="M715" s="30">
        <v>58.34796917920962</v>
      </c>
      <c r="N715" s="30">
        <v>58.81118980788839</v>
      </c>
      <c r="O715" s="30">
        <v>60.682372757735664</v>
      </c>
      <c r="P715" s="30">
        <v>64.576813661341617</v>
      </c>
      <c r="Q715" s="30">
        <v>68.474888993630898</v>
      </c>
      <c r="R715" s="9">
        <v>0</v>
      </c>
      <c r="S715" s="9" t="s">
        <v>1</v>
      </c>
    </row>
    <row r="716" spans="2:19" x14ac:dyDescent="0.25">
      <c r="B716" s="7" t="s">
        <v>188</v>
      </c>
      <c r="C716" s="8" t="s">
        <v>150</v>
      </c>
      <c r="D716" s="8" t="s">
        <v>151</v>
      </c>
      <c r="E716" s="8" t="s">
        <v>983</v>
      </c>
      <c r="F716" s="20">
        <v>23.5</v>
      </c>
      <c r="G716" s="20">
        <v>23.5</v>
      </c>
      <c r="H716" s="20">
        <v>23.5</v>
      </c>
      <c r="I716" s="20">
        <v>23.5</v>
      </c>
      <c r="J716" s="20">
        <v>23.5</v>
      </c>
      <c r="K716" s="20">
        <v>23.5</v>
      </c>
      <c r="L716" s="20">
        <v>23.5</v>
      </c>
      <c r="M716" s="20">
        <v>23.5</v>
      </c>
      <c r="N716" s="20">
        <v>23.5</v>
      </c>
      <c r="O716" s="20">
        <v>23.5</v>
      </c>
      <c r="P716" s="20">
        <v>23.5</v>
      </c>
      <c r="Q716" s="20">
        <v>23.5</v>
      </c>
      <c r="R716" s="9" t="s">
        <v>1912</v>
      </c>
      <c r="S716" s="9" t="s">
        <v>1</v>
      </c>
    </row>
    <row r="717" spans="2:19" x14ac:dyDescent="0.25">
      <c r="B717" s="7" t="s">
        <v>188</v>
      </c>
      <c r="C717" s="8" t="s">
        <v>150</v>
      </c>
      <c r="D717" s="8" t="s">
        <v>154</v>
      </c>
      <c r="E717" s="8" t="s">
        <v>984</v>
      </c>
      <c r="F717" s="19"/>
      <c r="G717" s="19"/>
      <c r="H717" s="19"/>
      <c r="I717" s="19"/>
      <c r="J717" s="19"/>
      <c r="K717" s="19"/>
      <c r="L717" s="19"/>
      <c r="M717" s="19"/>
      <c r="N717" s="19"/>
      <c r="O717" s="19"/>
      <c r="P717" s="19"/>
      <c r="Q717" s="19"/>
      <c r="R717" s="9" t="s">
        <v>1912</v>
      </c>
      <c r="S717" s="9" t="s">
        <v>1</v>
      </c>
    </row>
    <row r="718" spans="2:19" x14ac:dyDescent="0.25">
      <c r="B718" s="7" t="s">
        <v>188</v>
      </c>
      <c r="C718" s="8" t="s">
        <v>150</v>
      </c>
      <c r="D718" s="8" t="s">
        <v>157</v>
      </c>
      <c r="E718" s="8" t="s">
        <v>985</v>
      </c>
      <c r="F718" s="19"/>
      <c r="G718" s="19"/>
      <c r="H718" s="19"/>
      <c r="I718" s="19"/>
      <c r="J718" s="19"/>
      <c r="K718" s="19"/>
      <c r="L718" s="19"/>
      <c r="M718" s="19"/>
      <c r="N718" s="19"/>
      <c r="O718" s="19"/>
      <c r="P718" s="19"/>
      <c r="Q718" s="19"/>
      <c r="R718" s="9" t="s">
        <v>1912</v>
      </c>
      <c r="S718" s="9" t="s">
        <v>1</v>
      </c>
    </row>
    <row r="719" spans="2:19" x14ac:dyDescent="0.25">
      <c r="B719" s="7" t="s">
        <v>188</v>
      </c>
      <c r="C719" s="8" t="s">
        <v>159</v>
      </c>
      <c r="D719" s="8" t="s">
        <v>1</v>
      </c>
      <c r="E719" s="8" t="s">
        <v>986</v>
      </c>
      <c r="F719" s="21">
        <v>0.791035080121264</v>
      </c>
      <c r="G719" s="21">
        <v>0.791035080121264</v>
      </c>
      <c r="H719" s="21">
        <v>0.791035080121264</v>
      </c>
      <c r="I719" s="21">
        <v>0.791035080121264</v>
      </c>
      <c r="J719" s="21">
        <v>0.791035080121264</v>
      </c>
      <c r="K719" s="21">
        <v>0.791035080121264</v>
      </c>
      <c r="L719" s="21">
        <v>0.791035080121264</v>
      </c>
      <c r="M719" s="21">
        <v>0.791035080121264</v>
      </c>
      <c r="N719" s="21">
        <v>0.791035080121264</v>
      </c>
      <c r="O719" s="21">
        <v>0.791035080121264</v>
      </c>
      <c r="P719" s="21">
        <v>0.791035080121264</v>
      </c>
      <c r="Q719" s="21">
        <v>0.791035080121264</v>
      </c>
      <c r="R719" s="9" t="s">
        <v>1912</v>
      </c>
      <c r="S719" s="9" t="s">
        <v>1</v>
      </c>
    </row>
    <row r="720" spans="2:19" x14ac:dyDescent="0.25">
      <c r="B720" s="7" t="s">
        <v>188</v>
      </c>
      <c r="C720" s="8" t="s">
        <v>159</v>
      </c>
      <c r="D720" s="8" t="s">
        <v>90</v>
      </c>
      <c r="E720" s="8" t="s">
        <v>987</v>
      </c>
      <c r="F720" s="21">
        <v>0.90684068406840601</v>
      </c>
      <c r="G720" s="21">
        <v>0.90684068406840601</v>
      </c>
      <c r="H720" s="21">
        <v>0.90684068406840601</v>
      </c>
      <c r="I720" s="21">
        <v>0.90684068406840601</v>
      </c>
      <c r="J720" s="21">
        <v>0.90684068406840601</v>
      </c>
      <c r="K720" s="21">
        <v>0.90684068406840601</v>
      </c>
      <c r="L720" s="21">
        <v>0.90684068406840601</v>
      </c>
      <c r="M720" s="21">
        <v>0.90684068406840601</v>
      </c>
      <c r="N720" s="21">
        <v>0.90684068406840601</v>
      </c>
      <c r="O720" s="21">
        <v>0.90684068406840601</v>
      </c>
      <c r="P720" s="21">
        <v>0.90684068406840601</v>
      </c>
      <c r="Q720" s="21">
        <v>0.90684068406840601</v>
      </c>
      <c r="R720" s="9" t="s">
        <v>1912</v>
      </c>
      <c r="S720" s="9" t="s">
        <v>1</v>
      </c>
    </row>
    <row r="721" spans="2:19" x14ac:dyDescent="0.25">
      <c r="B721" s="7" t="s">
        <v>188</v>
      </c>
      <c r="C721" s="7" t="s">
        <v>164</v>
      </c>
      <c r="D721" s="12">
        <v>1</v>
      </c>
      <c r="E721" s="8" t="s">
        <v>988</v>
      </c>
      <c r="F721" s="19"/>
      <c r="G721" s="19"/>
      <c r="H721" s="19"/>
      <c r="I721" s="19"/>
      <c r="J721" s="19"/>
      <c r="K721" s="19"/>
      <c r="L721" s="19"/>
      <c r="M721" s="19"/>
      <c r="N721" s="19"/>
      <c r="O721" s="19"/>
      <c r="P721" s="19"/>
      <c r="Q721" s="19"/>
      <c r="R721" s="9">
        <v>0</v>
      </c>
      <c r="S721" s="9" t="s">
        <v>1</v>
      </c>
    </row>
    <row r="722" spans="2:19" x14ac:dyDescent="0.25">
      <c r="B722" s="7" t="s">
        <v>188</v>
      </c>
      <c r="C722" s="7" t="s">
        <v>164</v>
      </c>
      <c r="D722" s="12">
        <v>2</v>
      </c>
      <c r="E722" s="8" t="s">
        <v>989</v>
      </c>
      <c r="F722" s="19"/>
      <c r="G722" s="19"/>
      <c r="H722" s="19"/>
      <c r="I722" s="19"/>
      <c r="J722" s="19"/>
      <c r="K722" s="19"/>
      <c r="L722" s="19"/>
      <c r="M722" s="19"/>
      <c r="N722" s="19"/>
      <c r="O722" s="19"/>
      <c r="P722" s="19"/>
      <c r="Q722" s="19"/>
      <c r="R722" s="9">
        <v>0</v>
      </c>
      <c r="S722" s="9" t="s">
        <v>1</v>
      </c>
    </row>
    <row r="723" spans="2:19" x14ac:dyDescent="0.25">
      <c r="B723" s="7" t="s">
        <v>188</v>
      </c>
      <c r="C723" s="7" t="s">
        <v>164</v>
      </c>
      <c r="D723" s="12">
        <v>3</v>
      </c>
      <c r="E723" s="8" t="s">
        <v>990</v>
      </c>
      <c r="F723" s="19"/>
      <c r="G723" s="19"/>
      <c r="H723" s="19"/>
      <c r="I723" s="19"/>
      <c r="J723" s="19"/>
      <c r="K723" s="19"/>
      <c r="L723" s="19"/>
      <c r="M723" s="19"/>
      <c r="N723" s="19"/>
      <c r="O723" s="19"/>
      <c r="P723" s="19"/>
      <c r="Q723" s="19"/>
      <c r="R723" s="10">
        <v>0</v>
      </c>
      <c r="S723" s="9" t="s">
        <v>1</v>
      </c>
    </row>
    <row r="724" spans="2:19" x14ac:dyDescent="0.25">
      <c r="B724" s="7" t="s">
        <v>188</v>
      </c>
      <c r="C724" s="7" t="s">
        <v>164</v>
      </c>
      <c r="D724" s="12">
        <v>4</v>
      </c>
      <c r="E724" s="8" t="s">
        <v>991</v>
      </c>
      <c r="F724" s="19"/>
      <c r="G724" s="19"/>
      <c r="H724" s="19"/>
      <c r="I724" s="19"/>
      <c r="J724" s="19"/>
      <c r="K724" s="19"/>
      <c r="L724" s="19"/>
      <c r="M724" s="19"/>
      <c r="N724" s="19"/>
      <c r="O724" s="19"/>
      <c r="P724" s="19"/>
      <c r="Q724" s="19"/>
      <c r="R724" s="10">
        <v>0</v>
      </c>
      <c r="S724" s="9" t="s">
        <v>1</v>
      </c>
    </row>
    <row r="725" spans="2:19" x14ac:dyDescent="0.25">
      <c r="B725" s="7" t="s">
        <v>188</v>
      </c>
      <c r="C725" s="7" t="s">
        <v>164</v>
      </c>
      <c r="D725" s="12">
        <v>5</v>
      </c>
      <c r="E725" s="8" t="s">
        <v>992</v>
      </c>
      <c r="F725" s="19"/>
      <c r="G725" s="19"/>
      <c r="H725" s="19"/>
      <c r="I725" s="19"/>
      <c r="J725" s="19"/>
      <c r="K725" s="19"/>
      <c r="L725" s="19"/>
      <c r="M725" s="19"/>
      <c r="N725" s="19"/>
      <c r="O725" s="19"/>
      <c r="P725" s="19"/>
      <c r="Q725" s="19"/>
      <c r="R725" s="10">
        <v>0</v>
      </c>
      <c r="S725" s="9" t="s">
        <v>1</v>
      </c>
    </row>
    <row r="726" spans="2:19" x14ac:dyDescent="0.25">
      <c r="B726" s="7" t="s">
        <v>188</v>
      </c>
      <c r="C726" s="8" t="s">
        <v>171</v>
      </c>
      <c r="D726" s="8" t="s">
        <v>172</v>
      </c>
      <c r="E726" s="8" t="s">
        <v>993</v>
      </c>
      <c r="F726" s="22">
        <v>5.8486400000000209</v>
      </c>
      <c r="G726" s="20"/>
      <c r="H726" s="20"/>
      <c r="I726" s="20"/>
      <c r="J726" s="20"/>
      <c r="K726" s="20"/>
      <c r="L726" s="20"/>
      <c r="M726" s="20"/>
      <c r="N726" s="20"/>
      <c r="O726" s="20"/>
      <c r="P726" s="20"/>
      <c r="Q726" s="20"/>
      <c r="R726" s="11" t="s">
        <v>1912</v>
      </c>
      <c r="S726" s="9" t="s">
        <v>1</v>
      </c>
    </row>
    <row r="727" spans="2:19" ht="15.75" thickBot="1" x14ac:dyDescent="0.3">
      <c r="B727" s="56" t="s">
        <v>188</v>
      </c>
      <c r="C727" s="57" t="s">
        <v>171</v>
      </c>
      <c r="D727" s="57" t="s">
        <v>174</v>
      </c>
      <c r="E727" s="57" t="s">
        <v>994</v>
      </c>
      <c r="F727" s="58">
        <v>0.59998000000000007</v>
      </c>
      <c r="G727" s="58"/>
      <c r="H727" s="58"/>
      <c r="I727" s="58"/>
      <c r="J727" s="58"/>
      <c r="K727" s="58"/>
      <c r="L727" s="58"/>
      <c r="M727" s="58"/>
      <c r="N727" s="58"/>
      <c r="O727" s="58"/>
      <c r="P727" s="58"/>
      <c r="Q727" s="58"/>
      <c r="R727" s="62" t="s">
        <v>1912</v>
      </c>
      <c r="S727" s="62" t="s">
        <v>1</v>
      </c>
    </row>
    <row r="728" spans="2:19" ht="15.75" thickTop="1" x14ac:dyDescent="0.25">
      <c r="B728" s="7" t="s">
        <v>190</v>
      </c>
      <c r="C728" s="7" t="s">
        <v>106</v>
      </c>
      <c r="D728" s="8" t="s">
        <v>107</v>
      </c>
      <c r="E728" s="8" t="s">
        <v>995</v>
      </c>
      <c r="F728" s="19">
        <v>70</v>
      </c>
      <c r="G728" s="19">
        <v>70</v>
      </c>
      <c r="H728" s="19">
        <v>70</v>
      </c>
      <c r="I728" s="19">
        <v>70</v>
      </c>
      <c r="J728" s="19">
        <v>70</v>
      </c>
      <c r="K728" s="19">
        <v>70</v>
      </c>
      <c r="L728" s="19">
        <v>70</v>
      </c>
      <c r="M728" s="19">
        <v>70</v>
      </c>
      <c r="N728" s="19">
        <v>70</v>
      </c>
      <c r="O728" s="19">
        <v>70</v>
      </c>
      <c r="P728" s="19">
        <v>70</v>
      </c>
      <c r="Q728" s="19">
        <v>70</v>
      </c>
      <c r="R728" s="147" t="s">
        <v>1912</v>
      </c>
      <c r="S728" s="147" t="s">
        <v>1</v>
      </c>
    </row>
    <row r="729" spans="2:19" x14ac:dyDescent="0.25">
      <c r="B729" s="7" t="s">
        <v>190</v>
      </c>
      <c r="C729" s="7" t="s">
        <v>106</v>
      </c>
      <c r="D729" s="8" t="s">
        <v>112</v>
      </c>
      <c r="E729" s="8" t="s">
        <v>996</v>
      </c>
      <c r="F729" s="19">
        <v>35</v>
      </c>
      <c r="G729" s="19">
        <v>35</v>
      </c>
      <c r="H729" s="19">
        <v>35</v>
      </c>
      <c r="I729" s="19">
        <v>35</v>
      </c>
      <c r="J729" s="19">
        <v>35</v>
      </c>
      <c r="K729" s="19">
        <v>35</v>
      </c>
      <c r="L729" s="19">
        <v>35</v>
      </c>
      <c r="M729" s="19">
        <v>35</v>
      </c>
      <c r="N729" s="19">
        <v>35</v>
      </c>
      <c r="O729" s="19">
        <v>35</v>
      </c>
      <c r="P729" s="19">
        <v>35</v>
      </c>
      <c r="Q729" s="19">
        <v>35</v>
      </c>
      <c r="R729" s="10" t="s">
        <v>1912</v>
      </c>
      <c r="S729" s="9" t="s">
        <v>1</v>
      </c>
    </row>
    <row r="730" spans="2:19" x14ac:dyDescent="0.25">
      <c r="B730" s="7" t="s">
        <v>190</v>
      </c>
      <c r="C730" s="7" t="s">
        <v>106</v>
      </c>
      <c r="D730" s="8" t="s">
        <v>117</v>
      </c>
      <c r="E730" s="8" t="s">
        <v>997</v>
      </c>
      <c r="F730" s="19">
        <v>42</v>
      </c>
      <c r="G730" s="19">
        <v>42</v>
      </c>
      <c r="H730" s="19">
        <v>42</v>
      </c>
      <c r="I730" s="19">
        <v>42</v>
      </c>
      <c r="J730" s="19">
        <v>42</v>
      </c>
      <c r="K730" s="19">
        <v>42</v>
      </c>
      <c r="L730" s="19">
        <v>42</v>
      </c>
      <c r="M730" s="19">
        <v>42</v>
      </c>
      <c r="N730" s="19">
        <v>42</v>
      </c>
      <c r="O730" s="19">
        <v>42</v>
      </c>
      <c r="P730" s="19">
        <v>42</v>
      </c>
      <c r="Q730" s="19">
        <v>42</v>
      </c>
      <c r="R730" s="10" t="s">
        <v>1912</v>
      </c>
      <c r="S730" s="9" t="s">
        <v>1</v>
      </c>
    </row>
    <row r="731" spans="2:19" x14ac:dyDescent="0.25">
      <c r="B731" s="7" t="s">
        <v>190</v>
      </c>
      <c r="C731" s="8" t="s">
        <v>122</v>
      </c>
      <c r="D731" s="8" t="s">
        <v>123</v>
      </c>
      <c r="E731" s="8" t="s">
        <v>998</v>
      </c>
      <c r="F731" s="32">
        <v>22.863328024689334</v>
      </c>
      <c r="G731" s="32">
        <v>24.661558844747031</v>
      </c>
      <c r="H731" s="32">
        <v>24.661558844747031</v>
      </c>
      <c r="I731" s="32">
        <v>25.429745528361742</v>
      </c>
      <c r="J731" s="32">
        <v>25.926252579406604</v>
      </c>
      <c r="K731" s="32">
        <v>26.397620426604625</v>
      </c>
      <c r="L731" s="32">
        <v>26.56739090117242</v>
      </c>
      <c r="M731" s="32">
        <v>26.774901880087935</v>
      </c>
      <c r="N731" s="32">
        <v>27.07126299910902</v>
      </c>
      <c r="O731" s="32">
        <v>27.612408906287445</v>
      </c>
      <c r="P731" s="32">
        <v>28.971938673199745</v>
      </c>
      <c r="Q731" s="32">
        <v>30.20462542256282</v>
      </c>
      <c r="R731" s="10" t="s">
        <v>1912</v>
      </c>
      <c r="S731" s="9" t="s">
        <v>1</v>
      </c>
    </row>
    <row r="732" spans="2:19" x14ac:dyDescent="0.25">
      <c r="B732" s="7" t="s">
        <v>190</v>
      </c>
      <c r="C732" s="8" t="s">
        <v>122</v>
      </c>
      <c r="D732" s="8" t="s">
        <v>126</v>
      </c>
      <c r="E732" s="8" t="s">
        <v>999</v>
      </c>
      <c r="F732" s="31">
        <v>0.23395014000253272</v>
      </c>
      <c r="G732" s="31">
        <v>0.25235062621619203</v>
      </c>
      <c r="H732" s="31">
        <v>0.25235062621619203</v>
      </c>
      <c r="I732" s="31">
        <v>0.26021113462415069</v>
      </c>
      <c r="J732" s="31">
        <v>0.26529166769365436</v>
      </c>
      <c r="K732" s="31">
        <v>0.27011496261043239</v>
      </c>
      <c r="L732" s="31">
        <v>0.27185214742683445</v>
      </c>
      <c r="M732" s="31">
        <v>0.27397551382886948</v>
      </c>
      <c r="N732" s="31">
        <v>0.27700804370450594</v>
      </c>
      <c r="O732" s="31">
        <v>0.28254534608712173</v>
      </c>
      <c r="P732" s="31">
        <v>0.29645680197693974</v>
      </c>
      <c r="Q732" s="31">
        <v>0.30907033038678072</v>
      </c>
      <c r="R732" s="11" t="s">
        <v>1912</v>
      </c>
      <c r="S732" s="9" t="s">
        <v>1</v>
      </c>
    </row>
    <row r="733" spans="2:19" x14ac:dyDescent="0.25">
      <c r="B733" s="7" t="s">
        <v>190</v>
      </c>
      <c r="C733" s="8" t="s">
        <v>122</v>
      </c>
      <c r="D733" s="8" t="s">
        <v>130</v>
      </c>
      <c r="E733" s="8" t="s">
        <v>1000</v>
      </c>
      <c r="F733" s="30">
        <v>22.864524946575031</v>
      </c>
      <c r="G733" s="30">
        <v>24.662849906113287</v>
      </c>
      <c r="H733" s="30">
        <v>24.662849906113287</v>
      </c>
      <c r="I733" s="30">
        <v>25.431076805196756</v>
      </c>
      <c r="J733" s="30">
        <v>25.927609848964778</v>
      </c>
      <c r="K733" s="30">
        <v>26.399002372819314</v>
      </c>
      <c r="L733" s="30">
        <v>26.568781735069443</v>
      </c>
      <c r="M733" s="30">
        <v>26.776303577426706</v>
      </c>
      <c r="N733" s="30">
        <v>27.072680211297996</v>
      </c>
      <c r="O733" s="30">
        <v>27.613854448095754</v>
      </c>
      <c r="P733" s="30">
        <v>28.973455387976859</v>
      </c>
      <c r="Q733" s="30">
        <v>30.206206669928843</v>
      </c>
      <c r="R733" s="9" t="s">
        <v>1912</v>
      </c>
      <c r="S733" s="9" t="s">
        <v>1</v>
      </c>
    </row>
    <row r="734" spans="2:19" x14ac:dyDescent="0.25">
      <c r="B734" s="7" t="s">
        <v>190</v>
      </c>
      <c r="C734" s="8" t="s">
        <v>122</v>
      </c>
      <c r="D734" s="8" t="s">
        <v>135</v>
      </c>
      <c r="E734" s="8" t="s">
        <v>1001</v>
      </c>
      <c r="F734" s="30">
        <v>0.999947651574284</v>
      </c>
      <c r="G734" s="30">
        <v>0.999947651574284</v>
      </c>
      <c r="H734" s="30">
        <v>0.999947651574284</v>
      </c>
      <c r="I734" s="30">
        <v>0.999947651574284</v>
      </c>
      <c r="J734" s="30">
        <v>0.999947651574284</v>
      </c>
      <c r="K734" s="30">
        <v>0.999947651574284</v>
      </c>
      <c r="L734" s="30">
        <v>0.999947651574284</v>
      </c>
      <c r="M734" s="30">
        <v>0.999947651574284</v>
      </c>
      <c r="N734" s="30">
        <v>0.999947651574284</v>
      </c>
      <c r="O734" s="30">
        <v>0.999947651574284</v>
      </c>
      <c r="P734" s="30">
        <v>0.999947651574284</v>
      </c>
      <c r="Q734" s="30">
        <v>0.999947651574284</v>
      </c>
      <c r="R734" s="9" t="s">
        <v>1912</v>
      </c>
      <c r="S734" s="9" t="s">
        <v>1</v>
      </c>
    </row>
    <row r="735" spans="2:19" x14ac:dyDescent="0.25">
      <c r="B735" s="7" t="s">
        <v>190</v>
      </c>
      <c r="C735" s="8" t="s">
        <v>140</v>
      </c>
      <c r="D735" s="7" t="s">
        <v>123</v>
      </c>
      <c r="E735" s="8" t="s">
        <v>1002</v>
      </c>
      <c r="F735" s="30">
        <v>13.397522993245479</v>
      </c>
      <c r="G735" s="30">
        <v>17.331898131156454</v>
      </c>
      <c r="H735" s="30">
        <v>17.331898131156454</v>
      </c>
      <c r="I735" s="30">
        <v>17.595859301843966</v>
      </c>
      <c r="J735" s="30">
        <v>18.221475863722858</v>
      </c>
      <c r="K735" s="30">
        <v>18.659652983806204</v>
      </c>
      <c r="L735" s="30">
        <v>18.754862447898837</v>
      </c>
      <c r="M735" s="30">
        <v>18.854386662912468</v>
      </c>
      <c r="N735" s="30">
        <v>19.004070378836193</v>
      </c>
      <c r="O735" s="30">
        <v>19.608718789907893</v>
      </c>
      <c r="P735" s="30">
        <v>20.867156669843776</v>
      </c>
      <c r="Q735" s="30">
        <v>22.126768968095469</v>
      </c>
      <c r="R735" s="9" t="s">
        <v>1912</v>
      </c>
      <c r="S735" s="9" t="s">
        <v>1</v>
      </c>
    </row>
    <row r="736" spans="2:19" x14ac:dyDescent="0.25">
      <c r="B736" s="7" t="s">
        <v>190</v>
      </c>
      <c r="C736" s="8" t="s">
        <v>140</v>
      </c>
      <c r="D736" s="7" t="s">
        <v>126</v>
      </c>
      <c r="E736" s="8" t="s">
        <v>1003</v>
      </c>
      <c r="F736" s="33">
        <v>0.41425632822330849</v>
      </c>
      <c r="G736" s="33">
        <v>0.53590865151509293</v>
      </c>
      <c r="H736" s="33">
        <v>0.53590865151509293</v>
      </c>
      <c r="I736" s="33">
        <v>0.54407042779401027</v>
      </c>
      <c r="J736" s="33">
        <v>0.563414721506454</v>
      </c>
      <c r="K736" s="33">
        <v>0.57696331888290986</v>
      </c>
      <c r="L736" s="33">
        <v>0.57990723045710102</v>
      </c>
      <c r="M736" s="33">
        <v>0.58298455571360364</v>
      </c>
      <c r="N736" s="33">
        <v>0.58761283114815754</v>
      </c>
      <c r="O736" s="33">
        <v>0.6063087819416616</v>
      </c>
      <c r="P736" s="33">
        <v>0.64522014307183628</v>
      </c>
      <c r="Q736" s="33">
        <v>0.68416781764725443</v>
      </c>
      <c r="R736" s="9" t="s">
        <v>1912</v>
      </c>
      <c r="S736" s="9" t="s">
        <v>1</v>
      </c>
    </row>
    <row r="737" spans="2:19" x14ac:dyDescent="0.25">
      <c r="B737" s="7" t="s">
        <v>190</v>
      </c>
      <c r="C737" s="8" t="s">
        <v>140</v>
      </c>
      <c r="D737" s="8" t="s">
        <v>130</v>
      </c>
      <c r="E737" s="8"/>
      <c r="F737" s="30">
        <v>13.403925942051991</v>
      </c>
      <c r="G737" s="30">
        <v>17.340181397884894</v>
      </c>
      <c r="H737" s="30">
        <v>17.340181397884894</v>
      </c>
      <c r="I737" s="30">
        <v>17.604268720986077</v>
      </c>
      <c r="J737" s="30">
        <v>18.230184277747849</v>
      </c>
      <c r="K737" s="30">
        <v>18.668570811591447</v>
      </c>
      <c r="L737" s="30">
        <v>18.763825778223971</v>
      </c>
      <c r="M737" s="30">
        <v>18.863397557884745</v>
      </c>
      <c r="N737" s="30">
        <v>19.013152810701573</v>
      </c>
      <c r="O737" s="30">
        <v>19.618090195550291</v>
      </c>
      <c r="P737" s="30">
        <v>20.877129508551487</v>
      </c>
      <c r="Q737" s="30">
        <v>22.137343801146894</v>
      </c>
      <c r="R737" s="9">
        <v>0</v>
      </c>
      <c r="S737" s="9" t="s">
        <v>1</v>
      </c>
    </row>
    <row r="738" spans="2:19" x14ac:dyDescent="0.25">
      <c r="B738" s="7" t="s">
        <v>190</v>
      </c>
      <c r="C738" s="8" t="s">
        <v>150</v>
      </c>
      <c r="D738" s="8" t="s">
        <v>151</v>
      </c>
      <c r="E738" s="8" t="s">
        <v>1004</v>
      </c>
      <c r="F738" s="20">
        <v>1.5</v>
      </c>
      <c r="G738" s="20">
        <v>1.5</v>
      </c>
      <c r="H738" s="20">
        <v>1.5</v>
      </c>
      <c r="I738" s="20">
        <v>1.5</v>
      </c>
      <c r="J738" s="20">
        <v>1.5</v>
      </c>
      <c r="K738" s="20">
        <v>1.5</v>
      </c>
      <c r="L738" s="20">
        <v>1.5</v>
      </c>
      <c r="M738" s="20">
        <v>1.5</v>
      </c>
      <c r="N738" s="20">
        <v>1.5</v>
      </c>
      <c r="O738" s="20">
        <v>1.5</v>
      </c>
      <c r="P738" s="20">
        <v>1.5</v>
      </c>
      <c r="Q738" s="20">
        <v>1.5</v>
      </c>
      <c r="R738" s="9" t="s">
        <v>1912</v>
      </c>
      <c r="S738" s="9" t="s">
        <v>1</v>
      </c>
    </row>
    <row r="739" spans="2:19" x14ac:dyDescent="0.25">
      <c r="B739" s="7" t="s">
        <v>190</v>
      </c>
      <c r="C739" s="8" t="s">
        <v>150</v>
      </c>
      <c r="D739" s="8" t="s">
        <v>154</v>
      </c>
      <c r="E739" s="8" t="s">
        <v>1005</v>
      </c>
      <c r="F739" s="19"/>
      <c r="G739" s="19"/>
      <c r="H739" s="19"/>
      <c r="I739" s="19"/>
      <c r="J739" s="19"/>
      <c r="K739" s="19"/>
      <c r="L739" s="19"/>
      <c r="M739" s="19"/>
      <c r="N739" s="19"/>
      <c r="O739" s="19"/>
      <c r="P739" s="19"/>
      <c r="Q739" s="19"/>
      <c r="R739" s="9" t="s">
        <v>1912</v>
      </c>
      <c r="S739" s="9" t="s">
        <v>1</v>
      </c>
    </row>
    <row r="740" spans="2:19" x14ac:dyDescent="0.25">
      <c r="B740" s="7" t="s">
        <v>190</v>
      </c>
      <c r="C740" s="8" t="s">
        <v>150</v>
      </c>
      <c r="D740" s="8" t="s">
        <v>157</v>
      </c>
      <c r="E740" s="8" t="s">
        <v>1006</v>
      </c>
      <c r="F740" s="19"/>
      <c r="G740" s="19"/>
      <c r="H740" s="19"/>
      <c r="I740" s="19"/>
      <c r="J740" s="19"/>
      <c r="K740" s="19"/>
      <c r="L740" s="19"/>
      <c r="M740" s="19"/>
      <c r="N740" s="19"/>
      <c r="O740" s="19"/>
      <c r="P740" s="19"/>
      <c r="Q740" s="19"/>
      <c r="R740" s="9" t="s">
        <v>1912</v>
      </c>
      <c r="S740" s="9" t="s">
        <v>1</v>
      </c>
    </row>
    <row r="741" spans="2:19" x14ac:dyDescent="0.25">
      <c r="B741" s="7" t="s">
        <v>190</v>
      </c>
      <c r="C741" s="8" t="s">
        <v>159</v>
      </c>
      <c r="D741" s="8" t="s">
        <v>1</v>
      </c>
      <c r="E741" s="8" t="s">
        <v>1007</v>
      </c>
      <c r="F741" s="21">
        <v>0.81879194630872398</v>
      </c>
      <c r="G741" s="21">
        <v>0.81879194630872398</v>
      </c>
      <c r="H741" s="21">
        <v>0.81879194630872398</v>
      </c>
      <c r="I741" s="21">
        <v>0.81879194630872398</v>
      </c>
      <c r="J741" s="21">
        <v>0.81879194630872398</v>
      </c>
      <c r="K741" s="21">
        <v>0.81879194630872398</v>
      </c>
      <c r="L741" s="21">
        <v>0.81879194630872398</v>
      </c>
      <c r="M741" s="21">
        <v>0.81879194630872398</v>
      </c>
      <c r="N741" s="21">
        <v>0.81879194630872398</v>
      </c>
      <c r="O741" s="21">
        <v>0.81879194630872398</v>
      </c>
      <c r="P741" s="21">
        <v>0.81879194630872398</v>
      </c>
      <c r="Q741" s="21">
        <v>0.81879194630872398</v>
      </c>
      <c r="R741" s="9" t="s">
        <v>1912</v>
      </c>
      <c r="S741" s="9" t="s">
        <v>1</v>
      </c>
    </row>
    <row r="742" spans="2:19" x14ac:dyDescent="0.25">
      <c r="B742" s="7" t="s">
        <v>190</v>
      </c>
      <c r="C742" s="8" t="s">
        <v>159</v>
      </c>
      <c r="D742" s="8" t="s">
        <v>90</v>
      </c>
      <c r="E742" s="8" t="s">
        <v>1008</v>
      </c>
      <c r="F742" s="21">
        <v>0.86239723063608797</v>
      </c>
      <c r="G742" s="21">
        <v>0.86239723063608797</v>
      </c>
      <c r="H742" s="21">
        <v>0.86239723063608797</v>
      </c>
      <c r="I742" s="21">
        <v>0.86239723063608797</v>
      </c>
      <c r="J742" s="21">
        <v>0.86239723063608797</v>
      </c>
      <c r="K742" s="21">
        <v>0.86239723063608797</v>
      </c>
      <c r="L742" s="21">
        <v>0.86239723063608797</v>
      </c>
      <c r="M742" s="21">
        <v>0.86239723063608797</v>
      </c>
      <c r="N742" s="21">
        <v>0.86239723063608797</v>
      </c>
      <c r="O742" s="21">
        <v>0.86239723063608797</v>
      </c>
      <c r="P742" s="21">
        <v>0.86239723063608797</v>
      </c>
      <c r="Q742" s="21">
        <v>0.86239723063608797</v>
      </c>
      <c r="R742" s="9" t="s">
        <v>1912</v>
      </c>
      <c r="S742" s="9" t="s">
        <v>1</v>
      </c>
    </row>
    <row r="743" spans="2:19" x14ac:dyDescent="0.25">
      <c r="B743" s="7" t="s">
        <v>190</v>
      </c>
      <c r="C743" s="7" t="s">
        <v>164</v>
      </c>
      <c r="D743" s="12">
        <v>1</v>
      </c>
      <c r="E743" s="8" t="s">
        <v>1009</v>
      </c>
      <c r="F743" s="19">
        <v>4.8</v>
      </c>
      <c r="G743" s="19"/>
      <c r="H743" s="19"/>
      <c r="I743" s="19"/>
      <c r="J743" s="19"/>
      <c r="K743" s="19"/>
      <c r="L743" s="19"/>
      <c r="M743" s="19"/>
      <c r="N743" s="19"/>
      <c r="O743" s="19"/>
      <c r="P743" s="19"/>
      <c r="Q743" s="19"/>
      <c r="R743" s="9" t="s">
        <v>219</v>
      </c>
      <c r="S743" s="9" t="s">
        <v>1</v>
      </c>
    </row>
    <row r="744" spans="2:19" x14ac:dyDescent="0.25">
      <c r="B744" s="7" t="s">
        <v>190</v>
      </c>
      <c r="C744" s="7" t="s">
        <v>164</v>
      </c>
      <c r="D744" s="12">
        <v>2</v>
      </c>
      <c r="E744" s="8" t="s">
        <v>1010</v>
      </c>
      <c r="F744" s="19">
        <v>5.8</v>
      </c>
      <c r="G744" s="19"/>
      <c r="H744" s="19"/>
      <c r="I744" s="19"/>
      <c r="J744" s="19"/>
      <c r="K744" s="19"/>
      <c r="L744" s="19"/>
      <c r="M744" s="19"/>
      <c r="N744" s="19"/>
      <c r="O744" s="19"/>
      <c r="P744" s="19"/>
      <c r="Q744" s="19"/>
      <c r="R744" s="9" t="s">
        <v>220</v>
      </c>
      <c r="S744" s="9" t="s">
        <v>1</v>
      </c>
    </row>
    <row r="745" spans="2:19" x14ac:dyDescent="0.25">
      <c r="B745" s="7" t="s">
        <v>190</v>
      </c>
      <c r="C745" s="7" t="s">
        <v>164</v>
      </c>
      <c r="D745" s="12">
        <v>3</v>
      </c>
      <c r="E745" s="8" t="s">
        <v>1011</v>
      </c>
      <c r="F745" s="19"/>
      <c r="G745" s="19"/>
      <c r="H745" s="19"/>
      <c r="I745" s="19"/>
      <c r="J745" s="19"/>
      <c r="K745" s="19"/>
      <c r="L745" s="19"/>
      <c r="M745" s="19"/>
      <c r="N745" s="19"/>
      <c r="O745" s="19"/>
      <c r="P745" s="19"/>
      <c r="Q745" s="19"/>
      <c r="R745" s="10">
        <v>0</v>
      </c>
      <c r="S745" s="9" t="s">
        <v>1</v>
      </c>
    </row>
    <row r="746" spans="2:19" x14ac:dyDescent="0.25">
      <c r="B746" s="7" t="s">
        <v>190</v>
      </c>
      <c r="C746" s="7" t="s">
        <v>164</v>
      </c>
      <c r="D746" s="12">
        <v>4</v>
      </c>
      <c r="E746" s="8" t="s">
        <v>1012</v>
      </c>
      <c r="F746" s="19"/>
      <c r="G746" s="19"/>
      <c r="H746" s="19"/>
      <c r="I746" s="19"/>
      <c r="J746" s="19"/>
      <c r="K746" s="19"/>
      <c r="L746" s="19"/>
      <c r="M746" s="19"/>
      <c r="N746" s="19"/>
      <c r="O746" s="19"/>
      <c r="P746" s="19"/>
      <c r="Q746" s="19"/>
      <c r="R746" s="10">
        <v>0</v>
      </c>
      <c r="S746" s="9" t="s">
        <v>1</v>
      </c>
    </row>
    <row r="747" spans="2:19" x14ac:dyDescent="0.25">
      <c r="B747" s="7" t="s">
        <v>190</v>
      </c>
      <c r="C747" s="7" t="s">
        <v>164</v>
      </c>
      <c r="D747" s="12">
        <v>5</v>
      </c>
      <c r="E747" s="8" t="s">
        <v>1013</v>
      </c>
      <c r="F747" s="19"/>
      <c r="G747" s="19"/>
      <c r="H747" s="19"/>
      <c r="I747" s="19"/>
      <c r="J747" s="19"/>
      <c r="K747" s="19"/>
      <c r="L747" s="19"/>
      <c r="M747" s="19"/>
      <c r="N747" s="19"/>
      <c r="O747" s="19"/>
      <c r="P747" s="19"/>
      <c r="Q747" s="19"/>
      <c r="R747" s="10">
        <v>0</v>
      </c>
      <c r="S747" s="9" t="s">
        <v>1</v>
      </c>
    </row>
    <row r="748" spans="2:19" x14ac:dyDescent="0.25">
      <c r="B748" s="7" t="s">
        <v>190</v>
      </c>
      <c r="C748" s="8" t="s">
        <v>171</v>
      </c>
      <c r="D748" s="8" t="s">
        <v>172</v>
      </c>
      <c r="E748" s="8" t="s">
        <v>1014</v>
      </c>
      <c r="F748" s="22">
        <v>7.1906500000000291</v>
      </c>
      <c r="G748" s="20"/>
      <c r="H748" s="20"/>
      <c r="I748" s="20"/>
      <c r="J748" s="20"/>
      <c r="K748" s="20"/>
      <c r="L748" s="20"/>
      <c r="M748" s="20"/>
      <c r="N748" s="20"/>
      <c r="O748" s="20"/>
      <c r="P748" s="20"/>
      <c r="Q748" s="20"/>
      <c r="R748" s="11" t="s">
        <v>1912</v>
      </c>
      <c r="S748" s="9" t="s">
        <v>1</v>
      </c>
    </row>
    <row r="749" spans="2:19" ht="15.75" thickBot="1" x14ac:dyDescent="0.3">
      <c r="B749" s="56" t="s">
        <v>190</v>
      </c>
      <c r="C749" s="57" t="s">
        <v>171</v>
      </c>
      <c r="D749" s="57" t="s">
        <v>174</v>
      </c>
      <c r="E749" s="57" t="s">
        <v>1015</v>
      </c>
      <c r="F749" s="58">
        <v>0</v>
      </c>
      <c r="G749" s="58"/>
      <c r="H749" s="58"/>
      <c r="I749" s="58"/>
      <c r="J749" s="58"/>
      <c r="K749" s="58"/>
      <c r="L749" s="58"/>
      <c r="M749" s="58"/>
      <c r="N749" s="58"/>
      <c r="O749" s="58"/>
      <c r="P749" s="58"/>
      <c r="Q749" s="58"/>
      <c r="R749" s="62" t="s">
        <v>1912</v>
      </c>
      <c r="S749" s="62" t="s">
        <v>1</v>
      </c>
    </row>
    <row r="750" spans="2:19" ht="15.75" thickTop="1" x14ac:dyDescent="0.25">
      <c r="B750" s="7" t="s">
        <v>197</v>
      </c>
      <c r="C750" s="7" t="s">
        <v>106</v>
      </c>
      <c r="D750" s="8" t="s">
        <v>107</v>
      </c>
      <c r="E750" s="8" t="s">
        <v>1016</v>
      </c>
      <c r="F750" s="19">
        <v>63</v>
      </c>
      <c r="G750" s="19">
        <v>63</v>
      </c>
      <c r="H750" s="19">
        <v>63</v>
      </c>
      <c r="I750" s="19">
        <v>63</v>
      </c>
      <c r="J750" s="19">
        <v>63</v>
      </c>
      <c r="K750" s="19">
        <v>63</v>
      </c>
      <c r="L750" s="19">
        <v>63</v>
      </c>
      <c r="M750" s="19">
        <v>63</v>
      </c>
      <c r="N750" s="19">
        <v>63</v>
      </c>
      <c r="O750" s="19">
        <v>63</v>
      </c>
      <c r="P750" s="19">
        <v>63</v>
      </c>
      <c r="Q750" s="19">
        <v>63</v>
      </c>
      <c r="R750" s="147" t="s">
        <v>1912</v>
      </c>
      <c r="S750" s="147" t="s">
        <v>1</v>
      </c>
    </row>
    <row r="751" spans="2:19" x14ac:dyDescent="0.25">
      <c r="B751" s="7" t="s">
        <v>197</v>
      </c>
      <c r="C751" s="7" t="s">
        <v>106</v>
      </c>
      <c r="D751" s="8" t="s">
        <v>112</v>
      </c>
      <c r="E751" s="8" t="s">
        <v>1017</v>
      </c>
      <c r="F751" s="19">
        <v>31.5</v>
      </c>
      <c r="G751" s="19">
        <v>31.5</v>
      </c>
      <c r="H751" s="19">
        <v>31.5</v>
      </c>
      <c r="I751" s="19">
        <v>31.5</v>
      </c>
      <c r="J751" s="19">
        <v>31.5</v>
      </c>
      <c r="K751" s="19">
        <v>31.5</v>
      </c>
      <c r="L751" s="19">
        <v>31.5</v>
      </c>
      <c r="M751" s="19">
        <v>31.5</v>
      </c>
      <c r="N751" s="19">
        <v>31.5</v>
      </c>
      <c r="O751" s="19">
        <v>31.5</v>
      </c>
      <c r="P751" s="19">
        <v>31.5</v>
      </c>
      <c r="Q751" s="19">
        <v>31.5</v>
      </c>
      <c r="R751" s="10" t="s">
        <v>1912</v>
      </c>
      <c r="S751" s="9" t="s">
        <v>1</v>
      </c>
    </row>
    <row r="752" spans="2:19" x14ac:dyDescent="0.25">
      <c r="B752" s="7" t="s">
        <v>197</v>
      </c>
      <c r="C752" s="7" t="s">
        <v>106</v>
      </c>
      <c r="D752" s="8" t="s">
        <v>117</v>
      </c>
      <c r="E752" s="8" t="s">
        <v>1018</v>
      </c>
      <c r="F752" s="19">
        <v>36</v>
      </c>
      <c r="G752" s="19">
        <v>36</v>
      </c>
      <c r="H752" s="19">
        <v>36</v>
      </c>
      <c r="I752" s="19">
        <v>36</v>
      </c>
      <c r="J752" s="19">
        <v>36</v>
      </c>
      <c r="K752" s="19">
        <v>36</v>
      </c>
      <c r="L752" s="19">
        <v>36</v>
      </c>
      <c r="M752" s="19">
        <v>36</v>
      </c>
      <c r="N752" s="19">
        <v>36</v>
      </c>
      <c r="O752" s="19">
        <v>36</v>
      </c>
      <c r="P752" s="19">
        <v>36</v>
      </c>
      <c r="Q752" s="19">
        <v>36</v>
      </c>
      <c r="R752" s="10" t="s">
        <v>1912</v>
      </c>
      <c r="S752" s="9" t="s">
        <v>1</v>
      </c>
    </row>
    <row r="753" spans="2:19" x14ac:dyDescent="0.25">
      <c r="B753" s="7" t="s">
        <v>197</v>
      </c>
      <c r="C753" s="8" t="s">
        <v>122</v>
      </c>
      <c r="D753" s="8" t="s">
        <v>123</v>
      </c>
      <c r="E753" s="8" t="s">
        <v>1019</v>
      </c>
      <c r="F753" s="32">
        <v>11.752959593366443</v>
      </c>
      <c r="G753" s="32">
        <v>11.832594161151482</v>
      </c>
      <c r="H753" s="32">
        <v>11.832594161151482</v>
      </c>
      <c r="I753" s="32">
        <v>12.201169453753062</v>
      </c>
      <c r="J753" s="32">
        <v>12.439393098501107</v>
      </c>
      <c r="K753" s="32">
        <v>12.665554975437683</v>
      </c>
      <c r="L753" s="32">
        <v>12.747010699252753</v>
      </c>
      <c r="M753" s="32">
        <v>12.846574283734498</v>
      </c>
      <c r="N753" s="32">
        <v>12.98876808699719</v>
      </c>
      <c r="O753" s="32">
        <v>13.248409415508519</v>
      </c>
      <c r="P753" s="32">
        <v>13.900710597406624</v>
      </c>
      <c r="Q753" s="32">
        <v>14.492152611468484</v>
      </c>
      <c r="R753" s="10" t="s">
        <v>1912</v>
      </c>
      <c r="S753" s="9" t="s">
        <v>1</v>
      </c>
    </row>
    <row r="754" spans="2:19" x14ac:dyDescent="0.25">
      <c r="B754" s="7" t="s">
        <v>197</v>
      </c>
      <c r="C754" s="8" t="s">
        <v>122</v>
      </c>
      <c r="D754" s="8" t="s">
        <v>126</v>
      </c>
      <c r="E754" s="8" t="s">
        <v>1020</v>
      </c>
      <c r="F754" s="31">
        <v>0.31678720353801437</v>
      </c>
      <c r="G754" s="31">
        <v>0.31893365965686393</v>
      </c>
      <c r="H754" s="31">
        <v>0.31893365965686393</v>
      </c>
      <c r="I754" s="31">
        <v>0.32886817319861944</v>
      </c>
      <c r="J754" s="31">
        <v>0.33528921137514228</v>
      </c>
      <c r="K754" s="31">
        <v>0.34138513878583054</v>
      </c>
      <c r="L754" s="31">
        <v>0.34358068202362763</v>
      </c>
      <c r="M754" s="31">
        <v>0.34626430134962494</v>
      </c>
      <c r="N754" s="31">
        <v>0.35009696808669527</v>
      </c>
      <c r="O754" s="31">
        <v>0.35709529474042334</v>
      </c>
      <c r="P754" s="31">
        <v>0.37467730594673282</v>
      </c>
      <c r="Q754" s="31">
        <v>0.39061892985866781</v>
      </c>
      <c r="R754" s="11" t="s">
        <v>1912</v>
      </c>
      <c r="S754" s="9" t="s">
        <v>1</v>
      </c>
    </row>
    <row r="755" spans="2:19" x14ac:dyDescent="0.25">
      <c r="B755" s="7" t="s">
        <v>197</v>
      </c>
      <c r="C755" s="8" t="s">
        <v>122</v>
      </c>
      <c r="D755" s="8" t="s">
        <v>130</v>
      </c>
      <c r="E755" s="8" t="s">
        <v>1021</v>
      </c>
      <c r="F755" s="30">
        <v>11.757228131478513</v>
      </c>
      <c r="G755" s="30">
        <v>11.836891621611572</v>
      </c>
      <c r="H755" s="30">
        <v>11.836891621611572</v>
      </c>
      <c r="I755" s="30">
        <v>12.205600776468964</v>
      </c>
      <c r="J755" s="30">
        <v>12.443910941271699</v>
      </c>
      <c r="K755" s="30">
        <v>12.670154957569306</v>
      </c>
      <c r="L755" s="30">
        <v>12.751640265155066</v>
      </c>
      <c r="M755" s="30">
        <v>12.851240009971709</v>
      </c>
      <c r="N755" s="30">
        <v>12.993485456368516</v>
      </c>
      <c r="O755" s="30">
        <v>13.253221083587963</v>
      </c>
      <c r="P755" s="30">
        <v>13.905759173682116</v>
      </c>
      <c r="Q755" s="30">
        <v>14.497415992598706</v>
      </c>
      <c r="R755" s="9" t="s">
        <v>1912</v>
      </c>
      <c r="S755" s="9" t="s">
        <v>1</v>
      </c>
    </row>
    <row r="756" spans="2:19" x14ac:dyDescent="0.25">
      <c r="B756" s="7" t="s">
        <v>197</v>
      </c>
      <c r="C756" s="8" t="s">
        <v>122</v>
      </c>
      <c r="D756" s="8" t="s">
        <v>135</v>
      </c>
      <c r="E756" s="8" t="s">
        <v>1022</v>
      </c>
      <c r="F756" s="30">
        <v>0.99963694349855803</v>
      </c>
      <c r="G756" s="30">
        <v>0.99963694349855803</v>
      </c>
      <c r="H756" s="30">
        <v>0.99963694349855803</v>
      </c>
      <c r="I756" s="30">
        <v>0.99963694349855803</v>
      </c>
      <c r="J756" s="30">
        <v>0.99963694349855803</v>
      </c>
      <c r="K756" s="30">
        <v>0.99963694349855803</v>
      </c>
      <c r="L756" s="30">
        <v>0.99963694349855803</v>
      </c>
      <c r="M756" s="30">
        <v>0.99963694349855803</v>
      </c>
      <c r="N756" s="30">
        <v>0.99963694349855803</v>
      </c>
      <c r="O756" s="30">
        <v>0.99963694349855803</v>
      </c>
      <c r="P756" s="30">
        <v>0.99963694349855803</v>
      </c>
      <c r="Q756" s="30">
        <v>0.99963694349855803</v>
      </c>
      <c r="R756" s="9" t="s">
        <v>1912</v>
      </c>
      <c r="S756" s="9" t="s">
        <v>1</v>
      </c>
    </row>
    <row r="757" spans="2:19" x14ac:dyDescent="0.25">
      <c r="B757" s="7" t="s">
        <v>197</v>
      </c>
      <c r="C757" s="8" t="s">
        <v>140</v>
      </c>
      <c r="D757" s="7" t="s">
        <v>123</v>
      </c>
      <c r="E757" s="8" t="s">
        <v>1023</v>
      </c>
      <c r="F757" s="30">
        <v>12.436517060253131</v>
      </c>
      <c r="G757" s="30">
        <v>11.844675250626025</v>
      </c>
      <c r="H757" s="30">
        <v>11.844675250626025</v>
      </c>
      <c r="I757" s="30">
        <v>12.0250671685746</v>
      </c>
      <c r="J757" s="30">
        <v>12.452615550799843</v>
      </c>
      <c r="K757" s="30">
        <v>12.752067212145114</v>
      </c>
      <c r="L757" s="30">
        <v>12.817133667903708</v>
      </c>
      <c r="M757" s="30">
        <v>12.885148838399713</v>
      </c>
      <c r="N757" s="30">
        <v>12.98744317408106</v>
      </c>
      <c r="O757" s="30">
        <v>13.400661854213785</v>
      </c>
      <c r="P757" s="30">
        <v>14.2606823723434</v>
      </c>
      <c r="Q757" s="30">
        <v>15.121505491749216</v>
      </c>
      <c r="R757" s="9" t="s">
        <v>1912</v>
      </c>
      <c r="S757" s="9" t="s">
        <v>1</v>
      </c>
    </row>
    <row r="758" spans="2:19" x14ac:dyDescent="0.25">
      <c r="B758" s="7" t="s">
        <v>197</v>
      </c>
      <c r="C758" s="8" t="s">
        <v>140</v>
      </c>
      <c r="D758" s="7" t="s">
        <v>126</v>
      </c>
      <c r="E758" s="8" t="s">
        <v>1024</v>
      </c>
      <c r="F758" s="33">
        <v>1.9907808411379619</v>
      </c>
      <c r="G758" s="33">
        <v>1.8960415077794568</v>
      </c>
      <c r="H758" s="33">
        <v>1.8960415077794568</v>
      </c>
      <c r="I758" s="33">
        <v>1.9249178219764616</v>
      </c>
      <c r="J758" s="33">
        <v>1.9933578139669639</v>
      </c>
      <c r="K758" s="33">
        <v>2.0412926680233632</v>
      </c>
      <c r="L758" s="33">
        <v>2.0517082090383729</v>
      </c>
      <c r="M758" s="33">
        <v>2.0625957668388573</v>
      </c>
      <c r="N758" s="33">
        <v>2.0789705768153741</v>
      </c>
      <c r="O758" s="33">
        <v>2.1451167355528353</v>
      </c>
      <c r="P758" s="33">
        <v>2.2827848915311573</v>
      </c>
      <c r="Q758" s="33">
        <v>2.4205815242554971</v>
      </c>
      <c r="R758" s="9" t="s">
        <v>1912</v>
      </c>
      <c r="S758" s="9" t="s">
        <v>1</v>
      </c>
    </row>
    <row r="759" spans="2:19" x14ac:dyDescent="0.25">
      <c r="B759" s="7" t="s">
        <v>197</v>
      </c>
      <c r="C759" s="8" t="s">
        <v>140</v>
      </c>
      <c r="D759" s="8" t="s">
        <v>130</v>
      </c>
      <c r="E759" s="8"/>
      <c r="F759" s="30">
        <v>12.59484676156916</v>
      </c>
      <c r="G759" s="30">
        <v>11.995470194703303</v>
      </c>
      <c r="H759" s="30">
        <v>11.995470194703303</v>
      </c>
      <c r="I759" s="30">
        <v>12.178158687999321</v>
      </c>
      <c r="J759" s="30">
        <v>12.611150202520198</v>
      </c>
      <c r="K759" s="30">
        <v>12.914414192660557</v>
      </c>
      <c r="L759" s="30">
        <v>12.980309011573885</v>
      </c>
      <c r="M759" s="30">
        <v>13.04919008540741</v>
      </c>
      <c r="N759" s="30">
        <v>13.152786733588011</v>
      </c>
      <c r="O759" s="30">
        <v>13.571266114115119</v>
      </c>
      <c r="P759" s="30">
        <v>14.442235581303494</v>
      </c>
      <c r="Q759" s="30">
        <v>15.314017867710902</v>
      </c>
      <c r="R759" s="9">
        <v>0</v>
      </c>
      <c r="S759" s="9" t="s">
        <v>1</v>
      </c>
    </row>
    <row r="760" spans="2:19" x14ac:dyDescent="0.25">
      <c r="B760" s="7" t="s">
        <v>197</v>
      </c>
      <c r="C760" s="8" t="s">
        <v>150</v>
      </c>
      <c r="D760" s="8" t="s">
        <v>151</v>
      </c>
      <c r="E760" s="8" t="s">
        <v>1025</v>
      </c>
      <c r="F760" s="20">
        <v>20</v>
      </c>
      <c r="G760" s="20">
        <v>20</v>
      </c>
      <c r="H760" s="20">
        <v>20</v>
      </c>
      <c r="I760" s="20">
        <v>20</v>
      </c>
      <c r="J760" s="20">
        <v>20</v>
      </c>
      <c r="K760" s="20">
        <v>20</v>
      </c>
      <c r="L760" s="20">
        <v>20</v>
      </c>
      <c r="M760" s="20">
        <v>20</v>
      </c>
      <c r="N760" s="20">
        <v>20</v>
      </c>
      <c r="O760" s="20">
        <v>20</v>
      </c>
      <c r="P760" s="20">
        <v>20</v>
      </c>
      <c r="Q760" s="20">
        <v>20</v>
      </c>
      <c r="R760" s="9" t="s">
        <v>1912</v>
      </c>
      <c r="S760" s="9" t="s">
        <v>1</v>
      </c>
    </row>
    <row r="761" spans="2:19" x14ac:dyDescent="0.25">
      <c r="B761" s="7" t="s">
        <v>197</v>
      </c>
      <c r="C761" s="8" t="s">
        <v>150</v>
      </c>
      <c r="D761" s="8" t="s">
        <v>154</v>
      </c>
      <c r="E761" s="8" t="s">
        <v>1026</v>
      </c>
      <c r="F761" s="19"/>
      <c r="G761" s="19"/>
      <c r="H761" s="19"/>
      <c r="I761" s="19"/>
      <c r="J761" s="19"/>
      <c r="K761" s="19"/>
      <c r="L761" s="19"/>
      <c r="M761" s="19"/>
      <c r="N761" s="19"/>
      <c r="O761" s="19"/>
      <c r="P761" s="19"/>
      <c r="Q761" s="19"/>
      <c r="R761" s="9" t="s">
        <v>1912</v>
      </c>
      <c r="S761" s="9" t="s">
        <v>1</v>
      </c>
    </row>
    <row r="762" spans="2:19" x14ac:dyDescent="0.25">
      <c r="B762" s="7" t="s">
        <v>197</v>
      </c>
      <c r="C762" s="8" t="s">
        <v>150</v>
      </c>
      <c r="D762" s="8" t="s">
        <v>157</v>
      </c>
      <c r="E762" s="8" t="s">
        <v>1027</v>
      </c>
      <c r="F762" s="19"/>
      <c r="G762" s="19"/>
      <c r="H762" s="19"/>
      <c r="I762" s="19"/>
      <c r="J762" s="19"/>
      <c r="K762" s="19"/>
      <c r="L762" s="19"/>
      <c r="M762" s="19"/>
      <c r="N762" s="19"/>
      <c r="O762" s="19"/>
      <c r="P762" s="19"/>
      <c r="Q762" s="19"/>
      <c r="R762" s="9" t="s">
        <v>1912</v>
      </c>
      <c r="S762" s="9" t="s">
        <v>1</v>
      </c>
    </row>
    <row r="763" spans="2:19" x14ac:dyDescent="0.25">
      <c r="B763" s="7" t="s">
        <v>197</v>
      </c>
      <c r="C763" s="8" t="s">
        <v>159</v>
      </c>
      <c r="D763" s="8" t="s">
        <v>1</v>
      </c>
      <c r="E763" s="8" t="s">
        <v>1028</v>
      </c>
      <c r="F763" s="21">
        <v>0.76871880199667197</v>
      </c>
      <c r="G763" s="21">
        <v>0.76871880199667197</v>
      </c>
      <c r="H763" s="21">
        <v>0.76871880199667197</v>
      </c>
      <c r="I763" s="21">
        <v>0.76871880199667197</v>
      </c>
      <c r="J763" s="21">
        <v>0.76871880199667197</v>
      </c>
      <c r="K763" s="21">
        <v>0.76871880199667197</v>
      </c>
      <c r="L763" s="21">
        <v>0.76871880199667197</v>
      </c>
      <c r="M763" s="21">
        <v>0.76871880199667197</v>
      </c>
      <c r="N763" s="21">
        <v>0.76871880199667197</v>
      </c>
      <c r="O763" s="21">
        <v>0.76871880199667197</v>
      </c>
      <c r="P763" s="21">
        <v>0.76871880199667197</v>
      </c>
      <c r="Q763" s="21">
        <v>0.76871880199667197</v>
      </c>
      <c r="R763" s="9" t="s">
        <v>1912</v>
      </c>
      <c r="S763" s="9" t="s">
        <v>1</v>
      </c>
    </row>
    <row r="764" spans="2:19" x14ac:dyDescent="0.25">
      <c r="B764" s="7" t="s">
        <v>197</v>
      </c>
      <c r="C764" s="8" t="s">
        <v>159</v>
      </c>
      <c r="D764" s="8" t="s">
        <v>90</v>
      </c>
      <c r="E764" s="8" t="s">
        <v>1029</v>
      </c>
      <c r="F764" s="21">
        <v>1</v>
      </c>
      <c r="G764" s="21">
        <v>1</v>
      </c>
      <c r="H764" s="21">
        <v>1</v>
      </c>
      <c r="I764" s="21">
        <v>1</v>
      </c>
      <c r="J764" s="21">
        <v>1</v>
      </c>
      <c r="K764" s="21">
        <v>1</v>
      </c>
      <c r="L764" s="21">
        <v>1</v>
      </c>
      <c r="M764" s="21">
        <v>1</v>
      </c>
      <c r="N764" s="21">
        <v>1</v>
      </c>
      <c r="O764" s="21">
        <v>1</v>
      </c>
      <c r="P764" s="21">
        <v>1</v>
      </c>
      <c r="Q764" s="21">
        <v>1</v>
      </c>
      <c r="R764" s="9" t="s">
        <v>1912</v>
      </c>
      <c r="S764" s="9" t="s">
        <v>1</v>
      </c>
    </row>
    <row r="765" spans="2:19" x14ac:dyDescent="0.25">
      <c r="B765" s="7" t="s">
        <v>197</v>
      </c>
      <c r="C765" s="7" t="s">
        <v>164</v>
      </c>
      <c r="D765" s="12">
        <v>1</v>
      </c>
      <c r="E765" s="8" t="s">
        <v>1030</v>
      </c>
      <c r="F765" s="19">
        <v>4.8</v>
      </c>
      <c r="G765" s="19"/>
      <c r="H765" s="19"/>
      <c r="I765" s="19"/>
      <c r="J765" s="19"/>
      <c r="K765" s="19"/>
      <c r="L765" s="19"/>
      <c r="M765" s="19"/>
      <c r="N765" s="19"/>
      <c r="O765" s="19"/>
      <c r="P765" s="19"/>
      <c r="Q765" s="19"/>
      <c r="R765" s="9" t="s">
        <v>59</v>
      </c>
      <c r="S765" s="9" t="s">
        <v>1</v>
      </c>
    </row>
    <row r="766" spans="2:19" x14ac:dyDescent="0.25">
      <c r="B766" s="7" t="s">
        <v>197</v>
      </c>
      <c r="C766" s="7" t="s">
        <v>164</v>
      </c>
      <c r="D766" s="12">
        <v>2</v>
      </c>
      <c r="E766" s="8" t="s">
        <v>1031</v>
      </c>
      <c r="F766" s="19">
        <v>3.2</v>
      </c>
      <c r="G766" s="19"/>
      <c r="H766" s="19"/>
      <c r="I766" s="19"/>
      <c r="J766" s="19"/>
      <c r="K766" s="19"/>
      <c r="L766" s="19"/>
      <c r="M766" s="19"/>
      <c r="N766" s="19"/>
      <c r="O766" s="19"/>
      <c r="P766" s="19"/>
      <c r="Q766" s="19"/>
      <c r="R766" s="9" t="s">
        <v>67</v>
      </c>
      <c r="S766" s="9" t="s">
        <v>1</v>
      </c>
    </row>
    <row r="767" spans="2:19" x14ac:dyDescent="0.25">
      <c r="B767" s="7" t="s">
        <v>197</v>
      </c>
      <c r="C767" s="7" t="s">
        <v>164</v>
      </c>
      <c r="D767" s="12">
        <v>3</v>
      </c>
      <c r="E767" s="8" t="s">
        <v>1032</v>
      </c>
      <c r="F767" s="19">
        <v>2.1</v>
      </c>
      <c r="G767" s="19"/>
      <c r="H767" s="19"/>
      <c r="I767" s="19"/>
      <c r="J767" s="19"/>
      <c r="K767" s="19"/>
      <c r="L767" s="19"/>
      <c r="M767" s="19"/>
      <c r="N767" s="19"/>
      <c r="O767" s="19"/>
      <c r="P767" s="19"/>
      <c r="Q767" s="19"/>
      <c r="R767" s="10" t="s">
        <v>71</v>
      </c>
      <c r="S767" s="9" t="s">
        <v>1</v>
      </c>
    </row>
    <row r="768" spans="2:19" x14ac:dyDescent="0.25">
      <c r="B768" s="7" t="s">
        <v>197</v>
      </c>
      <c r="C768" s="7" t="s">
        <v>164</v>
      </c>
      <c r="D768" s="12">
        <v>4</v>
      </c>
      <c r="E768" s="8" t="s">
        <v>1033</v>
      </c>
      <c r="F768" s="19"/>
      <c r="G768" s="19"/>
      <c r="H768" s="19"/>
      <c r="I768" s="19"/>
      <c r="J768" s="19"/>
      <c r="K768" s="19"/>
      <c r="L768" s="19"/>
      <c r="M768" s="19"/>
      <c r="N768" s="19"/>
      <c r="O768" s="19"/>
      <c r="P768" s="19"/>
      <c r="Q768" s="19"/>
      <c r="R768" s="10">
        <v>0</v>
      </c>
      <c r="S768" s="9" t="s">
        <v>1</v>
      </c>
    </row>
    <row r="769" spans="2:19" x14ac:dyDescent="0.25">
      <c r="B769" s="7" t="s">
        <v>197</v>
      </c>
      <c r="C769" s="7" t="s">
        <v>164</v>
      </c>
      <c r="D769" s="12">
        <v>5</v>
      </c>
      <c r="E769" s="8" t="s">
        <v>1034</v>
      </c>
      <c r="F769" s="19"/>
      <c r="G769" s="19"/>
      <c r="H769" s="19"/>
      <c r="I769" s="19"/>
      <c r="J769" s="19"/>
      <c r="K769" s="19"/>
      <c r="L769" s="19"/>
      <c r="M769" s="19"/>
      <c r="N769" s="19"/>
      <c r="O769" s="19"/>
      <c r="P769" s="19"/>
      <c r="Q769" s="19"/>
      <c r="R769" s="10">
        <v>0</v>
      </c>
      <c r="S769" s="9" t="s">
        <v>1</v>
      </c>
    </row>
    <row r="770" spans="2:19" x14ac:dyDescent="0.25">
      <c r="B770" s="7" t="s">
        <v>197</v>
      </c>
      <c r="C770" s="8" t="s">
        <v>171</v>
      </c>
      <c r="D770" s="8" t="s">
        <v>172</v>
      </c>
      <c r="E770" s="8" t="s">
        <v>1035</v>
      </c>
      <c r="F770" s="22">
        <v>4.8918200000000009</v>
      </c>
      <c r="G770" s="20"/>
      <c r="H770" s="20"/>
      <c r="I770" s="20"/>
      <c r="J770" s="20"/>
      <c r="K770" s="20"/>
      <c r="L770" s="20"/>
      <c r="M770" s="20"/>
      <c r="N770" s="20"/>
      <c r="O770" s="20"/>
      <c r="P770" s="20"/>
      <c r="Q770" s="20"/>
      <c r="R770" s="11" t="s">
        <v>1912</v>
      </c>
      <c r="S770" s="9" t="s">
        <v>1</v>
      </c>
    </row>
    <row r="771" spans="2:19" ht="15.75" thickBot="1" x14ac:dyDescent="0.3">
      <c r="B771" s="56" t="s">
        <v>197</v>
      </c>
      <c r="C771" s="57" t="s">
        <v>171</v>
      </c>
      <c r="D771" s="57" t="s">
        <v>174</v>
      </c>
      <c r="E771" s="57" t="s">
        <v>1036</v>
      </c>
      <c r="F771" s="58">
        <v>1.89</v>
      </c>
      <c r="G771" s="58"/>
      <c r="H771" s="58"/>
      <c r="I771" s="58"/>
      <c r="J771" s="58"/>
      <c r="K771" s="58"/>
      <c r="L771" s="58"/>
      <c r="M771" s="58"/>
      <c r="N771" s="58"/>
      <c r="O771" s="58"/>
      <c r="P771" s="58"/>
      <c r="Q771" s="58"/>
      <c r="R771" s="62" t="s">
        <v>1912</v>
      </c>
      <c r="S771" s="62" t="s">
        <v>1</v>
      </c>
    </row>
    <row r="772" spans="2:19" ht="15.75" thickTop="1" x14ac:dyDescent="0.25">
      <c r="B772" s="141" t="s">
        <v>1897</v>
      </c>
      <c r="C772" s="142" t="s">
        <v>106</v>
      </c>
      <c r="D772" s="142" t="s">
        <v>107</v>
      </c>
      <c r="E772" s="142" t="s">
        <v>1913</v>
      </c>
      <c r="F772" s="19">
        <v>25</v>
      </c>
      <c r="G772" s="19">
        <v>25</v>
      </c>
      <c r="H772" s="19">
        <v>25</v>
      </c>
      <c r="I772" s="19">
        <v>25</v>
      </c>
      <c r="J772" s="19">
        <v>25</v>
      </c>
      <c r="K772" s="19">
        <v>25</v>
      </c>
      <c r="L772" s="19">
        <v>25</v>
      </c>
      <c r="M772" s="19">
        <v>25</v>
      </c>
      <c r="N772" s="19">
        <v>25</v>
      </c>
      <c r="O772" s="19">
        <v>25</v>
      </c>
      <c r="P772" s="19">
        <v>25</v>
      </c>
      <c r="Q772" s="19">
        <v>25</v>
      </c>
      <c r="R772" s="147" t="s">
        <v>1912</v>
      </c>
      <c r="S772" s="147" t="s">
        <v>1</v>
      </c>
    </row>
    <row r="773" spans="2:19" x14ac:dyDescent="0.25">
      <c r="B773" s="141" t="s">
        <v>1897</v>
      </c>
      <c r="C773" s="142" t="s">
        <v>106</v>
      </c>
      <c r="D773" s="142" t="s">
        <v>112</v>
      </c>
      <c r="E773" s="142" t="s">
        <v>1914</v>
      </c>
      <c r="F773" s="19">
        <v>0</v>
      </c>
      <c r="G773" s="19">
        <v>0</v>
      </c>
      <c r="H773" s="19">
        <v>0</v>
      </c>
      <c r="I773" s="19">
        <v>0</v>
      </c>
      <c r="J773" s="19">
        <v>0</v>
      </c>
      <c r="K773" s="19">
        <v>0</v>
      </c>
      <c r="L773" s="19">
        <v>0</v>
      </c>
      <c r="M773" s="19">
        <v>0</v>
      </c>
      <c r="N773" s="19">
        <v>0</v>
      </c>
      <c r="O773" s="19">
        <v>0</v>
      </c>
      <c r="P773" s="19">
        <v>0</v>
      </c>
      <c r="Q773" s="19">
        <v>0</v>
      </c>
      <c r="R773" s="147" t="s">
        <v>1912</v>
      </c>
      <c r="S773" s="147" t="s">
        <v>1</v>
      </c>
    </row>
    <row r="774" spans="2:19" x14ac:dyDescent="0.25">
      <c r="B774" s="141" t="s">
        <v>1897</v>
      </c>
      <c r="C774" s="142" t="s">
        <v>106</v>
      </c>
      <c r="D774" s="142" t="s">
        <v>117</v>
      </c>
      <c r="E774" s="142" t="s">
        <v>1915</v>
      </c>
      <c r="F774" s="19">
        <v>0</v>
      </c>
      <c r="G774" s="19">
        <v>0</v>
      </c>
      <c r="H774" s="19">
        <v>0</v>
      </c>
      <c r="I774" s="19">
        <v>0</v>
      </c>
      <c r="J774" s="19">
        <v>0</v>
      </c>
      <c r="K774" s="19">
        <v>0</v>
      </c>
      <c r="L774" s="19">
        <v>0</v>
      </c>
      <c r="M774" s="19">
        <v>0</v>
      </c>
      <c r="N774" s="19">
        <v>0</v>
      </c>
      <c r="O774" s="19">
        <v>0</v>
      </c>
      <c r="P774" s="19">
        <v>0</v>
      </c>
      <c r="Q774" s="19">
        <v>0</v>
      </c>
      <c r="R774" s="147" t="s">
        <v>1912</v>
      </c>
      <c r="S774" s="147" t="s">
        <v>1</v>
      </c>
    </row>
    <row r="775" spans="2:19" x14ac:dyDescent="0.25">
      <c r="B775" s="141" t="s">
        <v>1897</v>
      </c>
      <c r="C775" s="142" t="s">
        <v>122</v>
      </c>
      <c r="D775" s="142" t="s">
        <v>123</v>
      </c>
      <c r="E775" s="142" t="s">
        <v>1916</v>
      </c>
      <c r="F775" s="32">
        <v>0</v>
      </c>
      <c r="G775" s="32">
        <v>1.9686808669140474</v>
      </c>
      <c r="H775" s="32">
        <v>1.9686808669140474</v>
      </c>
      <c r="I775" s="32">
        <v>2.0300036095586211</v>
      </c>
      <c r="J775" s="32">
        <v>2.0696387331058963</v>
      </c>
      <c r="K775" s="32">
        <v>2.1072670463807834</v>
      </c>
      <c r="L775" s="32">
        <v>2.1208194696948399</v>
      </c>
      <c r="M775" s="32">
        <v>2.1373846388488813</v>
      </c>
      <c r="N775" s="32">
        <v>2.1610425295924069</v>
      </c>
      <c r="O775" s="32">
        <v>2.2042410800318866</v>
      </c>
      <c r="P775" s="32">
        <v>2.312769509113346</v>
      </c>
      <c r="Q775" s="32">
        <v>2.4111723243468388</v>
      </c>
      <c r="R775" s="147" t="s">
        <v>1912</v>
      </c>
      <c r="S775" s="147" t="s">
        <v>1</v>
      </c>
    </row>
    <row r="776" spans="2:19" x14ac:dyDescent="0.25">
      <c r="B776" s="141" t="s">
        <v>1897</v>
      </c>
      <c r="C776" s="142" t="s">
        <v>122</v>
      </c>
      <c r="D776" s="142" t="s">
        <v>126</v>
      </c>
      <c r="E776" s="142" t="s">
        <v>1917</v>
      </c>
      <c r="F776" s="31">
        <v>0</v>
      </c>
      <c r="G776" s="31">
        <v>0.17707908128072028</v>
      </c>
      <c r="H776" s="31">
        <v>0.17707908128072028</v>
      </c>
      <c r="I776" s="31">
        <v>0.18259494477673152</v>
      </c>
      <c r="J776" s="31">
        <v>0.18616004838603389</v>
      </c>
      <c r="K776" s="31">
        <v>0.18954464324691148</v>
      </c>
      <c r="L776" s="31">
        <v>0.19076365782155333</v>
      </c>
      <c r="M776" s="31">
        <v>0.19225366312629716</v>
      </c>
      <c r="N776" s="31">
        <v>0.19438164518184992</v>
      </c>
      <c r="O776" s="31">
        <v>0.19826727222940613</v>
      </c>
      <c r="P776" s="31">
        <v>0.20802919699718717</v>
      </c>
      <c r="Q776" s="31">
        <v>0.2168803421522125</v>
      </c>
      <c r="R776" s="147" t="s">
        <v>1912</v>
      </c>
      <c r="S776" s="147" t="s">
        <v>1</v>
      </c>
    </row>
    <row r="777" spans="2:19" x14ac:dyDescent="0.25">
      <c r="B777" s="141" t="s">
        <v>1897</v>
      </c>
      <c r="C777" s="142" t="s">
        <v>122</v>
      </c>
      <c r="D777" s="142" t="s">
        <v>130</v>
      </c>
      <c r="E777" s="142" t="s">
        <v>1918</v>
      </c>
      <c r="F777" s="30">
        <v>0</v>
      </c>
      <c r="G777" s="30">
        <v>1.9766287857816573</v>
      </c>
      <c r="H777" s="30">
        <v>1.9766287857816573</v>
      </c>
      <c r="I777" s="30">
        <v>2.0381990993715626</v>
      </c>
      <c r="J777" s="30">
        <v>2.0779942370438063</v>
      </c>
      <c r="K777" s="30">
        <v>2.1157744625895241</v>
      </c>
      <c r="L777" s="30">
        <v>2.129381599474871</v>
      </c>
      <c r="M777" s="30">
        <v>2.146013645197216</v>
      </c>
      <c r="N777" s="30">
        <v>2.1697670471022348</v>
      </c>
      <c r="O777" s="30">
        <v>2.213139997862184</v>
      </c>
      <c r="P777" s="30">
        <v>2.3221065757384354</v>
      </c>
      <c r="Q777" s="30">
        <v>2.4209066608418008</v>
      </c>
      <c r="R777" s="147" t="s">
        <v>1912</v>
      </c>
      <c r="S777" s="147" t="s">
        <v>1</v>
      </c>
    </row>
    <row r="778" spans="2:19" x14ac:dyDescent="0.25">
      <c r="B778" s="141" t="s">
        <v>1897</v>
      </c>
      <c r="C778" s="142" t="s">
        <v>122</v>
      </c>
      <c r="D778" s="142" t="s">
        <v>135</v>
      </c>
      <c r="E778" s="142" t="s">
        <v>1919</v>
      </c>
      <c r="F778" s="30">
        <v>0.99597905336359505</v>
      </c>
      <c r="G778" s="30">
        <v>0.99597905336359505</v>
      </c>
      <c r="H778" s="30">
        <v>0.99597905336359505</v>
      </c>
      <c r="I778" s="30">
        <v>0.99597905336359505</v>
      </c>
      <c r="J778" s="30">
        <v>0.99597905336359505</v>
      </c>
      <c r="K778" s="30">
        <v>0.99597905336359505</v>
      </c>
      <c r="L778" s="30">
        <v>0.99597905336359505</v>
      </c>
      <c r="M778" s="30">
        <v>0.99597905336359505</v>
      </c>
      <c r="N778" s="30">
        <v>0.99597905336359505</v>
      </c>
      <c r="O778" s="30">
        <v>0.99597905336359505</v>
      </c>
      <c r="P778" s="30">
        <v>0.99597905336359505</v>
      </c>
      <c r="Q778" s="30">
        <v>0.99597905336359505</v>
      </c>
      <c r="R778" s="147" t="s">
        <v>1912</v>
      </c>
      <c r="S778" s="147" t="s">
        <v>1</v>
      </c>
    </row>
    <row r="779" spans="2:19" x14ac:dyDescent="0.25">
      <c r="B779" s="141" t="s">
        <v>1897</v>
      </c>
      <c r="C779" s="142" t="s">
        <v>140</v>
      </c>
      <c r="D779" s="142" t="s">
        <v>123</v>
      </c>
      <c r="E779" s="142" t="s">
        <v>1920</v>
      </c>
      <c r="F779" s="30">
        <v>0</v>
      </c>
      <c r="G779" s="30">
        <v>1.7282751705859061</v>
      </c>
      <c r="H779" s="30">
        <v>1.7282751705859061</v>
      </c>
      <c r="I779" s="30">
        <v>1.75459643868048</v>
      </c>
      <c r="J779" s="30">
        <v>1.8169806946933247</v>
      </c>
      <c r="K779" s="30">
        <v>1.8606741569574234</v>
      </c>
      <c r="L779" s="30">
        <v>1.8701681057188857</v>
      </c>
      <c r="M779" s="30">
        <v>1.8800923060793135</v>
      </c>
      <c r="N779" s="30">
        <v>1.8950182332751906</v>
      </c>
      <c r="O779" s="30">
        <v>1.955311619947647</v>
      </c>
      <c r="P779" s="30">
        <v>2.0807985646065377</v>
      </c>
      <c r="Q779" s="30">
        <v>2.2064026180783074</v>
      </c>
      <c r="R779" s="147" t="s">
        <v>1912</v>
      </c>
      <c r="S779" s="147" t="s">
        <v>1</v>
      </c>
    </row>
    <row r="780" spans="2:19" x14ac:dyDescent="0.25">
      <c r="B780" s="141" t="s">
        <v>1897</v>
      </c>
      <c r="C780" s="142" t="s">
        <v>140</v>
      </c>
      <c r="D780" s="142" t="s">
        <v>126</v>
      </c>
      <c r="E780" s="142" t="s">
        <v>1921</v>
      </c>
      <c r="F780" s="33">
        <v>0</v>
      </c>
      <c r="G780" s="33">
        <v>0.22199415185781823</v>
      </c>
      <c r="H780" s="33">
        <v>0.22199415185781823</v>
      </c>
      <c r="I780" s="33">
        <v>0.2253750761955193</v>
      </c>
      <c r="J780" s="33">
        <v>0.23338823303451833</v>
      </c>
      <c r="K780" s="33">
        <v>0.23900058763066878</v>
      </c>
      <c r="L780" s="33">
        <v>0.24022007000184994</v>
      </c>
      <c r="M780" s="33">
        <v>0.24149481749540652</v>
      </c>
      <c r="N780" s="33">
        <v>0.24341202871554965</v>
      </c>
      <c r="O780" s="33">
        <v>0.25115661676772255</v>
      </c>
      <c r="P780" s="33">
        <v>0.26727521195609155</v>
      </c>
      <c r="Q780" s="33">
        <v>0.2834088495821615</v>
      </c>
      <c r="R780" s="147" t="s">
        <v>1912</v>
      </c>
      <c r="S780" s="147" t="s">
        <v>1</v>
      </c>
    </row>
    <row r="781" spans="2:19" x14ac:dyDescent="0.25">
      <c r="B781" s="141" t="s">
        <v>1897</v>
      </c>
      <c r="C781" s="142" t="s">
        <v>140</v>
      </c>
      <c r="D781" s="142" t="s">
        <v>130</v>
      </c>
      <c r="E781" s="142" t="s">
        <v>1922</v>
      </c>
      <c r="F781" s="30">
        <v>0</v>
      </c>
      <c r="G781" s="30">
        <v>1.7424742376066324</v>
      </c>
      <c r="H781" s="30">
        <v>1.7424742376066324</v>
      </c>
      <c r="I781" s="30">
        <v>1.7690117545116424</v>
      </c>
      <c r="J781" s="30">
        <v>1.8319085436252573</v>
      </c>
      <c r="K781" s="30">
        <v>1.8759609802064177</v>
      </c>
      <c r="L781" s="30">
        <v>1.8855329288240656</v>
      </c>
      <c r="M781" s="30">
        <v>1.8955386638778358</v>
      </c>
      <c r="N781" s="30">
        <v>1.9105872186761965</v>
      </c>
      <c r="O781" s="30">
        <v>1.9713759604013894</v>
      </c>
      <c r="P781" s="30">
        <v>2.0978938737206896</v>
      </c>
      <c r="Q781" s="30">
        <v>2.2245298579889399</v>
      </c>
      <c r="R781" s="147" t="s">
        <v>1912</v>
      </c>
      <c r="S781" s="147" t="s">
        <v>1</v>
      </c>
    </row>
    <row r="782" spans="2:19" x14ac:dyDescent="0.25">
      <c r="B782" s="141" t="s">
        <v>1897</v>
      </c>
      <c r="C782" s="142" t="s">
        <v>150</v>
      </c>
      <c r="D782" s="142" t="s">
        <v>151</v>
      </c>
      <c r="E782" s="142" t="s">
        <v>1923</v>
      </c>
      <c r="F782" s="20">
        <v>1.8</v>
      </c>
      <c r="G782" s="20">
        <v>1.8</v>
      </c>
      <c r="H782" s="20">
        <v>1.8</v>
      </c>
      <c r="I782" s="20">
        <v>1.8</v>
      </c>
      <c r="J782" s="20">
        <v>1.8</v>
      </c>
      <c r="K782" s="20">
        <v>1.8</v>
      </c>
      <c r="L782" s="20">
        <v>1.8</v>
      </c>
      <c r="M782" s="20">
        <v>1.8</v>
      </c>
      <c r="N782" s="20">
        <v>1.8</v>
      </c>
      <c r="O782" s="20">
        <v>1.8</v>
      </c>
      <c r="P782" s="20">
        <v>1.8</v>
      </c>
      <c r="Q782" s="20">
        <v>1.8</v>
      </c>
      <c r="R782" s="147" t="s">
        <v>1912</v>
      </c>
      <c r="S782" s="147" t="s">
        <v>1</v>
      </c>
    </row>
    <row r="783" spans="2:19" x14ac:dyDescent="0.25">
      <c r="B783" s="141" t="s">
        <v>1897</v>
      </c>
      <c r="C783" s="142" t="s">
        <v>150</v>
      </c>
      <c r="D783" s="142" t="s">
        <v>154</v>
      </c>
      <c r="E783" s="142" t="s">
        <v>1924</v>
      </c>
      <c r="F783" s="19">
        <v>8760</v>
      </c>
      <c r="G783" s="19">
        <v>8760</v>
      </c>
      <c r="H783" s="19">
        <v>8760</v>
      </c>
      <c r="I783" s="19">
        <v>8760</v>
      </c>
      <c r="J783" s="19">
        <v>8760</v>
      </c>
      <c r="K783" s="19">
        <v>8760</v>
      </c>
      <c r="L783" s="19">
        <v>8760</v>
      </c>
      <c r="M783" s="19">
        <v>8760</v>
      </c>
      <c r="N783" s="19">
        <v>8760</v>
      </c>
      <c r="O783" s="19">
        <v>8760</v>
      </c>
      <c r="P783" s="19">
        <v>8760</v>
      </c>
      <c r="Q783" s="19">
        <v>8760</v>
      </c>
      <c r="R783" s="147" t="s">
        <v>1912</v>
      </c>
      <c r="S783" s="147" t="s">
        <v>1</v>
      </c>
    </row>
    <row r="784" spans="2:19" x14ac:dyDescent="0.25">
      <c r="B784" s="141" t="s">
        <v>1897</v>
      </c>
      <c r="C784" s="142" t="s">
        <v>150</v>
      </c>
      <c r="D784" s="142" t="s">
        <v>157</v>
      </c>
      <c r="E784" s="142" t="s">
        <v>1925</v>
      </c>
      <c r="F784" s="19">
        <v>8760</v>
      </c>
      <c r="G784" s="19">
        <v>8760</v>
      </c>
      <c r="H784" s="19">
        <v>8760</v>
      </c>
      <c r="I784" s="19">
        <v>8760</v>
      </c>
      <c r="J784" s="19">
        <v>8760</v>
      </c>
      <c r="K784" s="19">
        <v>8760</v>
      </c>
      <c r="L784" s="19">
        <v>8760</v>
      </c>
      <c r="M784" s="19">
        <v>8760</v>
      </c>
      <c r="N784" s="19">
        <v>8760</v>
      </c>
      <c r="O784" s="19">
        <v>8760</v>
      </c>
      <c r="P784" s="19">
        <v>8760</v>
      </c>
      <c r="Q784" s="19">
        <v>8760</v>
      </c>
      <c r="R784" s="147" t="s">
        <v>1912</v>
      </c>
      <c r="S784" s="147" t="s">
        <v>1</v>
      </c>
    </row>
    <row r="785" spans="2:19" x14ac:dyDescent="0.25">
      <c r="B785" s="141" t="s">
        <v>1897</v>
      </c>
      <c r="C785" s="142" t="s">
        <v>159</v>
      </c>
      <c r="D785" s="142" t="s">
        <v>1</v>
      </c>
      <c r="E785" s="142" t="s">
        <v>1926</v>
      </c>
      <c r="F785" s="21">
        <v>0</v>
      </c>
      <c r="G785" s="21">
        <v>0</v>
      </c>
      <c r="H785" s="21">
        <v>0</v>
      </c>
      <c r="I785" s="21">
        <v>0</v>
      </c>
      <c r="J785" s="21">
        <v>0</v>
      </c>
      <c r="K785" s="21">
        <v>0</v>
      </c>
      <c r="L785" s="21">
        <v>0</v>
      </c>
      <c r="M785" s="21">
        <v>0</v>
      </c>
      <c r="N785" s="21">
        <v>0</v>
      </c>
      <c r="O785" s="21">
        <v>0</v>
      </c>
      <c r="P785" s="21">
        <v>0</v>
      </c>
      <c r="Q785" s="21">
        <v>0</v>
      </c>
      <c r="R785" s="147" t="s">
        <v>1912</v>
      </c>
      <c r="S785" s="147" t="s">
        <v>1</v>
      </c>
    </row>
    <row r="786" spans="2:19" x14ac:dyDescent="0.25">
      <c r="B786" s="141" t="s">
        <v>1897</v>
      </c>
      <c r="C786" s="142" t="s">
        <v>159</v>
      </c>
      <c r="D786" s="142" t="s">
        <v>90</v>
      </c>
      <c r="E786" s="142" t="s">
        <v>1927</v>
      </c>
      <c r="F786" s="21">
        <v>0</v>
      </c>
      <c r="G786" s="21">
        <v>0</v>
      </c>
      <c r="H786" s="21">
        <v>0</v>
      </c>
      <c r="I786" s="21">
        <v>0</v>
      </c>
      <c r="J786" s="21">
        <v>0</v>
      </c>
      <c r="K786" s="21">
        <v>0</v>
      </c>
      <c r="L786" s="21">
        <v>0</v>
      </c>
      <c r="M786" s="21">
        <v>0</v>
      </c>
      <c r="N786" s="21">
        <v>0</v>
      </c>
      <c r="O786" s="21">
        <v>0</v>
      </c>
      <c r="P786" s="21">
        <v>0</v>
      </c>
      <c r="Q786" s="21">
        <v>0</v>
      </c>
      <c r="R786" s="147" t="s">
        <v>1912</v>
      </c>
      <c r="S786" s="147" t="s">
        <v>1</v>
      </c>
    </row>
    <row r="787" spans="2:19" x14ac:dyDescent="0.25">
      <c r="B787" s="141" t="s">
        <v>1897</v>
      </c>
      <c r="C787" s="142" t="s">
        <v>164</v>
      </c>
      <c r="D787" s="142">
        <v>1</v>
      </c>
      <c r="E787" s="142" t="s">
        <v>1907</v>
      </c>
      <c r="F787" s="19">
        <v>7.5</v>
      </c>
      <c r="G787" s="19"/>
      <c r="H787" s="19"/>
      <c r="I787" s="19"/>
      <c r="J787" s="19"/>
      <c r="K787" s="19"/>
      <c r="L787" s="19"/>
      <c r="M787" s="19"/>
      <c r="N787" s="19"/>
      <c r="O787" s="19"/>
      <c r="P787" s="19"/>
      <c r="Q787" s="19"/>
      <c r="R787" s="147" t="s">
        <v>56</v>
      </c>
      <c r="S787" s="147" t="s">
        <v>1</v>
      </c>
    </row>
    <row r="788" spans="2:19" x14ac:dyDescent="0.25">
      <c r="B788" s="141" t="s">
        <v>1897</v>
      </c>
      <c r="C788" s="142" t="s">
        <v>164</v>
      </c>
      <c r="D788" s="142">
        <v>2</v>
      </c>
      <c r="E788" s="142" t="s">
        <v>1908</v>
      </c>
      <c r="F788" s="19"/>
      <c r="G788" s="19"/>
      <c r="H788" s="19"/>
      <c r="I788" s="19"/>
      <c r="J788" s="19"/>
      <c r="K788" s="19"/>
      <c r="L788" s="19"/>
      <c r="M788" s="19"/>
      <c r="N788" s="19"/>
      <c r="O788" s="19"/>
      <c r="P788" s="19"/>
      <c r="Q788" s="19"/>
      <c r="R788" s="147">
        <v>0</v>
      </c>
      <c r="S788" s="147" t="s">
        <v>1</v>
      </c>
    </row>
    <row r="789" spans="2:19" x14ac:dyDescent="0.25">
      <c r="B789" s="141" t="s">
        <v>1897</v>
      </c>
      <c r="C789" s="142" t="s">
        <v>164</v>
      </c>
      <c r="D789" s="142">
        <v>3</v>
      </c>
      <c r="E789" s="142" t="s">
        <v>1909</v>
      </c>
      <c r="F789" s="19"/>
      <c r="G789" s="19"/>
      <c r="H789" s="19"/>
      <c r="I789" s="19"/>
      <c r="J789" s="19"/>
      <c r="K789" s="19"/>
      <c r="L789" s="19"/>
      <c r="M789" s="19"/>
      <c r="N789" s="19"/>
      <c r="O789" s="19"/>
      <c r="P789" s="19"/>
      <c r="Q789" s="19"/>
      <c r="R789" s="147">
        <v>0</v>
      </c>
      <c r="S789" s="147" t="s">
        <v>1</v>
      </c>
    </row>
    <row r="790" spans="2:19" x14ac:dyDescent="0.25">
      <c r="B790" s="141" t="s">
        <v>1897</v>
      </c>
      <c r="C790" s="142" t="s">
        <v>164</v>
      </c>
      <c r="D790" s="142">
        <v>4</v>
      </c>
      <c r="E790" s="142" t="s">
        <v>1910</v>
      </c>
      <c r="F790" s="19"/>
      <c r="G790" s="19"/>
      <c r="H790" s="19"/>
      <c r="I790" s="19"/>
      <c r="J790" s="19"/>
      <c r="K790" s="19"/>
      <c r="L790" s="19"/>
      <c r="M790" s="19"/>
      <c r="N790" s="19"/>
      <c r="O790" s="19"/>
      <c r="P790" s="19"/>
      <c r="Q790" s="19"/>
      <c r="R790" s="147">
        <v>0</v>
      </c>
      <c r="S790" s="147" t="s">
        <v>1</v>
      </c>
    </row>
    <row r="791" spans="2:19" x14ac:dyDescent="0.25">
      <c r="B791" s="141" t="s">
        <v>1897</v>
      </c>
      <c r="C791" s="142" t="s">
        <v>164</v>
      </c>
      <c r="D791" s="142">
        <v>5</v>
      </c>
      <c r="E791" s="142" t="s">
        <v>1911</v>
      </c>
      <c r="F791" s="19"/>
      <c r="G791" s="19"/>
      <c r="H791" s="19"/>
      <c r="I791" s="19"/>
      <c r="J791" s="19"/>
      <c r="K791" s="19"/>
      <c r="L791" s="19"/>
      <c r="M791" s="19"/>
      <c r="N791" s="19"/>
      <c r="O791" s="19"/>
      <c r="P791" s="19"/>
      <c r="Q791" s="19"/>
      <c r="R791" s="147">
        <v>0</v>
      </c>
      <c r="S791" s="147" t="s">
        <v>1</v>
      </c>
    </row>
    <row r="792" spans="2:19" x14ac:dyDescent="0.25">
      <c r="B792" s="141" t="s">
        <v>1897</v>
      </c>
      <c r="C792" s="142" t="s">
        <v>171</v>
      </c>
      <c r="D792" s="142" t="s">
        <v>172</v>
      </c>
      <c r="E792" s="142" t="s">
        <v>1928</v>
      </c>
      <c r="F792" s="22">
        <v>1.1198300000000001</v>
      </c>
      <c r="G792" s="20"/>
      <c r="H792" s="20"/>
      <c r="I792" s="20"/>
      <c r="J792" s="20"/>
      <c r="K792" s="20"/>
      <c r="L792" s="20"/>
      <c r="M792" s="20"/>
      <c r="N792" s="20"/>
      <c r="O792" s="20"/>
      <c r="P792" s="20"/>
      <c r="Q792" s="20"/>
      <c r="R792" s="147"/>
      <c r="S792" s="147" t="s">
        <v>1</v>
      </c>
    </row>
    <row r="793" spans="2:19" ht="15.75" thickBot="1" x14ac:dyDescent="0.3">
      <c r="B793" s="141" t="s">
        <v>1897</v>
      </c>
      <c r="C793" s="57" t="s">
        <v>171</v>
      </c>
      <c r="D793" s="57" t="s">
        <v>174</v>
      </c>
      <c r="E793" s="57" t="s">
        <v>1929</v>
      </c>
      <c r="F793" s="58">
        <v>0</v>
      </c>
      <c r="G793" s="58"/>
      <c r="H793" s="58"/>
      <c r="I793" s="58"/>
      <c r="J793" s="58"/>
      <c r="K793" s="58"/>
      <c r="L793" s="58"/>
      <c r="M793" s="58"/>
      <c r="N793" s="58"/>
      <c r="O793" s="58"/>
      <c r="P793" s="58"/>
      <c r="Q793" s="58"/>
      <c r="R793" s="62" t="s">
        <v>1912</v>
      </c>
      <c r="S793" s="62" t="s">
        <v>1</v>
      </c>
    </row>
    <row r="794" spans="2:19" ht="15.75" thickTop="1" x14ac:dyDescent="0.25">
      <c r="B794" s="143" t="s">
        <v>198</v>
      </c>
      <c r="C794" s="143" t="s">
        <v>106</v>
      </c>
      <c r="D794" s="144" t="s">
        <v>107</v>
      </c>
      <c r="E794" s="144" t="s">
        <v>1037</v>
      </c>
      <c r="F794" s="145">
        <v>120</v>
      </c>
      <c r="G794" s="145">
        <v>120</v>
      </c>
      <c r="H794" s="145">
        <v>120</v>
      </c>
      <c r="I794" s="145">
        <v>120</v>
      </c>
      <c r="J794" s="145">
        <v>120</v>
      </c>
      <c r="K794" s="145">
        <v>120</v>
      </c>
      <c r="L794" s="145">
        <v>120</v>
      </c>
      <c r="M794" s="145">
        <v>120</v>
      </c>
      <c r="N794" s="145">
        <v>120</v>
      </c>
      <c r="O794" s="145">
        <v>120</v>
      </c>
      <c r="P794" s="145">
        <v>120</v>
      </c>
      <c r="Q794" s="145">
        <v>120</v>
      </c>
      <c r="R794" s="147" t="s">
        <v>1912</v>
      </c>
      <c r="S794" s="147" t="s">
        <v>1</v>
      </c>
    </row>
    <row r="795" spans="2:19" x14ac:dyDescent="0.25">
      <c r="B795" s="7" t="s">
        <v>198</v>
      </c>
      <c r="C795" s="7" t="s">
        <v>106</v>
      </c>
      <c r="D795" s="8" t="s">
        <v>112</v>
      </c>
      <c r="E795" s="8" t="s">
        <v>1038</v>
      </c>
      <c r="F795" s="19">
        <v>60</v>
      </c>
      <c r="G795" s="19">
        <v>60</v>
      </c>
      <c r="H795" s="19">
        <v>60</v>
      </c>
      <c r="I795" s="19">
        <v>60</v>
      </c>
      <c r="J795" s="19">
        <v>60</v>
      </c>
      <c r="K795" s="19">
        <v>60</v>
      </c>
      <c r="L795" s="19">
        <v>60</v>
      </c>
      <c r="M795" s="19">
        <v>60</v>
      </c>
      <c r="N795" s="19">
        <v>60</v>
      </c>
      <c r="O795" s="19">
        <v>60</v>
      </c>
      <c r="P795" s="19">
        <v>60</v>
      </c>
      <c r="Q795" s="19">
        <v>60</v>
      </c>
      <c r="R795" s="10" t="s">
        <v>1912</v>
      </c>
      <c r="S795" s="9" t="s">
        <v>1</v>
      </c>
    </row>
    <row r="796" spans="2:19" x14ac:dyDescent="0.25">
      <c r="B796" s="7" t="s">
        <v>198</v>
      </c>
      <c r="C796" s="7" t="s">
        <v>106</v>
      </c>
      <c r="D796" s="8" t="s">
        <v>117</v>
      </c>
      <c r="E796" s="8" t="s">
        <v>1039</v>
      </c>
      <c r="F796" s="19">
        <v>77</v>
      </c>
      <c r="G796" s="19">
        <v>77</v>
      </c>
      <c r="H796" s="19">
        <v>77</v>
      </c>
      <c r="I796" s="19">
        <v>77</v>
      </c>
      <c r="J796" s="19">
        <v>77</v>
      </c>
      <c r="K796" s="19">
        <v>77</v>
      </c>
      <c r="L796" s="19">
        <v>77</v>
      </c>
      <c r="M796" s="19">
        <v>77</v>
      </c>
      <c r="N796" s="19">
        <v>77</v>
      </c>
      <c r="O796" s="19">
        <v>77</v>
      </c>
      <c r="P796" s="19">
        <v>77</v>
      </c>
      <c r="Q796" s="19">
        <v>77</v>
      </c>
      <c r="R796" s="10" t="s">
        <v>1912</v>
      </c>
      <c r="S796" s="9" t="s">
        <v>1</v>
      </c>
    </row>
    <row r="797" spans="2:19" x14ac:dyDescent="0.25">
      <c r="B797" s="7" t="s">
        <v>198</v>
      </c>
      <c r="C797" s="8" t="s">
        <v>122</v>
      </c>
      <c r="D797" s="8" t="s">
        <v>123</v>
      </c>
      <c r="E797" s="8" t="s">
        <v>1040</v>
      </c>
      <c r="F797" s="32">
        <v>31.190832684049692</v>
      </c>
      <c r="G797" s="32">
        <v>29.577448358758897</v>
      </c>
      <c r="H797" s="32">
        <v>29.577448358758897</v>
      </c>
      <c r="I797" s="32">
        <v>30.498760839755612</v>
      </c>
      <c r="J797" s="32">
        <v>31.094238674489777</v>
      </c>
      <c r="K797" s="32">
        <v>31.659566204928851</v>
      </c>
      <c r="L797" s="32">
        <v>31.863177723405126</v>
      </c>
      <c r="M797" s="32">
        <v>32.112052715508732</v>
      </c>
      <c r="N797" s="32">
        <v>32.46748870998794</v>
      </c>
      <c r="O797" s="32">
        <v>33.11650344684562</v>
      </c>
      <c r="P797" s="32">
        <v>34.74703384949327</v>
      </c>
      <c r="Q797" s="32">
        <v>36.225437096479361</v>
      </c>
      <c r="R797" s="10" t="s">
        <v>1912</v>
      </c>
      <c r="S797" s="9" t="s">
        <v>1</v>
      </c>
    </row>
    <row r="798" spans="2:19" x14ac:dyDescent="0.25">
      <c r="B798" s="7" t="s">
        <v>198</v>
      </c>
      <c r="C798" s="8" t="s">
        <v>122</v>
      </c>
      <c r="D798" s="8" t="s">
        <v>126</v>
      </c>
      <c r="E798" s="8" t="s">
        <v>1041</v>
      </c>
      <c r="F798" s="31">
        <v>0.6302732071234084</v>
      </c>
      <c r="G798" s="31">
        <v>0.59767154742046147</v>
      </c>
      <c r="H798" s="31">
        <v>0.59767154742046147</v>
      </c>
      <c r="I798" s="31">
        <v>0.61628851023259268</v>
      </c>
      <c r="J798" s="31">
        <v>0.62832133181406435</v>
      </c>
      <c r="K798" s="31">
        <v>0.63974490614743007</v>
      </c>
      <c r="L798" s="31">
        <v>0.64385928443474305</v>
      </c>
      <c r="M798" s="31">
        <v>0.64888830180788426</v>
      </c>
      <c r="N798" s="31">
        <v>0.65607059753023012</v>
      </c>
      <c r="O798" s="31">
        <v>0.66918523938062946</v>
      </c>
      <c r="P798" s="31">
        <v>0.70213336989719755</v>
      </c>
      <c r="Q798" s="31">
        <v>0.73200746672987593</v>
      </c>
      <c r="R798" s="11" t="s">
        <v>1912</v>
      </c>
      <c r="S798" s="9" t="s">
        <v>1</v>
      </c>
    </row>
    <row r="799" spans="2:19" x14ac:dyDescent="0.25">
      <c r="B799" s="7" t="s">
        <v>198</v>
      </c>
      <c r="C799" s="8" t="s">
        <v>122</v>
      </c>
      <c r="D799" s="8" t="s">
        <v>130</v>
      </c>
      <c r="E799" s="8" t="s">
        <v>1042</v>
      </c>
      <c r="F799" s="30">
        <v>31.197200000000002</v>
      </c>
      <c r="G799" s="30">
        <v>29.583486317431305</v>
      </c>
      <c r="H799" s="30">
        <v>29.583486317431305</v>
      </c>
      <c r="I799" s="30">
        <v>30.504986875729927</v>
      </c>
      <c r="J799" s="30">
        <v>31.100586271679003</v>
      </c>
      <c r="K799" s="30">
        <v>31.666029208431148</v>
      </c>
      <c r="L799" s="30">
        <v>31.869682292289227</v>
      </c>
      <c r="M799" s="30">
        <v>32.118608089888248</v>
      </c>
      <c r="N799" s="30">
        <v>32.474116643292056</v>
      </c>
      <c r="O799" s="30">
        <v>33.123263870421084</v>
      </c>
      <c r="P799" s="30">
        <v>34.754127130557521</v>
      </c>
      <c r="Q799" s="30">
        <v>36.232832179700381</v>
      </c>
      <c r="R799" s="9" t="s">
        <v>1912</v>
      </c>
      <c r="S799" s="9" t="s">
        <v>1</v>
      </c>
    </row>
    <row r="800" spans="2:19" x14ac:dyDescent="0.25">
      <c r="B800" s="7" t="s">
        <v>198</v>
      </c>
      <c r="C800" s="8" t="s">
        <v>122</v>
      </c>
      <c r="D800" s="8" t="s">
        <v>135</v>
      </c>
      <c r="E800" s="8" t="s">
        <v>1043</v>
      </c>
      <c r="F800" s="30">
        <v>0.99979590104399396</v>
      </c>
      <c r="G800" s="30">
        <v>0.99979590104399396</v>
      </c>
      <c r="H800" s="30">
        <v>0.99979590104399396</v>
      </c>
      <c r="I800" s="30">
        <v>0.99979590104399396</v>
      </c>
      <c r="J800" s="30">
        <v>0.99979590104399396</v>
      </c>
      <c r="K800" s="30">
        <v>0.99979590104399396</v>
      </c>
      <c r="L800" s="30">
        <v>0.99979590104399396</v>
      </c>
      <c r="M800" s="30">
        <v>0.99979590104399396</v>
      </c>
      <c r="N800" s="30">
        <v>0.99979590104399396</v>
      </c>
      <c r="O800" s="30">
        <v>0.99979590104399396</v>
      </c>
      <c r="P800" s="30">
        <v>0.99979590104399396</v>
      </c>
      <c r="Q800" s="30">
        <v>0.99979590104399396</v>
      </c>
      <c r="R800" s="9" t="s">
        <v>1912</v>
      </c>
      <c r="S800" s="9" t="s">
        <v>1</v>
      </c>
    </row>
    <row r="801" spans="2:19" x14ac:dyDescent="0.25">
      <c r="B801" s="7" t="s">
        <v>198</v>
      </c>
      <c r="C801" s="8" t="s">
        <v>140</v>
      </c>
      <c r="D801" s="7" t="s">
        <v>123</v>
      </c>
      <c r="E801" s="8" t="s">
        <v>1044</v>
      </c>
      <c r="F801" s="30">
        <v>36.324256330379463</v>
      </c>
      <c r="G801" s="30">
        <v>16.620496287011068</v>
      </c>
      <c r="H801" s="30">
        <v>16.620496287011068</v>
      </c>
      <c r="I801" s="30">
        <v>16.873622956930753</v>
      </c>
      <c r="J801" s="30">
        <v>17.47356057859891</v>
      </c>
      <c r="K801" s="30">
        <v>17.893752362689007</v>
      </c>
      <c r="L801" s="30">
        <v>17.985053876952769</v>
      </c>
      <c r="M801" s="30">
        <v>18.080493039679457</v>
      </c>
      <c r="N801" s="30">
        <v>18.224032865837568</v>
      </c>
      <c r="O801" s="30">
        <v>18.803862991488888</v>
      </c>
      <c r="P801" s="30">
        <v>20.010647265930782</v>
      </c>
      <c r="Q801" s="30">
        <v>21.218557753734277</v>
      </c>
      <c r="R801" s="9" t="s">
        <v>1912</v>
      </c>
      <c r="S801" s="9" t="s">
        <v>1</v>
      </c>
    </row>
    <row r="802" spans="2:19" x14ac:dyDescent="0.25">
      <c r="B802" s="7" t="s">
        <v>198</v>
      </c>
      <c r="C802" s="8" t="s">
        <v>140</v>
      </c>
      <c r="D802" s="7" t="s">
        <v>126</v>
      </c>
      <c r="E802" s="8" t="s">
        <v>1045</v>
      </c>
      <c r="F802" s="33">
        <v>0</v>
      </c>
      <c r="G802" s="33">
        <v>0</v>
      </c>
      <c r="H802" s="33">
        <v>0</v>
      </c>
      <c r="I802" s="33">
        <v>0</v>
      </c>
      <c r="J802" s="33">
        <v>0</v>
      </c>
      <c r="K802" s="33">
        <v>0</v>
      </c>
      <c r="L802" s="33">
        <v>0</v>
      </c>
      <c r="M802" s="33">
        <v>0</v>
      </c>
      <c r="N802" s="33">
        <v>0</v>
      </c>
      <c r="O802" s="33">
        <v>0</v>
      </c>
      <c r="P802" s="33">
        <v>0</v>
      </c>
      <c r="Q802" s="33">
        <v>0</v>
      </c>
      <c r="R802" s="9" t="s">
        <v>1912</v>
      </c>
      <c r="S802" s="9" t="s">
        <v>1</v>
      </c>
    </row>
    <row r="803" spans="2:19" x14ac:dyDescent="0.25">
      <c r="B803" s="7" t="s">
        <v>198</v>
      </c>
      <c r="C803" s="8" t="s">
        <v>140</v>
      </c>
      <c r="D803" s="8" t="s">
        <v>130</v>
      </c>
      <c r="E803" s="8"/>
      <c r="F803" s="30">
        <v>36.324256330379463</v>
      </c>
      <c r="G803" s="30">
        <v>16.620496287011068</v>
      </c>
      <c r="H803" s="30">
        <v>16.620496287011068</v>
      </c>
      <c r="I803" s="30">
        <v>16.873622956930753</v>
      </c>
      <c r="J803" s="30">
        <v>17.47356057859891</v>
      </c>
      <c r="K803" s="30">
        <v>17.893752362689007</v>
      </c>
      <c r="L803" s="30">
        <v>17.985053876952769</v>
      </c>
      <c r="M803" s="30">
        <v>18.080493039679457</v>
      </c>
      <c r="N803" s="30">
        <v>18.224032865837568</v>
      </c>
      <c r="O803" s="30">
        <v>18.803862991488888</v>
      </c>
      <c r="P803" s="30">
        <v>20.010647265930782</v>
      </c>
      <c r="Q803" s="30">
        <v>21.218557753734277</v>
      </c>
      <c r="R803" s="9">
        <v>0</v>
      </c>
      <c r="S803" s="9" t="s">
        <v>1</v>
      </c>
    </row>
    <row r="804" spans="2:19" x14ac:dyDescent="0.25">
      <c r="B804" s="7" t="s">
        <v>198</v>
      </c>
      <c r="C804" s="8" t="s">
        <v>150</v>
      </c>
      <c r="D804" s="8" t="s">
        <v>151</v>
      </c>
      <c r="E804" s="8" t="s">
        <v>1046</v>
      </c>
      <c r="F804" s="20">
        <v>5.5</v>
      </c>
      <c r="G804" s="20">
        <v>5.5</v>
      </c>
      <c r="H804" s="20">
        <v>5.5</v>
      </c>
      <c r="I804" s="20">
        <v>5.5</v>
      </c>
      <c r="J804" s="20">
        <v>5.5</v>
      </c>
      <c r="K804" s="20">
        <v>5.5</v>
      </c>
      <c r="L804" s="20">
        <v>5.5</v>
      </c>
      <c r="M804" s="20">
        <v>5.5</v>
      </c>
      <c r="N804" s="20">
        <v>5.5</v>
      </c>
      <c r="O804" s="20">
        <v>5.5</v>
      </c>
      <c r="P804" s="20">
        <v>5.5</v>
      </c>
      <c r="Q804" s="20">
        <v>5.5</v>
      </c>
      <c r="R804" s="9" t="s">
        <v>1912</v>
      </c>
      <c r="S804" s="9" t="s">
        <v>1</v>
      </c>
    </row>
    <row r="805" spans="2:19" x14ac:dyDescent="0.25">
      <c r="B805" s="7" t="s">
        <v>198</v>
      </c>
      <c r="C805" s="8" t="s">
        <v>150</v>
      </c>
      <c r="D805" s="8" t="s">
        <v>154</v>
      </c>
      <c r="E805" s="8" t="s">
        <v>1047</v>
      </c>
      <c r="F805" s="19"/>
      <c r="G805" s="19"/>
      <c r="H805" s="19"/>
      <c r="I805" s="19"/>
      <c r="J805" s="19"/>
      <c r="K805" s="19"/>
      <c r="L805" s="19"/>
      <c r="M805" s="19"/>
      <c r="N805" s="19"/>
      <c r="O805" s="19"/>
      <c r="P805" s="19"/>
      <c r="Q805" s="19"/>
      <c r="R805" s="9" t="s">
        <v>1912</v>
      </c>
      <c r="S805" s="9" t="s">
        <v>1</v>
      </c>
    </row>
    <row r="806" spans="2:19" x14ac:dyDescent="0.25">
      <c r="B806" s="7" t="s">
        <v>198</v>
      </c>
      <c r="C806" s="8" t="s">
        <v>150</v>
      </c>
      <c r="D806" s="8" t="s">
        <v>157</v>
      </c>
      <c r="E806" s="8" t="s">
        <v>1048</v>
      </c>
      <c r="F806" s="19"/>
      <c r="G806" s="19"/>
      <c r="H806" s="19"/>
      <c r="I806" s="19"/>
      <c r="J806" s="19"/>
      <c r="K806" s="19"/>
      <c r="L806" s="19"/>
      <c r="M806" s="19"/>
      <c r="N806" s="19"/>
      <c r="O806" s="19"/>
      <c r="P806" s="19"/>
      <c r="Q806" s="19"/>
      <c r="R806" s="9" t="s">
        <v>1912</v>
      </c>
      <c r="S806" s="9" t="s">
        <v>1</v>
      </c>
    </row>
    <row r="807" spans="2:19" x14ac:dyDescent="0.25">
      <c r="B807" s="7" t="s">
        <v>198</v>
      </c>
      <c r="C807" s="8" t="s">
        <v>159</v>
      </c>
      <c r="D807" s="8" t="s">
        <v>1</v>
      </c>
      <c r="E807" s="8" t="s">
        <v>1049</v>
      </c>
      <c r="F807" s="21">
        <v>0.65982239254554398</v>
      </c>
      <c r="G807" s="21">
        <v>0.65982239254554398</v>
      </c>
      <c r="H807" s="21">
        <v>0.65982239254554398</v>
      </c>
      <c r="I807" s="21">
        <v>0.65982239254554398</v>
      </c>
      <c r="J807" s="21">
        <v>0.65982239254554398</v>
      </c>
      <c r="K807" s="21">
        <v>0.65982239254554398</v>
      </c>
      <c r="L807" s="21">
        <v>0.65982239254554398</v>
      </c>
      <c r="M807" s="21">
        <v>0.65982239254554398</v>
      </c>
      <c r="N807" s="21">
        <v>0.65982239254554398</v>
      </c>
      <c r="O807" s="21">
        <v>0.65982239254554398</v>
      </c>
      <c r="P807" s="21">
        <v>0.65982239254554398</v>
      </c>
      <c r="Q807" s="21">
        <v>0.65982239254554398</v>
      </c>
      <c r="R807" s="9" t="s">
        <v>1912</v>
      </c>
      <c r="S807" s="9" t="s">
        <v>1</v>
      </c>
    </row>
    <row r="808" spans="2:19" x14ac:dyDescent="0.25">
      <c r="B808" s="7" t="s">
        <v>198</v>
      </c>
      <c r="C808" s="8" t="s">
        <v>159</v>
      </c>
      <c r="D808" s="8" t="s">
        <v>90</v>
      </c>
      <c r="E808" s="8" t="s">
        <v>1050</v>
      </c>
      <c r="F808" s="21">
        <v>0.93160354095773501</v>
      </c>
      <c r="G808" s="21">
        <v>0.93160354095773501</v>
      </c>
      <c r="H808" s="21">
        <v>0.93160354095773501</v>
      </c>
      <c r="I808" s="21">
        <v>0.93160354095773501</v>
      </c>
      <c r="J808" s="21">
        <v>0.93160354095773501</v>
      </c>
      <c r="K808" s="21">
        <v>0.93160354095773501</v>
      </c>
      <c r="L808" s="21">
        <v>0.93160354095773501</v>
      </c>
      <c r="M808" s="21">
        <v>0.93160354095773501</v>
      </c>
      <c r="N808" s="21">
        <v>0.93160354095773501</v>
      </c>
      <c r="O808" s="21">
        <v>0.93160354095773501</v>
      </c>
      <c r="P808" s="21">
        <v>0.93160354095773501</v>
      </c>
      <c r="Q808" s="21">
        <v>0.93160354095773501</v>
      </c>
      <c r="R808" s="9" t="s">
        <v>1912</v>
      </c>
      <c r="S808" s="9" t="s">
        <v>1</v>
      </c>
    </row>
    <row r="809" spans="2:19" x14ac:dyDescent="0.25">
      <c r="B809" s="7" t="s">
        <v>198</v>
      </c>
      <c r="C809" s="7" t="s">
        <v>164</v>
      </c>
      <c r="D809" s="12">
        <v>1</v>
      </c>
      <c r="E809" s="8" t="s">
        <v>1051</v>
      </c>
      <c r="F809" s="19">
        <v>3</v>
      </c>
      <c r="G809" s="19"/>
      <c r="H809" s="19"/>
      <c r="I809" s="19"/>
      <c r="J809" s="19"/>
      <c r="K809" s="19"/>
      <c r="L809" s="19"/>
      <c r="M809" s="19"/>
      <c r="N809" s="19"/>
      <c r="O809" s="19"/>
      <c r="P809" s="19"/>
      <c r="Q809" s="19"/>
      <c r="R809" s="9" t="s">
        <v>69</v>
      </c>
      <c r="S809" s="9" t="s">
        <v>1</v>
      </c>
    </row>
    <row r="810" spans="2:19" x14ac:dyDescent="0.25">
      <c r="B810" s="7" t="s">
        <v>198</v>
      </c>
      <c r="C810" s="7" t="s">
        <v>164</v>
      </c>
      <c r="D810" s="12">
        <v>2</v>
      </c>
      <c r="E810" s="8" t="s">
        <v>1052</v>
      </c>
      <c r="F810" s="19">
        <v>10</v>
      </c>
      <c r="G810" s="19"/>
      <c r="H810" s="19"/>
      <c r="I810" s="19"/>
      <c r="J810" s="19"/>
      <c r="K810" s="19"/>
      <c r="L810" s="19"/>
      <c r="M810" s="19"/>
      <c r="N810" s="19"/>
      <c r="O810" s="19"/>
      <c r="P810" s="19"/>
      <c r="Q810" s="19"/>
      <c r="R810" s="9" t="s">
        <v>70</v>
      </c>
      <c r="S810" s="9" t="s">
        <v>1</v>
      </c>
    </row>
    <row r="811" spans="2:19" x14ac:dyDescent="0.25">
      <c r="B811" s="7" t="s">
        <v>198</v>
      </c>
      <c r="C811" s="7" t="s">
        <v>164</v>
      </c>
      <c r="D811" s="12">
        <v>3</v>
      </c>
      <c r="E811" s="8" t="s">
        <v>1053</v>
      </c>
      <c r="F811" s="19">
        <v>3</v>
      </c>
      <c r="G811" s="19"/>
      <c r="H811" s="19"/>
      <c r="I811" s="19"/>
      <c r="J811" s="19"/>
      <c r="K811" s="19"/>
      <c r="L811" s="19"/>
      <c r="M811" s="19"/>
      <c r="N811" s="19"/>
      <c r="O811" s="19"/>
      <c r="P811" s="19"/>
      <c r="Q811" s="19"/>
      <c r="R811" s="10" t="s">
        <v>71</v>
      </c>
      <c r="S811" s="9" t="s">
        <v>1</v>
      </c>
    </row>
    <row r="812" spans="2:19" x14ac:dyDescent="0.25">
      <c r="B812" s="7" t="s">
        <v>198</v>
      </c>
      <c r="C812" s="7" t="s">
        <v>164</v>
      </c>
      <c r="D812" s="12">
        <v>4</v>
      </c>
      <c r="E812" s="8" t="s">
        <v>1054</v>
      </c>
      <c r="F812" s="19"/>
      <c r="G812" s="19"/>
      <c r="H812" s="19"/>
      <c r="I812" s="19"/>
      <c r="J812" s="19"/>
      <c r="K812" s="19"/>
      <c r="L812" s="19"/>
      <c r="M812" s="19"/>
      <c r="N812" s="19"/>
      <c r="O812" s="19"/>
      <c r="P812" s="19"/>
      <c r="Q812" s="19"/>
      <c r="R812" s="10">
        <v>0</v>
      </c>
      <c r="S812" s="9" t="s">
        <v>1</v>
      </c>
    </row>
    <row r="813" spans="2:19" x14ac:dyDescent="0.25">
      <c r="B813" s="7" t="s">
        <v>198</v>
      </c>
      <c r="C813" s="7" t="s">
        <v>164</v>
      </c>
      <c r="D813" s="12">
        <v>5</v>
      </c>
      <c r="E813" s="8" t="s">
        <v>1055</v>
      </c>
      <c r="F813" s="19"/>
      <c r="G813" s="19"/>
      <c r="H813" s="19"/>
      <c r="I813" s="19"/>
      <c r="J813" s="19"/>
      <c r="K813" s="19"/>
      <c r="L813" s="19"/>
      <c r="M813" s="19"/>
      <c r="N813" s="19"/>
      <c r="O813" s="19"/>
      <c r="P813" s="19"/>
      <c r="Q813" s="19"/>
      <c r="R813" s="10">
        <v>0</v>
      </c>
      <c r="S813" s="9" t="s">
        <v>1</v>
      </c>
    </row>
    <row r="814" spans="2:19" x14ac:dyDescent="0.25">
      <c r="B814" s="7" t="s">
        <v>198</v>
      </c>
      <c r="C814" s="8" t="s">
        <v>171</v>
      </c>
      <c r="D814" s="8" t="s">
        <v>172</v>
      </c>
      <c r="E814" s="8" t="s">
        <v>1056</v>
      </c>
      <c r="F814" s="22">
        <v>5.9533599999999982</v>
      </c>
      <c r="G814" s="20"/>
      <c r="H814" s="20"/>
      <c r="I814" s="20"/>
      <c r="J814" s="20"/>
      <c r="K814" s="20"/>
      <c r="L814" s="20"/>
      <c r="M814" s="20"/>
      <c r="N814" s="20"/>
      <c r="O814" s="20"/>
      <c r="P814" s="20"/>
      <c r="Q814" s="20"/>
      <c r="R814" s="11" t="s">
        <v>1912</v>
      </c>
      <c r="S814" s="9" t="s">
        <v>1</v>
      </c>
    </row>
    <row r="815" spans="2:19" ht="15.75" thickBot="1" x14ac:dyDescent="0.3">
      <c r="B815" s="56" t="s">
        <v>198</v>
      </c>
      <c r="C815" s="57" t="s">
        <v>171</v>
      </c>
      <c r="D815" s="57" t="s">
        <v>174</v>
      </c>
      <c r="E815" s="57" t="s">
        <v>1057</v>
      </c>
      <c r="F815" s="58">
        <v>0</v>
      </c>
      <c r="G815" s="58"/>
      <c r="H815" s="58"/>
      <c r="I815" s="58"/>
      <c r="J815" s="58"/>
      <c r="K815" s="58"/>
      <c r="L815" s="58"/>
      <c r="M815" s="58"/>
      <c r="N815" s="58"/>
      <c r="O815" s="58"/>
      <c r="P815" s="58"/>
      <c r="Q815" s="58"/>
      <c r="R815" s="62" t="s">
        <v>1912</v>
      </c>
      <c r="S815" s="62" t="s">
        <v>1</v>
      </c>
    </row>
    <row r="816" spans="2:19" ht="15.75" thickTop="1" x14ac:dyDescent="0.25">
      <c r="B816" s="7" t="s">
        <v>200</v>
      </c>
      <c r="C816" s="7" t="s">
        <v>106</v>
      </c>
      <c r="D816" s="8" t="s">
        <v>107</v>
      </c>
      <c r="E816" s="8" t="s">
        <v>1058</v>
      </c>
      <c r="F816" s="19">
        <v>20</v>
      </c>
      <c r="G816" s="19">
        <v>20</v>
      </c>
      <c r="H816" s="19">
        <v>20</v>
      </c>
      <c r="I816" s="19">
        <v>20</v>
      </c>
      <c r="J816" s="19">
        <v>20</v>
      </c>
      <c r="K816" s="19">
        <v>20</v>
      </c>
      <c r="L816" s="19">
        <v>50</v>
      </c>
      <c r="M816" s="19">
        <v>50</v>
      </c>
      <c r="N816" s="19">
        <v>50</v>
      </c>
      <c r="O816" s="19">
        <v>50</v>
      </c>
      <c r="P816" s="19">
        <v>50</v>
      </c>
      <c r="Q816" s="19">
        <v>50</v>
      </c>
      <c r="R816" s="147" t="s">
        <v>1912</v>
      </c>
      <c r="S816" s="147" t="s">
        <v>1</v>
      </c>
    </row>
    <row r="817" spans="2:19" x14ac:dyDescent="0.25">
      <c r="B817" s="7" t="s">
        <v>200</v>
      </c>
      <c r="C817" s="7" t="s">
        <v>106</v>
      </c>
      <c r="D817" s="8" t="s">
        <v>112</v>
      </c>
      <c r="E817" s="8" t="s">
        <v>1059</v>
      </c>
      <c r="F817" s="19">
        <v>10</v>
      </c>
      <c r="G817" s="19">
        <v>10</v>
      </c>
      <c r="H817" s="19">
        <v>10</v>
      </c>
      <c r="I817" s="19">
        <v>10</v>
      </c>
      <c r="J817" s="19">
        <v>10</v>
      </c>
      <c r="K817" s="19">
        <v>10</v>
      </c>
      <c r="L817" s="19" t="s">
        <v>221</v>
      </c>
      <c r="M817" s="19">
        <v>25</v>
      </c>
      <c r="N817" s="19">
        <v>25</v>
      </c>
      <c r="O817" s="19">
        <v>25</v>
      </c>
      <c r="P817" s="19">
        <v>25</v>
      </c>
      <c r="Q817" s="19">
        <v>25</v>
      </c>
      <c r="R817" s="10" t="s">
        <v>1912</v>
      </c>
      <c r="S817" s="9" t="s">
        <v>1</v>
      </c>
    </row>
    <row r="818" spans="2:19" x14ac:dyDescent="0.25">
      <c r="B818" s="7" t="s">
        <v>200</v>
      </c>
      <c r="C818" s="7" t="s">
        <v>106</v>
      </c>
      <c r="D818" s="8" t="s">
        <v>117</v>
      </c>
      <c r="E818" s="8" t="s">
        <v>1060</v>
      </c>
      <c r="F818" s="19">
        <v>12</v>
      </c>
      <c r="G818" s="19">
        <v>12</v>
      </c>
      <c r="H818" s="19">
        <v>12</v>
      </c>
      <c r="I818" s="19">
        <v>12</v>
      </c>
      <c r="J818" s="19">
        <v>12</v>
      </c>
      <c r="K818" s="19">
        <v>12</v>
      </c>
      <c r="L818" s="19">
        <v>30</v>
      </c>
      <c r="M818" s="19">
        <v>30</v>
      </c>
      <c r="N818" s="19">
        <v>30</v>
      </c>
      <c r="O818" s="19">
        <v>30</v>
      </c>
      <c r="P818" s="19">
        <v>30</v>
      </c>
      <c r="Q818" s="19">
        <v>30</v>
      </c>
      <c r="R818" s="10" t="s">
        <v>1912</v>
      </c>
      <c r="S818" s="9" t="s">
        <v>1</v>
      </c>
    </row>
    <row r="819" spans="2:19" x14ac:dyDescent="0.25">
      <c r="B819" s="7" t="s">
        <v>200</v>
      </c>
      <c r="C819" s="8" t="s">
        <v>122</v>
      </c>
      <c r="D819" s="8" t="s">
        <v>123</v>
      </c>
      <c r="E819" s="8" t="s">
        <v>1061</v>
      </c>
      <c r="F819" s="32">
        <v>17.167677949132631</v>
      </c>
      <c r="G819" s="32">
        <v>16.019275467486747</v>
      </c>
      <c r="H819" s="32">
        <v>16.019275467486747</v>
      </c>
      <c r="I819" s="32">
        <v>16.518262339028333</v>
      </c>
      <c r="J819" s="32">
        <v>16.840775740241469</v>
      </c>
      <c r="K819" s="32">
        <v>17.146959604705071</v>
      </c>
      <c r="L819" s="32">
        <v>17.257236494153478</v>
      </c>
      <c r="M819" s="32">
        <v>17.392028278999774</v>
      </c>
      <c r="N819" s="32">
        <v>17.584533969063347</v>
      </c>
      <c r="O819" s="32">
        <v>17.936043190753953</v>
      </c>
      <c r="P819" s="32">
        <v>18.81914559233045</v>
      </c>
      <c r="Q819" s="32">
        <v>19.619855260664089</v>
      </c>
      <c r="R819" s="10" t="s">
        <v>1912</v>
      </c>
      <c r="S819" s="9" t="s">
        <v>1</v>
      </c>
    </row>
    <row r="820" spans="2:19" x14ac:dyDescent="0.25">
      <c r="B820" s="7" t="s">
        <v>200</v>
      </c>
      <c r="C820" s="8" t="s">
        <v>122</v>
      </c>
      <c r="D820" s="8" t="s">
        <v>126</v>
      </c>
      <c r="E820" s="8" t="s">
        <v>1062</v>
      </c>
      <c r="F820" s="31">
        <v>0.67786832387008256</v>
      </c>
      <c r="G820" s="31">
        <v>0.63252348063219743</v>
      </c>
      <c r="H820" s="31">
        <v>0.63252348063219743</v>
      </c>
      <c r="I820" s="31">
        <v>0.65222605166413727</v>
      </c>
      <c r="J820" s="31">
        <v>0.66496054140428829</v>
      </c>
      <c r="K820" s="31">
        <v>0.67705025695089294</v>
      </c>
      <c r="L820" s="31">
        <v>0.68140455637523512</v>
      </c>
      <c r="M820" s="31">
        <v>0.68672683010007529</v>
      </c>
      <c r="N820" s="31">
        <v>0.69432794597872449</v>
      </c>
      <c r="O820" s="31">
        <v>0.70820734001437002</v>
      </c>
      <c r="P820" s="31">
        <v>0.74307677002907191</v>
      </c>
      <c r="Q820" s="31">
        <v>0.77469291068523838</v>
      </c>
      <c r="R820" s="11" t="s">
        <v>1912</v>
      </c>
      <c r="S820" s="9" t="s">
        <v>1</v>
      </c>
    </row>
    <row r="821" spans="2:19" x14ac:dyDescent="0.25">
      <c r="B821" s="7" t="s">
        <v>200</v>
      </c>
      <c r="C821" s="8" t="s">
        <v>122</v>
      </c>
      <c r="D821" s="8" t="s">
        <v>130</v>
      </c>
      <c r="E821" s="8" t="s">
        <v>1063</v>
      </c>
      <c r="F821" s="30">
        <v>17.181055602891263</v>
      </c>
      <c r="G821" s="30">
        <v>16.031758245955864</v>
      </c>
      <c r="H821" s="30">
        <v>16.031758245955864</v>
      </c>
      <c r="I821" s="30">
        <v>16.531133945480907</v>
      </c>
      <c r="J821" s="30">
        <v>16.853898660391021</v>
      </c>
      <c r="K821" s="30">
        <v>17.160321114006717</v>
      </c>
      <c r="L821" s="30">
        <v>17.270683935055715</v>
      </c>
      <c r="M821" s="30">
        <v>17.405580754364593</v>
      </c>
      <c r="N821" s="30">
        <v>17.598236451579737</v>
      </c>
      <c r="O821" s="30">
        <v>17.950019581522508</v>
      </c>
      <c r="P821" s="30">
        <v>18.833810127307949</v>
      </c>
      <c r="Q821" s="30">
        <v>19.635143736557527</v>
      </c>
      <c r="R821" s="9" t="s">
        <v>1912</v>
      </c>
      <c r="S821" s="9" t="s">
        <v>1</v>
      </c>
    </row>
    <row r="822" spans="2:19" x14ac:dyDescent="0.25">
      <c r="B822" s="7" t="s">
        <v>200</v>
      </c>
      <c r="C822" s="8" t="s">
        <v>122</v>
      </c>
      <c r="D822" s="8" t="s">
        <v>135</v>
      </c>
      <c r="E822" s="8" t="s">
        <v>1064</v>
      </c>
      <c r="F822" s="30">
        <v>0.99922137183722404</v>
      </c>
      <c r="G822" s="30">
        <v>0.99922137183722404</v>
      </c>
      <c r="H822" s="30">
        <v>0.99922137183722404</v>
      </c>
      <c r="I822" s="30">
        <v>0.99922137183722404</v>
      </c>
      <c r="J822" s="30">
        <v>0.99922137183722404</v>
      </c>
      <c r="K822" s="30">
        <v>0.99922137183722404</v>
      </c>
      <c r="L822" s="30">
        <v>0.99922137183722404</v>
      </c>
      <c r="M822" s="30">
        <v>0.99922137183722404</v>
      </c>
      <c r="N822" s="30">
        <v>0.99922137183722404</v>
      </c>
      <c r="O822" s="30">
        <v>0.99922137183722404</v>
      </c>
      <c r="P822" s="30">
        <v>0.99922137183722404</v>
      </c>
      <c r="Q822" s="30">
        <v>0.99922137183722404</v>
      </c>
      <c r="R822" s="9" t="s">
        <v>1912</v>
      </c>
      <c r="S822" s="9" t="s">
        <v>1</v>
      </c>
    </row>
    <row r="823" spans="2:19" x14ac:dyDescent="0.25">
      <c r="B823" s="7" t="s">
        <v>200</v>
      </c>
      <c r="C823" s="8" t="s">
        <v>140</v>
      </c>
      <c r="D823" s="7" t="s">
        <v>123</v>
      </c>
      <c r="E823" s="8" t="s">
        <v>1065</v>
      </c>
      <c r="F823" s="30">
        <v>11.130293676258665</v>
      </c>
      <c r="G823" s="30">
        <v>12.875861096565494</v>
      </c>
      <c r="H823" s="30">
        <v>12.875861096565494</v>
      </c>
      <c r="I823" s="30">
        <v>13.071957758508685</v>
      </c>
      <c r="J823" s="30">
        <v>13.536728084846047</v>
      </c>
      <c r="K823" s="30">
        <v>13.862249715032886</v>
      </c>
      <c r="L823" s="30">
        <v>13.932980792809728</v>
      </c>
      <c r="M823" s="30">
        <v>14.006917297545852</v>
      </c>
      <c r="N823" s="30">
        <v>14.118117278071185</v>
      </c>
      <c r="O823" s="30">
        <v>14.56731037246302</v>
      </c>
      <c r="P823" s="30">
        <v>15.502203435997872</v>
      </c>
      <c r="Q823" s="30">
        <v>16.43796897449127</v>
      </c>
      <c r="R823" s="9" t="s">
        <v>1912</v>
      </c>
      <c r="S823" s="9" t="s">
        <v>1</v>
      </c>
    </row>
    <row r="824" spans="2:19" x14ac:dyDescent="0.25">
      <c r="B824" s="7" t="s">
        <v>200</v>
      </c>
      <c r="C824" s="8" t="s">
        <v>140</v>
      </c>
      <c r="D824" s="7" t="s">
        <v>126</v>
      </c>
      <c r="E824" s="8" t="s">
        <v>1066</v>
      </c>
      <c r="F824" s="33">
        <v>0.38951693333507498</v>
      </c>
      <c r="G824" s="33">
        <v>0.45060499518366981</v>
      </c>
      <c r="H824" s="33">
        <v>0.45060499518366981</v>
      </c>
      <c r="I824" s="33">
        <v>0.45746761468132474</v>
      </c>
      <c r="J824" s="33">
        <v>0.47373276612166199</v>
      </c>
      <c r="K824" s="33">
        <v>0.48512475548084388</v>
      </c>
      <c r="L824" s="33">
        <v>0.48760006775097781</v>
      </c>
      <c r="M824" s="33">
        <v>0.49018755748163112</v>
      </c>
      <c r="N824" s="33">
        <v>0.49407912374761603</v>
      </c>
      <c r="O824" s="33">
        <v>0.50979913273318389</v>
      </c>
      <c r="P824" s="33">
        <v>0.54251674914979864</v>
      </c>
      <c r="Q824" s="33">
        <v>0.57526489879232545</v>
      </c>
      <c r="R824" s="9" t="s">
        <v>1912</v>
      </c>
      <c r="S824" s="9" t="s">
        <v>1</v>
      </c>
    </row>
    <row r="825" spans="2:19" x14ac:dyDescent="0.25">
      <c r="B825" s="7" t="s">
        <v>200</v>
      </c>
      <c r="C825" s="8" t="s">
        <v>140</v>
      </c>
      <c r="D825" s="8" t="s">
        <v>130</v>
      </c>
      <c r="E825" s="8"/>
      <c r="F825" s="30">
        <v>11.137107378539474</v>
      </c>
      <c r="G825" s="30">
        <v>12.883743393895006</v>
      </c>
      <c r="H825" s="30">
        <v>12.883743393895006</v>
      </c>
      <c r="I825" s="30">
        <v>13.079960101572084</v>
      </c>
      <c r="J825" s="30">
        <v>13.545014949299871</v>
      </c>
      <c r="K825" s="30">
        <v>13.870735856122042</v>
      </c>
      <c r="L825" s="30">
        <v>13.941510233790153</v>
      </c>
      <c r="M825" s="30">
        <v>14.015492000704043</v>
      </c>
      <c r="N825" s="30">
        <v>14.126760055224812</v>
      </c>
      <c r="O825" s="30">
        <v>14.576228134994464</v>
      </c>
      <c r="P825" s="30">
        <v>15.511693517929379</v>
      </c>
      <c r="Q825" s="30">
        <v>16.448031909931355</v>
      </c>
      <c r="R825" s="9">
        <v>0</v>
      </c>
      <c r="S825" s="9" t="s">
        <v>1</v>
      </c>
    </row>
    <row r="826" spans="2:19" x14ac:dyDescent="0.25">
      <c r="B826" s="7" t="s">
        <v>200</v>
      </c>
      <c r="C826" s="8" t="s">
        <v>150</v>
      </c>
      <c r="D826" s="8" t="s">
        <v>151</v>
      </c>
      <c r="E826" s="8" t="s">
        <v>1067</v>
      </c>
      <c r="F826" s="20">
        <v>6</v>
      </c>
      <c r="G826" s="20">
        <v>6</v>
      </c>
      <c r="H826" s="20">
        <v>6</v>
      </c>
      <c r="I826" s="20">
        <v>6</v>
      </c>
      <c r="J826" s="20">
        <v>6</v>
      </c>
      <c r="K826" s="20">
        <v>6</v>
      </c>
      <c r="L826" s="20">
        <v>6</v>
      </c>
      <c r="M826" s="20">
        <v>6</v>
      </c>
      <c r="N826" s="20">
        <v>6</v>
      </c>
      <c r="O826" s="20">
        <v>6</v>
      </c>
      <c r="P826" s="20">
        <v>6</v>
      </c>
      <c r="Q826" s="20">
        <v>6</v>
      </c>
      <c r="R826" s="9" t="s">
        <v>1912</v>
      </c>
      <c r="S826" s="9" t="s">
        <v>1</v>
      </c>
    </row>
    <row r="827" spans="2:19" x14ac:dyDescent="0.25">
      <c r="B827" s="7" t="s">
        <v>200</v>
      </c>
      <c r="C827" s="8" t="s">
        <v>150</v>
      </c>
      <c r="D827" s="8" t="s">
        <v>154</v>
      </c>
      <c r="E827" s="8" t="s">
        <v>1068</v>
      </c>
      <c r="F827" s="19"/>
      <c r="G827" s="19"/>
      <c r="H827" s="19"/>
      <c r="I827" s="19"/>
      <c r="J827" s="19"/>
      <c r="K827" s="19"/>
      <c r="L827" s="19"/>
      <c r="M827" s="19"/>
      <c r="N827" s="19"/>
      <c r="O827" s="19"/>
      <c r="P827" s="19"/>
      <c r="Q827" s="19"/>
      <c r="R827" s="9" t="s">
        <v>1912</v>
      </c>
      <c r="S827" s="9" t="s">
        <v>1</v>
      </c>
    </row>
    <row r="828" spans="2:19" x14ac:dyDescent="0.25">
      <c r="B828" s="7" t="s">
        <v>200</v>
      </c>
      <c r="C828" s="8" t="s">
        <v>150</v>
      </c>
      <c r="D828" s="8" t="s">
        <v>157</v>
      </c>
      <c r="E828" s="8" t="s">
        <v>1069</v>
      </c>
      <c r="F828" s="19"/>
      <c r="G828" s="19"/>
      <c r="H828" s="19"/>
      <c r="I828" s="19"/>
      <c r="J828" s="19"/>
      <c r="K828" s="19"/>
      <c r="L828" s="19"/>
      <c r="M828" s="19"/>
      <c r="N828" s="19"/>
      <c r="O828" s="19"/>
      <c r="P828" s="19"/>
      <c r="Q828" s="19"/>
      <c r="R828" s="9" t="s">
        <v>1912</v>
      </c>
      <c r="S828" s="9" t="s">
        <v>1</v>
      </c>
    </row>
    <row r="829" spans="2:19" x14ac:dyDescent="0.25">
      <c r="B829" s="7" t="s">
        <v>200</v>
      </c>
      <c r="C829" s="8" t="s">
        <v>159</v>
      </c>
      <c r="D829" s="8" t="s">
        <v>1</v>
      </c>
      <c r="E829" s="8" t="s">
        <v>1070</v>
      </c>
      <c r="F829" s="21">
        <v>0.63105022831050195</v>
      </c>
      <c r="G829" s="21">
        <v>0.63105022831050195</v>
      </c>
      <c r="H829" s="21">
        <v>0.63105022831050195</v>
      </c>
      <c r="I829" s="21">
        <v>0.63105022831050195</v>
      </c>
      <c r="J829" s="21">
        <v>0.63105022831050195</v>
      </c>
      <c r="K829" s="21">
        <v>0.63105022831050195</v>
      </c>
      <c r="L829" s="21">
        <v>0.63105022831050195</v>
      </c>
      <c r="M829" s="21">
        <v>0.63105022831050195</v>
      </c>
      <c r="N829" s="21">
        <v>0.63105022831050195</v>
      </c>
      <c r="O829" s="21">
        <v>0.63105022831050195</v>
      </c>
      <c r="P829" s="21">
        <v>0.63105022831050195</v>
      </c>
      <c r="Q829" s="21">
        <v>0.63105022831050195</v>
      </c>
      <c r="R829" s="9" t="s">
        <v>1912</v>
      </c>
      <c r="S829" s="9" t="s">
        <v>1</v>
      </c>
    </row>
    <row r="830" spans="2:19" x14ac:dyDescent="0.25">
      <c r="B830" s="7" t="s">
        <v>200</v>
      </c>
      <c r="C830" s="8" t="s">
        <v>159</v>
      </c>
      <c r="D830" s="8" t="s">
        <v>90</v>
      </c>
      <c r="E830" s="8" t="s">
        <v>1071</v>
      </c>
      <c r="F830" s="21">
        <v>0.75654450261780104</v>
      </c>
      <c r="G830" s="21">
        <v>0.75654450261780104</v>
      </c>
      <c r="H830" s="21">
        <v>0.75654450261780104</v>
      </c>
      <c r="I830" s="21">
        <v>0.75654450261780104</v>
      </c>
      <c r="J830" s="21">
        <v>0.75654450261780104</v>
      </c>
      <c r="K830" s="21">
        <v>0.75654450261780104</v>
      </c>
      <c r="L830" s="21">
        <v>0.75654450261780104</v>
      </c>
      <c r="M830" s="21">
        <v>0.75654450261780104</v>
      </c>
      <c r="N830" s="21">
        <v>0.75654450261780104</v>
      </c>
      <c r="O830" s="21">
        <v>0.75654450261780104</v>
      </c>
      <c r="P830" s="21">
        <v>0.75654450261780104</v>
      </c>
      <c r="Q830" s="21">
        <v>0.75654450261780104</v>
      </c>
      <c r="R830" s="9" t="s">
        <v>1912</v>
      </c>
      <c r="S830" s="9" t="s">
        <v>1</v>
      </c>
    </row>
    <row r="831" spans="2:19" x14ac:dyDescent="0.25">
      <c r="B831" s="7" t="s">
        <v>200</v>
      </c>
      <c r="C831" s="7" t="s">
        <v>164</v>
      </c>
      <c r="D831" s="12">
        <v>1</v>
      </c>
      <c r="E831" s="8" t="s">
        <v>1072</v>
      </c>
      <c r="F831" s="19">
        <v>2.8</v>
      </c>
      <c r="G831" s="19"/>
      <c r="H831" s="19"/>
      <c r="I831" s="19"/>
      <c r="J831" s="19"/>
      <c r="K831" s="19"/>
      <c r="L831" s="19"/>
      <c r="M831" s="19"/>
      <c r="N831" s="19"/>
      <c r="O831" s="19"/>
      <c r="P831" s="19"/>
      <c r="Q831" s="19"/>
      <c r="R831" s="9" t="s">
        <v>52</v>
      </c>
      <c r="S831" s="9" t="s">
        <v>1</v>
      </c>
    </row>
    <row r="832" spans="2:19" x14ac:dyDescent="0.25">
      <c r="B832" s="7" t="s">
        <v>200</v>
      </c>
      <c r="C832" s="7" t="s">
        <v>164</v>
      </c>
      <c r="D832" s="12">
        <v>2</v>
      </c>
      <c r="E832" s="8" t="s">
        <v>1073</v>
      </c>
      <c r="F832" s="19">
        <v>4</v>
      </c>
      <c r="G832" s="19"/>
      <c r="H832" s="19"/>
      <c r="I832" s="19"/>
      <c r="J832" s="19"/>
      <c r="K832" s="19"/>
      <c r="L832" s="19"/>
      <c r="M832" s="19"/>
      <c r="N832" s="19"/>
      <c r="O832" s="19"/>
      <c r="P832" s="19"/>
      <c r="Q832" s="19"/>
      <c r="R832" s="9" t="s">
        <v>59</v>
      </c>
      <c r="S832" s="9" t="s">
        <v>1</v>
      </c>
    </row>
    <row r="833" spans="2:19" x14ac:dyDescent="0.25">
      <c r="B833" s="7" t="s">
        <v>200</v>
      </c>
      <c r="C833" s="7" t="s">
        <v>164</v>
      </c>
      <c r="D833" s="12">
        <v>3</v>
      </c>
      <c r="E833" s="8" t="s">
        <v>1074</v>
      </c>
      <c r="F833" s="19">
        <v>4.5</v>
      </c>
      <c r="G833" s="19"/>
      <c r="H833" s="19"/>
      <c r="I833" s="19"/>
      <c r="J833" s="19"/>
      <c r="K833" s="19"/>
      <c r="L833" s="19"/>
      <c r="M833" s="19"/>
      <c r="N833" s="19"/>
      <c r="O833" s="19"/>
      <c r="P833" s="19"/>
      <c r="Q833" s="19"/>
      <c r="R833" s="10" t="s">
        <v>204</v>
      </c>
      <c r="S833" s="9" t="s">
        <v>1</v>
      </c>
    </row>
    <row r="834" spans="2:19" x14ac:dyDescent="0.25">
      <c r="B834" s="7" t="s">
        <v>200</v>
      </c>
      <c r="C834" s="7" t="s">
        <v>164</v>
      </c>
      <c r="D834" s="12">
        <v>4</v>
      </c>
      <c r="E834" s="8" t="s">
        <v>1075</v>
      </c>
      <c r="F834" s="19"/>
      <c r="G834" s="19"/>
      <c r="H834" s="19"/>
      <c r="I834" s="19"/>
      <c r="J834" s="19"/>
      <c r="K834" s="19"/>
      <c r="L834" s="19"/>
      <c r="M834" s="19"/>
      <c r="N834" s="19"/>
      <c r="O834" s="19"/>
      <c r="P834" s="19"/>
      <c r="Q834" s="19"/>
      <c r="R834" s="10">
        <v>0</v>
      </c>
      <c r="S834" s="9" t="s">
        <v>1</v>
      </c>
    </row>
    <row r="835" spans="2:19" x14ac:dyDescent="0.25">
      <c r="B835" s="7" t="s">
        <v>200</v>
      </c>
      <c r="C835" s="7" t="s">
        <v>164</v>
      </c>
      <c r="D835" s="12">
        <v>5</v>
      </c>
      <c r="E835" s="8" t="s">
        <v>1076</v>
      </c>
      <c r="F835" s="19"/>
      <c r="G835" s="19"/>
      <c r="H835" s="19"/>
      <c r="I835" s="19"/>
      <c r="J835" s="19"/>
      <c r="K835" s="19"/>
      <c r="L835" s="19"/>
      <c r="M835" s="19"/>
      <c r="N835" s="19"/>
      <c r="O835" s="19"/>
      <c r="P835" s="19"/>
      <c r="Q835" s="19"/>
      <c r="R835" s="10">
        <v>0</v>
      </c>
      <c r="S835" s="9" t="s">
        <v>1</v>
      </c>
    </row>
    <row r="836" spans="2:19" x14ac:dyDescent="0.25">
      <c r="B836" s="7" t="s">
        <v>200</v>
      </c>
      <c r="C836" s="8" t="s">
        <v>171</v>
      </c>
      <c r="D836" s="8" t="s">
        <v>172</v>
      </c>
      <c r="E836" s="8" t="s">
        <v>1077</v>
      </c>
      <c r="F836" s="22">
        <v>6.2124100000000038</v>
      </c>
      <c r="G836" s="20"/>
      <c r="H836" s="20"/>
      <c r="I836" s="20"/>
      <c r="J836" s="20"/>
      <c r="K836" s="20"/>
      <c r="L836" s="20"/>
      <c r="M836" s="20"/>
      <c r="N836" s="20"/>
      <c r="O836" s="20"/>
      <c r="P836" s="20"/>
      <c r="Q836" s="20"/>
      <c r="R836" s="11" t="s">
        <v>1912</v>
      </c>
      <c r="S836" s="9" t="s">
        <v>1</v>
      </c>
    </row>
    <row r="837" spans="2:19" ht="15.75" thickBot="1" x14ac:dyDescent="0.3">
      <c r="B837" s="56" t="s">
        <v>200</v>
      </c>
      <c r="C837" s="57" t="s">
        <v>171</v>
      </c>
      <c r="D837" s="57" t="s">
        <v>174</v>
      </c>
      <c r="E837" s="57" t="s">
        <v>1078</v>
      </c>
      <c r="F837" s="58">
        <v>0</v>
      </c>
      <c r="G837" s="58"/>
      <c r="H837" s="58"/>
      <c r="I837" s="58"/>
      <c r="J837" s="58"/>
      <c r="K837" s="58"/>
      <c r="L837" s="58"/>
      <c r="M837" s="58"/>
      <c r="N837" s="58"/>
      <c r="O837" s="58"/>
      <c r="P837" s="58"/>
      <c r="Q837" s="58"/>
      <c r="R837" s="62" t="s">
        <v>1912</v>
      </c>
      <c r="S837" s="62" t="s">
        <v>1</v>
      </c>
    </row>
    <row r="838" spans="2:19" ht="15.75" thickTop="1" x14ac:dyDescent="0.25">
      <c r="B838" s="7" t="s">
        <v>201</v>
      </c>
      <c r="C838" s="7" t="s">
        <v>106</v>
      </c>
      <c r="D838" s="8" t="s">
        <v>107</v>
      </c>
      <c r="E838" s="8" t="s">
        <v>1079</v>
      </c>
      <c r="F838" s="19">
        <v>120</v>
      </c>
      <c r="G838" s="19">
        <v>120</v>
      </c>
      <c r="H838" s="19">
        <v>120</v>
      </c>
      <c r="I838" s="19">
        <v>120</v>
      </c>
      <c r="J838" s="19">
        <v>120</v>
      </c>
      <c r="K838" s="19">
        <v>120</v>
      </c>
      <c r="L838" s="19">
        <v>120</v>
      </c>
      <c r="M838" s="19">
        <v>120</v>
      </c>
      <c r="N838" s="19">
        <v>120</v>
      </c>
      <c r="O838" s="19">
        <v>120</v>
      </c>
      <c r="P838" s="19">
        <v>120</v>
      </c>
      <c r="Q838" s="19">
        <v>120</v>
      </c>
      <c r="R838" s="147" t="s">
        <v>1912</v>
      </c>
      <c r="S838" s="147" t="s">
        <v>1</v>
      </c>
    </row>
    <row r="839" spans="2:19" x14ac:dyDescent="0.25">
      <c r="B839" s="7" t="s">
        <v>201</v>
      </c>
      <c r="C839" s="7" t="s">
        <v>106</v>
      </c>
      <c r="D839" s="8" t="s">
        <v>112</v>
      </c>
      <c r="E839" s="8" t="s">
        <v>1080</v>
      </c>
      <c r="F839" s="19">
        <v>60</v>
      </c>
      <c r="G839" s="19">
        <v>60</v>
      </c>
      <c r="H839" s="19">
        <v>60</v>
      </c>
      <c r="I839" s="19">
        <v>60</v>
      </c>
      <c r="J839" s="19">
        <v>60</v>
      </c>
      <c r="K839" s="19">
        <v>60</v>
      </c>
      <c r="L839" s="19">
        <v>60</v>
      </c>
      <c r="M839" s="19">
        <v>60</v>
      </c>
      <c r="N839" s="19">
        <v>60</v>
      </c>
      <c r="O839" s="19">
        <v>60</v>
      </c>
      <c r="P839" s="19">
        <v>60</v>
      </c>
      <c r="Q839" s="19">
        <v>60</v>
      </c>
      <c r="R839" s="10" t="s">
        <v>1912</v>
      </c>
      <c r="S839" s="9" t="s">
        <v>1</v>
      </c>
    </row>
    <row r="840" spans="2:19" x14ac:dyDescent="0.25">
      <c r="B840" s="7" t="s">
        <v>201</v>
      </c>
      <c r="C840" s="7" t="s">
        <v>106</v>
      </c>
      <c r="D840" s="8" t="s">
        <v>117</v>
      </c>
      <c r="E840" s="8" t="s">
        <v>1081</v>
      </c>
      <c r="F840" s="19">
        <v>61</v>
      </c>
      <c r="G840" s="19">
        <v>61</v>
      </c>
      <c r="H840" s="19">
        <v>61</v>
      </c>
      <c r="I840" s="19">
        <v>61</v>
      </c>
      <c r="J840" s="19">
        <v>61</v>
      </c>
      <c r="K840" s="19">
        <v>61</v>
      </c>
      <c r="L840" s="19">
        <v>61</v>
      </c>
      <c r="M840" s="19">
        <v>61</v>
      </c>
      <c r="N840" s="19">
        <v>61</v>
      </c>
      <c r="O840" s="19">
        <v>61</v>
      </c>
      <c r="P840" s="19">
        <v>61</v>
      </c>
      <c r="Q840" s="19">
        <v>61</v>
      </c>
      <c r="R840" s="10" t="s">
        <v>1912</v>
      </c>
      <c r="S840" s="9" t="s">
        <v>1</v>
      </c>
    </row>
    <row r="841" spans="2:19" x14ac:dyDescent="0.25">
      <c r="B841" s="7" t="s">
        <v>201</v>
      </c>
      <c r="C841" s="8" t="s">
        <v>122</v>
      </c>
      <c r="D841" s="8" t="s">
        <v>123</v>
      </c>
      <c r="E841" s="8" t="s">
        <v>1082</v>
      </c>
      <c r="F841" s="32">
        <v>37.464367847656327</v>
      </c>
      <c r="G841" s="32">
        <v>35.807346926024834</v>
      </c>
      <c r="H841" s="32">
        <v>37.479955668117348</v>
      </c>
      <c r="I841" s="32">
        <v>36.922715474189566</v>
      </c>
      <c r="J841" s="32">
        <v>37.643618817725276</v>
      </c>
      <c r="K841" s="32">
        <v>38.328021297740776</v>
      </c>
      <c r="L841" s="32">
        <v>38.574519514618082</v>
      </c>
      <c r="M841" s="32">
        <v>38.875815051520824</v>
      </c>
      <c r="N841" s="32">
        <v>39.306116536961333</v>
      </c>
      <c r="O841" s="32">
        <v>40.091833261436086</v>
      </c>
      <c r="P841" s="32">
        <v>42.065802316942722</v>
      </c>
      <c r="Q841" s="32">
        <v>43.855601670804703</v>
      </c>
      <c r="R841" s="10" t="s">
        <v>1912</v>
      </c>
      <c r="S841" s="9" t="s">
        <v>1</v>
      </c>
    </row>
    <row r="842" spans="2:19" x14ac:dyDescent="0.25">
      <c r="B842" s="7" t="s">
        <v>201</v>
      </c>
      <c r="C842" s="8" t="s">
        <v>122</v>
      </c>
      <c r="D842" s="8" t="s">
        <v>126</v>
      </c>
      <c r="E842" s="8" t="s">
        <v>1083</v>
      </c>
      <c r="F842" s="31">
        <v>1.6015146006738723</v>
      </c>
      <c r="G842" s="31">
        <v>1.5306808097394371</v>
      </c>
      <c r="H842" s="31">
        <v>1.6021809437486387</v>
      </c>
      <c r="I842" s="31">
        <v>1.5783602213412926</v>
      </c>
      <c r="J842" s="31">
        <v>1.6091771627893436</v>
      </c>
      <c r="K842" s="31">
        <v>1.6384337772060431</v>
      </c>
      <c r="L842" s="31">
        <v>1.6489710027365398</v>
      </c>
      <c r="M842" s="31">
        <v>1.6618506862649751</v>
      </c>
      <c r="N842" s="31">
        <v>1.6802450740849555</v>
      </c>
      <c r="O842" s="31">
        <v>1.7138326368422574</v>
      </c>
      <c r="P842" s="31">
        <v>1.7982152234249167</v>
      </c>
      <c r="Q842" s="31">
        <v>1.8747249835559434</v>
      </c>
      <c r="R842" s="11" t="s">
        <v>1912</v>
      </c>
      <c r="S842" s="9" t="s">
        <v>1</v>
      </c>
    </row>
    <row r="843" spans="2:19" x14ac:dyDescent="0.25">
      <c r="B843" s="7" t="s">
        <v>201</v>
      </c>
      <c r="C843" s="8" t="s">
        <v>122</v>
      </c>
      <c r="D843" s="8" t="s">
        <v>130</v>
      </c>
      <c r="E843" s="8" t="s">
        <v>1084</v>
      </c>
      <c r="F843" s="30">
        <v>37.49858273642721</v>
      </c>
      <c r="G843" s="30">
        <v>35.840048515899149</v>
      </c>
      <c r="H843" s="30">
        <v>37.51418479269612</v>
      </c>
      <c r="I843" s="30">
        <v>36.956435690908698</v>
      </c>
      <c r="J843" s="30">
        <v>37.677997410099216</v>
      </c>
      <c r="K843" s="30">
        <v>38.363024930815349</v>
      </c>
      <c r="L843" s="30">
        <v>38.609748265839769</v>
      </c>
      <c r="M843" s="30">
        <v>38.911318965353672</v>
      </c>
      <c r="N843" s="30">
        <v>39.342013429998367</v>
      </c>
      <c r="O843" s="30">
        <v>40.128447721907939</v>
      </c>
      <c r="P843" s="30">
        <v>42.104219533888298</v>
      </c>
      <c r="Q843" s="30">
        <v>43.895653448516484</v>
      </c>
      <c r="R843" s="9" t="s">
        <v>1912</v>
      </c>
      <c r="S843" s="9" t="s">
        <v>1</v>
      </c>
    </row>
    <row r="844" spans="2:19" x14ac:dyDescent="0.25">
      <c r="B844" s="7" t="s">
        <v>201</v>
      </c>
      <c r="C844" s="8" t="s">
        <v>122</v>
      </c>
      <c r="D844" s="8" t="s">
        <v>135</v>
      </c>
      <c r="E844" s="8" t="s">
        <v>1085</v>
      </c>
      <c r="F844" s="30">
        <v>0.99908756848195102</v>
      </c>
      <c r="G844" s="30">
        <v>0.99908756848195102</v>
      </c>
      <c r="H844" s="30">
        <v>0.99908756848195102</v>
      </c>
      <c r="I844" s="30">
        <v>0.99908756848195102</v>
      </c>
      <c r="J844" s="30">
        <v>0.99908756848195102</v>
      </c>
      <c r="K844" s="30">
        <v>0.99908756848195102</v>
      </c>
      <c r="L844" s="30">
        <v>0.99908756848195102</v>
      </c>
      <c r="M844" s="30">
        <v>0.99908756848195102</v>
      </c>
      <c r="N844" s="30">
        <v>0.99908756848195102</v>
      </c>
      <c r="O844" s="30">
        <v>0.99908756848195102</v>
      </c>
      <c r="P844" s="30">
        <v>0.99908756848195102</v>
      </c>
      <c r="Q844" s="30">
        <v>0.99908756848195102</v>
      </c>
      <c r="R844" s="9" t="s">
        <v>1912</v>
      </c>
      <c r="S844" s="9" t="s">
        <v>1</v>
      </c>
    </row>
    <row r="845" spans="2:19" x14ac:dyDescent="0.25">
      <c r="B845" s="7" t="s">
        <v>201</v>
      </c>
      <c r="C845" s="8" t="s">
        <v>140</v>
      </c>
      <c r="D845" s="7" t="s">
        <v>123</v>
      </c>
      <c r="E845" s="8" t="s">
        <v>1086</v>
      </c>
      <c r="F845" s="30">
        <v>23.611461259166788</v>
      </c>
      <c r="G845" s="30">
        <v>26.621295559330807</v>
      </c>
      <c r="H845" s="30">
        <v>28.517402838857784</v>
      </c>
      <c r="I845" s="30">
        <v>27.026732303066751</v>
      </c>
      <c r="J845" s="30">
        <v>27.987661295065106</v>
      </c>
      <c r="K845" s="30">
        <v>28.660688711497126</v>
      </c>
      <c r="L845" s="30">
        <v>28.806927701853244</v>
      </c>
      <c r="M845" s="30">
        <v>28.959794025157187</v>
      </c>
      <c r="N845" s="30">
        <v>29.189703894916988</v>
      </c>
      <c r="O845" s="30">
        <v>30.118426412139943</v>
      </c>
      <c r="P845" s="30">
        <v>32.051350693791925</v>
      </c>
      <c r="Q845" s="30">
        <v>33.986078848098742</v>
      </c>
      <c r="R845" s="9" t="s">
        <v>1912</v>
      </c>
      <c r="S845" s="9" t="s">
        <v>1</v>
      </c>
    </row>
    <row r="846" spans="2:19" x14ac:dyDescent="0.25">
      <c r="B846" s="7" t="s">
        <v>201</v>
      </c>
      <c r="C846" s="8" t="s">
        <v>140</v>
      </c>
      <c r="D846" s="7" t="s">
        <v>126</v>
      </c>
      <c r="E846" s="8" t="s">
        <v>1087</v>
      </c>
      <c r="F846" s="33">
        <v>2.0462377344270526</v>
      </c>
      <c r="G846" s="33">
        <v>2.3070787070279186</v>
      </c>
      <c r="H846" s="33">
        <v>2.4714008648691155</v>
      </c>
      <c r="I846" s="33">
        <v>2.3422150314955363</v>
      </c>
      <c r="J846" s="33">
        <v>2.4254919257948488</v>
      </c>
      <c r="K846" s="33">
        <v>2.4838184342938683</v>
      </c>
      <c r="L846" s="33">
        <v>2.4964919294675263</v>
      </c>
      <c r="M846" s="33">
        <v>2.5097397685417042</v>
      </c>
      <c r="N846" s="33">
        <v>2.5296644248709339</v>
      </c>
      <c r="O846" s="33">
        <v>2.6101502126286213</v>
      </c>
      <c r="P846" s="33">
        <v>2.7776630386876269</v>
      </c>
      <c r="Q846" s="33">
        <v>2.9453321935843619</v>
      </c>
      <c r="R846" s="9" t="s">
        <v>1912</v>
      </c>
      <c r="S846" s="9" t="s">
        <v>1</v>
      </c>
    </row>
    <row r="847" spans="2:19" x14ac:dyDescent="0.25">
      <c r="B847" s="7" t="s">
        <v>201</v>
      </c>
      <c r="C847" s="8" t="s">
        <v>140</v>
      </c>
      <c r="D847" s="8" t="s">
        <v>130</v>
      </c>
      <c r="E847" s="8"/>
      <c r="F847" s="30">
        <v>23.699961849313752</v>
      </c>
      <c r="G847" s="30">
        <v>26.721077624558255</v>
      </c>
      <c r="H847" s="30">
        <v>28.624291902308602</v>
      </c>
      <c r="I847" s="30">
        <v>27.128034028204024</v>
      </c>
      <c r="J847" s="30">
        <v>28.092564778769869</v>
      </c>
      <c r="K847" s="30">
        <v>28.768114839729712</v>
      </c>
      <c r="L847" s="30">
        <v>28.914901963757309</v>
      </c>
      <c r="M847" s="30">
        <v>29.068341261333259</v>
      </c>
      <c r="N847" s="30">
        <v>29.299112880348265</v>
      </c>
      <c r="O847" s="30">
        <v>30.231316439678476</v>
      </c>
      <c r="P847" s="30">
        <v>32.17148571721436</v>
      </c>
      <c r="Q847" s="30">
        <v>34.113465628689049</v>
      </c>
      <c r="R847" s="9">
        <v>0</v>
      </c>
      <c r="S847" s="9" t="s">
        <v>1</v>
      </c>
    </row>
    <row r="848" spans="2:19" x14ac:dyDescent="0.25">
      <c r="B848" s="7" t="s">
        <v>201</v>
      </c>
      <c r="C848" s="8" t="s">
        <v>150</v>
      </c>
      <c r="D848" s="8" t="s">
        <v>151</v>
      </c>
      <c r="E848" s="8" t="s">
        <v>1088</v>
      </c>
      <c r="F848" s="20">
        <v>1.5</v>
      </c>
      <c r="G848" s="20">
        <v>1.5</v>
      </c>
      <c r="H848" s="20">
        <v>1.5</v>
      </c>
      <c r="I848" s="20">
        <v>1.5</v>
      </c>
      <c r="J848" s="20">
        <v>1.5</v>
      </c>
      <c r="K848" s="20">
        <v>1.5</v>
      </c>
      <c r="L848" s="20">
        <v>1.5</v>
      </c>
      <c r="M848" s="20">
        <v>1.5</v>
      </c>
      <c r="N848" s="20">
        <v>1.5</v>
      </c>
      <c r="O848" s="20">
        <v>1.5</v>
      </c>
      <c r="P848" s="20">
        <v>1.5</v>
      </c>
      <c r="Q848" s="20">
        <v>1.5</v>
      </c>
      <c r="R848" s="9" t="s">
        <v>1912</v>
      </c>
      <c r="S848" s="9" t="s">
        <v>1</v>
      </c>
    </row>
    <row r="849" spans="2:19" x14ac:dyDescent="0.25">
      <c r="B849" s="7" t="s">
        <v>201</v>
      </c>
      <c r="C849" s="8" t="s">
        <v>150</v>
      </c>
      <c r="D849" s="8" t="s">
        <v>154</v>
      </c>
      <c r="E849" s="8" t="s">
        <v>1089</v>
      </c>
      <c r="F849" s="19"/>
      <c r="G849" s="19"/>
      <c r="H849" s="19"/>
      <c r="I849" s="19"/>
      <c r="J849" s="19"/>
      <c r="K849" s="19"/>
      <c r="L849" s="19"/>
      <c r="M849" s="19"/>
      <c r="N849" s="19"/>
      <c r="O849" s="19"/>
      <c r="P849" s="19"/>
      <c r="Q849" s="19"/>
      <c r="R849" s="9" t="s">
        <v>1912</v>
      </c>
      <c r="S849" s="9" t="s">
        <v>1</v>
      </c>
    </row>
    <row r="850" spans="2:19" x14ac:dyDescent="0.25">
      <c r="B850" s="7" t="s">
        <v>201</v>
      </c>
      <c r="C850" s="8" t="s">
        <v>150</v>
      </c>
      <c r="D850" s="8" t="s">
        <v>157</v>
      </c>
      <c r="E850" s="8" t="s">
        <v>1090</v>
      </c>
      <c r="F850" s="19"/>
      <c r="G850" s="19"/>
      <c r="H850" s="19"/>
      <c r="I850" s="19"/>
      <c r="J850" s="19"/>
      <c r="K850" s="19"/>
      <c r="L850" s="19"/>
      <c r="M850" s="19"/>
      <c r="N850" s="19"/>
      <c r="O850" s="19"/>
      <c r="P850" s="19"/>
      <c r="Q850" s="19"/>
      <c r="R850" s="9" t="s">
        <v>1912</v>
      </c>
      <c r="S850" s="9" t="s">
        <v>1</v>
      </c>
    </row>
    <row r="851" spans="2:19" x14ac:dyDescent="0.25">
      <c r="B851" s="7" t="s">
        <v>201</v>
      </c>
      <c r="C851" s="8" t="s">
        <v>159</v>
      </c>
      <c r="D851" s="8" t="s">
        <v>1</v>
      </c>
      <c r="E851" s="8" t="s">
        <v>1091</v>
      </c>
      <c r="F851" s="21">
        <v>0.77083333333333304</v>
      </c>
      <c r="G851" s="21">
        <v>0.77083333333333304</v>
      </c>
      <c r="H851" s="21">
        <v>0.77083333333333304</v>
      </c>
      <c r="I851" s="21">
        <v>0.77083333333333304</v>
      </c>
      <c r="J851" s="21">
        <v>0.77083333333333304</v>
      </c>
      <c r="K851" s="21">
        <v>0.77083333333333304</v>
      </c>
      <c r="L851" s="21">
        <v>0.77083333333333304</v>
      </c>
      <c r="M851" s="21">
        <v>0.77083333333333304</v>
      </c>
      <c r="N851" s="21">
        <v>0.77083333333333304</v>
      </c>
      <c r="O851" s="21">
        <v>0.77083333333333304</v>
      </c>
      <c r="P851" s="21">
        <v>0.77083333333333304</v>
      </c>
      <c r="Q851" s="21">
        <v>0.77083333333333304</v>
      </c>
      <c r="R851" s="9" t="s">
        <v>1912</v>
      </c>
      <c r="S851" s="9" t="s">
        <v>1</v>
      </c>
    </row>
    <row r="852" spans="2:19" x14ac:dyDescent="0.25">
      <c r="B852" s="7" t="s">
        <v>201</v>
      </c>
      <c r="C852" s="8" t="s">
        <v>159</v>
      </c>
      <c r="D852" s="8" t="s">
        <v>90</v>
      </c>
      <c r="E852" s="8" t="s">
        <v>1092</v>
      </c>
      <c r="F852" s="21">
        <v>0.92281033396345302</v>
      </c>
      <c r="G852" s="21">
        <v>0.92281033396345302</v>
      </c>
      <c r="H852" s="21">
        <v>0.92281033396345302</v>
      </c>
      <c r="I852" s="21">
        <v>0.92281033396345302</v>
      </c>
      <c r="J852" s="21">
        <v>0.92281033396345302</v>
      </c>
      <c r="K852" s="21">
        <v>0.92281033396345302</v>
      </c>
      <c r="L852" s="21">
        <v>0.92281033396345302</v>
      </c>
      <c r="M852" s="21">
        <v>0.92281033396345302</v>
      </c>
      <c r="N852" s="21">
        <v>0.92281033396345302</v>
      </c>
      <c r="O852" s="21">
        <v>0.92281033396345302</v>
      </c>
      <c r="P852" s="21">
        <v>0.92281033396345302</v>
      </c>
      <c r="Q852" s="21">
        <v>0.92281033396345302</v>
      </c>
      <c r="R852" s="9" t="s">
        <v>1912</v>
      </c>
      <c r="S852" s="9" t="s">
        <v>1</v>
      </c>
    </row>
    <row r="853" spans="2:19" x14ac:dyDescent="0.25">
      <c r="B853" s="7" t="s">
        <v>201</v>
      </c>
      <c r="C853" s="7" t="s">
        <v>164</v>
      </c>
      <c r="D853" s="12">
        <v>1</v>
      </c>
      <c r="E853" s="8" t="s">
        <v>1093</v>
      </c>
      <c r="F853" s="19">
        <v>1.5</v>
      </c>
      <c r="G853" s="19"/>
      <c r="H853" s="19"/>
      <c r="I853" s="19"/>
      <c r="J853" s="19"/>
      <c r="K853" s="19"/>
      <c r="L853" s="19"/>
      <c r="M853" s="19"/>
      <c r="N853" s="19"/>
      <c r="O853" s="19"/>
      <c r="P853" s="19"/>
      <c r="Q853" s="19"/>
      <c r="R853" s="9" t="s">
        <v>52</v>
      </c>
      <c r="S853" s="9" t="s">
        <v>1</v>
      </c>
    </row>
    <row r="854" spans="2:19" x14ac:dyDescent="0.25">
      <c r="B854" s="7" t="s">
        <v>201</v>
      </c>
      <c r="C854" s="7" t="s">
        <v>164</v>
      </c>
      <c r="D854" s="12">
        <v>2</v>
      </c>
      <c r="E854" s="8" t="s">
        <v>1094</v>
      </c>
      <c r="F854" s="19">
        <v>1.5</v>
      </c>
      <c r="G854" s="19"/>
      <c r="H854" s="19"/>
      <c r="I854" s="19"/>
      <c r="J854" s="19"/>
      <c r="K854" s="19"/>
      <c r="L854" s="19"/>
      <c r="M854" s="19"/>
      <c r="N854" s="19"/>
      <c r="O854" s="19"/>
      <c r="P854" s="19"/>
      <c r="Q854" s="19"/>
      <c r="R854" s="9" t="s">
        <v>49</v>
      </c>
      <c r="S854" s="9" t="s">
        <v>1</v>
      </c>
    </row>
    <row r="855" spans="2:19" x14ac:dyDescent="0.25">
      <c r="B855" s="7" t="s">
        <v>201</v>
      </c>
      <c r="C855" s="7" t="s">
        <v>164</v>
      </c>
      <c r="D855" s="12">
        <v>3</v>
      </c>
      <c r="E855" s="8" t="s">
        <v>1095</v>
      </c>
      <c r="F855" s="19">
        <v>1.5</v>
      </c>
      <c r="G855" s="19"/>
      <c r="H855" s="19"/>
      <c r="I855" s="19"/>
      <c r="J855" s="19"/>
      <c r="K855" s="19"/>
      <c r="L855" s="19"/>
      <c r="M855" s="19"/>
      <c r="N855" s="19"/>
      <c r="O855" s="19"/>
      <c r="P855" s="19"/>
      <c r="Q855" s="19"/>
      <c r="R855" s="10" t="s">
        <v>204</v>
      </c>
      <c r="S855" s="9" t="s">
        <v>1</v>
      </c>
    </row>
    <row r="856" spans="2:19" x14ac:dyDescent="0.25">
      <c r="B856" s="7" t="s">
        <v>201</v>
      </c>
      <c r="C856" s="7" t="s">
        <v>164</v>
      </c>
      <c r="D856" s="12">
        <v>4</v>
      </c>
      <c r="E856" s="8" t="s">
        <v>1096</v>
      </c>
      <c r="F856" s="19"/>
      <c r="G856" s="19"/>
      <c r="H856" s="19"/>
      <c r="I856" s="19"/>
      <c r="J856" s="19"/>
      <c r="K856" s="19"/>
      <c r="L856" s="19"/>
      <c r="M856" s="19"/>
      <c r="N856" s="19"/>
      <c r="O856" s="19"/>
      <c r="P856" s="19"/>
      <c r="Q856" s="19"/>
      <c r="R856" s="10">
        <v>0</v>
      </c>
      <c r="S856" s="9" t="s">
        <v>1</v>
      </c>
    </row>
    <row r="857" spans="2:19" x14ac:dyDescent="0.25">
      <c r="B857" s="7" t="s">
        <v>201</v>
      </c>
      <c r="C857" s="7" t="s">
        <v>164</v>
      </c>
      <c r="D857" s="12">
        <v>5</v>
      </c>
      <c r="E857" s="8" t="s">
        <v>1097</v>
      </c>
      <c r="F857" s="19"/>
      <c r="G857" s="19"/>
      <c r="H857" s="19"/>
      <c r="I857" s="19"/>
      <c r="J857" s="19"/>
      <c r="K857" s="19"/>
      <c r="L857" s="19"/>
      <c r="M857" s="19"/>
      <c r="N857" s="19"/>
      <c r="O857" s="19"/>
      <c r="P857" s="19"/>
      <c r="Q857" s="19"/>
      <c r="R857" s="10">
        <v>0</v>
      </c>
      <c r="S857" s="9" t="s">
        <v>1</v>
      </c>
    </row>
    <row r="858" spans="2:19" x14ac:dyDescent="0.25">
      <c r="B858" s="7" t="s">
        <v>201</v>
      </c>
      <c r="C858" s="8" t="s">
        <v>171</v>
      </c>
      <c r="D858" s="8" t="s">
        <v>172</v>
      </c>
      <c r="E858" s="8" t="s">
        <v>1098</v>
      </c>
      <c r="F858" s="22">
        <v>12.661930000000179</v>
      </c>
      <c r="G858" s="20"/>
      <c r="H858" s="20"/>
      <c r="I858" s="20"/>
      <c r="J858" s="20"/>
      <c r="K858" s="20"/>
      <c r="L858" s="20"/>
      <c r="M858" s="20"/>
      <c r="N858" s="20"/>
      <c r="O858" s="20"/>
      <c r="P858" s="20"/>
      <c r="Q858" s="20"/>
      <c r="R858" s="11" t="s">
        <v>1912</v>
      </c>
      <c r="S858" s="9" t="s">
        <v>1</v>
      </c>
    </row>
    <row r="859" spans="2:19" ht="15.75" thickBot="1" x14ac:dyDescent="0.3">
      <c r="B859" s="56" t="s">
        <v>201</v>
      </c>
      <c r="C859" s="57" t="s">
        <v>171</v>
      </c>
      <c r="D859" s="57" t="s">
        <v>174</v>
      </c>
      <c r="E859" s="57" t="s">
        <v>1099</v>
      </c>
      <c r="F859" s="58">
        <v>1.0669999999999999</v>
      </c>
      <c r="G859" s="58"/>
      <c r="H859" s="58"/>
      <c r="I859" s="58"/>
      <c r="J859" s="58"/>
      <c r="K859" s="58"/>
      <c r="L859" s="58"/>
      <c r="M859" s="58"/>
      <c r="N859" s="58"/>
      <c r="O859" s="58"/>
      <c r="P859" s="58"/>
      <c r="Q859" s="58"/>
      <c r="R859" s="62" t="s">
        <v>1912</v>
      </c>
      <c r="S859" s="62" t="s">
        <v>1</v>
      </c>
    </row>
    <row r="860" spans="2:19" ht="15.75" thickTop="1" x14ac:dyDescent="0.25">
      <c r="B860" s="7" t="s">
        <v>195</v>
      </c>
      <c r="C860" s="7" t="s">
        <v>106</v>
      </c>
      <c r="D860" s="8" t="s">
        <v>107</v>
      </c>
      <c r="E860" s="8" t="s">
        <v>1100</v>
      </c>
      <c r="F860" s="19">
        <v>45</v>
      </c>
      <c r="G860" s="19">
        <v>45</v>
      </c>
      <c r="H860" s="19">
        <v>45</v>
      </c>
      <c r="I860" s="19">
        <v>45</v>
      </c>
      <c r="J860" s="19">
        <v>45</v>
      </c>
      <c r="K860" s="19">
        <v>45</v>
      </c>
      <c r="L860" s="19">
        <v>45</v>
      </c>
      <c r="M860" s="19">
        <v>45</v>
      </c>
      <c r="N860" s="19">
        <v>50</v>
      </c>
      <c r="O860" s="19">
        <v>50</v>
      </c>
      <c r="P860" s="19">
        <v>50</v>
      </c>
      <c r="Q860" s="19">
        <v>50</v>
      </c>
      <c r="R860" s="147" t="s">
        <v>1912</v>
      </c>
      <c r="S860" s="147" t="s">
        <v>1</v>
      </c>
    </row>
    <row r="861" spans="2:19" x14ac:dyDescent="0.25">
      <c r="B861" s="7" t="s">
        <v>195</v>
      </c>
      <c r="C861" s="7" t="s">
        <v>106</v>
      </c>
      <c r="D861" s="8" t="s">
        <v>112</v>
      </c>
      <c r="E861" s="8" t="s">
        <v>1101</v>
      </c>
      <c r="F861" s="19">
        <v>22.5</v>
      </c>
      <c r="G861" s="19">
        <v>22.5</v>
      </c>
      <c r="H861" s="19">
        <v>22.5</v>
      </c>
      <c r="I861" s="19">
        <v>22.5</v>
      </c>
      <c r="J861" s="19">
        <v>22.5</v>
      </c>
      <c r="K861" s="19">
        <v>22.5</v>
      </c>
      <c r="L861" s="19">
        <v>22.5</v>
      </c>
      <c r="M861" s="19">
        <v>22.5</v>
      </c>
      <c r="N861" s="19" t="s">
        <v>218</v>
      </c>
      <c r="O861" s="19" t="s">
        <v>218</v>
      </c>
      <c r="P861" s="19">
        <v>25</v>
      </c>
      <c r="Q861" s="19">
        <v>25</v>
      </c>
      <c r="R861" s="10" t="s">
        <v>1912</v>
      </c>
      <c r="S861" s="9" t="s">
        <v>1</v>
      </c>
    </row>
    <row r="862" spans="2:19" x14ac:dyDescent="0.25">
      <c r="B862" s="7" t="s">
        <v>195</v>
      </c>
      <c r="C862" s="7" t="s">
        <v>106</v>
      </c>
      <c r="D862" s="8" t="s">
        <v>117</v>
      </c>
      <c r="E862" s="8" t="s">
        <v>1102</v>
      </c>
      <c r="F862" s="19">
        <v>27</v>
      </c>
      <c r="G862" s="19">
        <v>27</v>
      </c>
      <c r="H862" s="19">
        <v>27</v>
      </c>
      <c r="I862" s="19">
        <v>27</v>
      </c>
      <c r="J862" s="19">
        <v>27</v>
      </c>
      <c r="K862" s="19">
        <v>27</v>
      </c>
      <c r="L862" s="19">
        <v>27</v>
      </c>
      <c r="M862" s="19">
        <v>27</v>
      </c>
      <c r="N862" s="19">
        <v>30</v>
      </c>
      <c r="O862" s="19">
        <v>30</v>
      </c>
      <c r="P862" s="19">
        <v>30</v>
      </c>
      <c r="Q862" s="19">
        <v>30</v>
      </c>
      <c r="R862" s="10" t="s">
        <v>1912</v>
      </c>
      <c r="S862" s="9" t="s">
        <v>1</v>
      </c>
    </row>
    <row r="863" spans="2:19" x14ac:dyDescent="0.25">
      <c r="B863" s="7" t="s">
        <v>195</v>
      </c>
      <c r="C863" s="8" t="s">
        <v>122</v>
      </c>
      <c r="D863" s="8" t="s">
        <v>123</v>
      </c>
      <c r="E863" s="8" t="s">
        <v>1103</v>
      </c>
      <c r="F863" s="32">
        <v>23.33479900651011</v>
      </c>
      <c r="G863" s="32">
        <v>1.098648873383848</v>
      </c>
      <c r="H863" s="32">
        <v>1.098648873383848</v>
      </c>
      <c r="I863" s="32">
        <v>1.1328708558552252</v>
      </c>
      <c r="J863" s="32">
        <v>1.1549897703849841</v>
      </c>
      <c r="K863" s="32">
        <v>1.1759887574130803</v>
      </c>
      <c r="L863" s="32">
        <v>1.1835518697772232</v>
      </c>
      <c r="M863" s="32">
        <v>1.1927962855351859</v>
      </c>
      <c r="N863" s="32">
        <v>1.2059988901060097</v>
      </c>
      <c r="O863" s="32">
        <v>1.2301064230077465</v>
      </c>
      <c r="P863" s="32">
        <v>1.2906721745951872</v>
      </c>
      <c r="Q863" s="32">
        <v>1.3455871909957589</v>
      </c>
      <c r="R863" s="10" t="s">
        <v>1912</v>
      </c>
      <c r="S863" s="9" t="s">
        <v>1</v>
      </c>
    </row>
    <row r="864" spans="2:19" x14ac:dyDescent="0.25">
      <c r="B864" s="7" t="s">
        <v>195</v>
      </c>
      <c r="C864" s="8" t="s">
        <v>122</v>
      </c>
      <c r="D864" s="8" t="s">
        <v>126</v>
      </c>
      <c r="E864" s="8" t="s">
        <v>1104</v>
      </c>
      <c r="F864" s="31">
        <v>0.62659167865148602</v>
      </c>
      <c r="G864" s="31">
        <v>2.950118583109014E-2</v>
      </c>
      <c r="H864" s="31">
        <v>2.950118583109014E-2</v>
      </c>
      <c r="I864" s="31">
        <v>3.0420122798902452E-2</v>
      </c>
      <c r="J864" s="31">
        <v>3.1014065252879277E-2</v>
      </c>
      <c r="K864" s="31">
        <v>3.1577935142149974E-2</v>
      </c>
      <c r="L864" s="31">
        <v>3.1781021668457608E-2</v>
      </c>
      <c r="M864" s="31">
        <v>3.2029254960986769E-2</v>
      </c>
      <c r="N864" s="31">
        <v>3.2383774498875209E-2</v>
      </c>
      <c r="O864" s="31">
        <v>3.3031115815370576E-2</v>
      </c>
      <c r="P864" s="31">
        <v>3.4657442056514345E-2</v>
      </c>
      <c r="Q864" s="31">
        <v>3.6132033386818349E-2</v>
      </c>
      <c r="R864" s="11" t="s">
        <v>1912</v>
      </c>
      <c r="S864" s="9" t="s">
        <v>1</v>
      </c>
    </row>
    <row r="865" spans="2:19" x14ac:dyDescent="0.25">
      <c r="B865" s="7" t="s">
        <v>195</v>
      </c>
      <c r="C865" s="8" t="s">
        <v>122</v>
      </c>
      <c r="D865" s="8" t="s">
        <v>130</v>
      </c>
      <c r="E865" s="8" t="s">
        <v>1105</v>
      </c>
      <c r="F865" s="30">
        <v>23.343210186389971</v>
      </c>
      <c r="G865" s="30">
        <v>1.099044888506852</v>
      </c>
      <c r="H865" s="30">
        <v>1.099044888506852</v>
      </c>
      <c r="I865" s="30">
        <v>1.13327920651411</v>
      </c>
      <c r="J865" s="30">
        <v>1.1554060939502908</v>
      </c>
      <c r="K865" s="30">
        <v>1.1764126501996663</v>
      </c>
      <c r="L865" s="30">
        <v>1.1839784887367895</v>
      </c>
      <c r="M865" s="30">
        <v>1.1932262367044619</v>
      </c>
      <c r="N865" s="30">
        <v>1.2064336002398646</v>
      </c>
      <c r="O865" s="30">
        <v>1.2305498228584333</v>
      </c>
      <c r="P865" s="30">
        <v>1.2911374057644562</v>
      </c>
      <c r="Q865" s="30">
        <v>1.3460722166394057</v>
      </c>
      <c r="R865" s="9" t="s">
        <v>1912</v>
      </c>
      <c r="S865" s="9" t="s">
        <v>1</v>
      </c>
    </row>
    <row r="866" spans="2:19" x14ac:dyDescent="0.25">
      <c r="B866" s="7" t="s">
        <v>195</v>
      </c>
      <c r="C866" s="8" t="s">
        <v>122</v>
      </c>
      <c r="D866" s="8" t="s">
        <v>135</v>
      </c>
      <c r="E866" s="8" t="s">
        <v>1106</v>
      </c>
      <c r="F866" s="30">
        <v>0.99963967338627802</v>
      </c>
      <c r="G866" s="30">
        <v>0.99963967338627802</v>
      </c>
      <c r="H866" s="30">
        <v>0.99963967338627802</v>
      </c>
      <c r="I866" s="30">
        <v>0.99963967338627802</v>
      </c>
      <c r="J866" s="30">
        <v>0.99963967338627802</v>
      </c>
      <c r="K866" s="30">
        <v>0.99963967338627802</v>
      </c>
      <c r="L866" s="30">
        <v>0.99963967338627802</v>
      </c>
      <c r="M866" s="30">
        <v>0.99963967338627802</v>
      </c>
      <c r="N866" s="30">
        <v>0.99963967338627802</v>
      </c>
      <c r="O866" s="30">
        <v>0.99963967338627802</v>
      </c>
      <c r="P866" s="30">
        <v>0.99963967338627802</v>
      </c>
      <c r="Q866" s="30">
        <v>0.99963967338627802</v>
      </c>
      <c r="R866" s="9" t="s">
        <v>1912</v>
      </c>
      <c r="S866" s="9" t="s">
        <v>1</v>
      </c>
    </row>
    <row r="867" spans="2:19" x14ac:dyDescent="0.25">
      <c r="B867" s="7" t="s">
        <v>195</v>
      </c>
      <c r="C867" s="8" t="s">
        <v>140</v>
      </c>
      <c r="D867" s="7" t="s">
        <v>123</v>
      </c>
      <c r="E867" s="8" t="s">
        <v>1107</v>
      </c>
      <c r="F867" s="30">
        <v>23.100068818965841</v>
      </c>
      <c r="G867" s="30">
        <v>0.99810950329221715</v>
      </c>
      <c r="H867" s="30">
        <v>0.99810950329221715</v>
      </c>
      <c r="I867" s="30">
        <v>1.0133105015308195</v>
      </c>
      <c r="J867" s="30">
        <v>1.049338513644843</v>
      </c>
      <c r="K867" s="30">
        <v>1.0745722615223596</v>
      </c>
      <c r="L867" s="30">
        <v>1.0800551849849309</v>
      </c>
      <c r="M867" s="30">
        <v>1.0857865863618081</v>
      </c>
      <c r="N867" s="30">
        <v>1.0944065735219561</v>
      </c>
      <c r="O867" s="30">
        <v>1.1292270715813302</v>
      </c>
      <c r="P867" s="30">
        <v>1.2016980033720601</v>
      </c>
      <c r="Q867" s="30">
        <v>1.2742365675751761</v>
      </c>
      <c r="R867" s="9" t="s">
        <v>1912</v>
      </c>
      <c r="S867" s="9" t="s">
        <v>1</v>
      </c>
    </row>
    <row r="868" spans="2:19" x14ac:dyDescent="0.25">
      <c r="B868" s="7" t="s">
        <v>195</v>
      </c>
      <c r="C868" s="8" t="s">
        <v>140</v>
      </c>
      <c r="D868" s="7" t="s">
        <v>126</v>
      </c>
      <c r="E868" s="8" t="s">
        <v>1108</v>
      </c>
      <c r="F868" s="33">
        <v>0</v>
      </c>
      <c r="G868" s="33">
        <v>0</v>
      </c>
      <c r="H868" s="33">
        <v>0</v>
      </c>
      <c r="I868" s="33">
        <v>0</v>
      </c>
      <c r="J868" s="33">
        <v>0</v>
      </c>
      <c r="K868" s="33">
        <v>0</v>
      </c>
      <c r="L868" s="33">
        <v>0</v>
      </c>
      <c r="M868" s="33">
        <v>0</v>
      </c>
      <c r="N868" s="33">
        <v>0</v>
      </c>
      <c r="O868" s="33">
        <v>0</v>
      </c>
      <c r="P868" s="33">
        <v>0</v>
      </c>
      <c r="Q868" s="33">
        <v>0</v>
      </c>
      <c r="R868" s="9" t="s">
        <v>1912</v>
      </c>
      <c r="S868" s="9" t="s">
        <v>1</v>
      </c>
    </row>
    <row r="869" spans="2:19" x14ac:dyDescent="0.25">
      <c r="B869" s="7" t="s">
        <v>195</v>
      </c>
      <c r="C869" s="8" t="s">
        <v>140</v>
      </c>
      <c r="D869" s="8" t="s">
        <v>130</v>
      </c>
      <c r="E869" s="8"/>
      <c r="F869" s="30">
        <v>23.100068818965841</v>
      </c>
      <c r="G869" s="30">
        <v>0.99810950329221715</v>
      </c>
      <c r="H869" s="30">
        <v>0.99810950329221715</v>
      </c>
      <c r="I869" s="30">
        <v>1.0133105015308195</v>
      </c>
      <c r="J869" s="30">
        <v>1.049338513644843</v>
      </c>
      <c r="K869" s="30">
        <v>1.0745722615223596</v>
      </c>
      <c r="L869" s="30">
        <v>1.0800551849849309</v>
      </c>
      <c r="M869" s="30">
        <v>1.0857865863618081</v>
      </c>
      <c r="N869" s="30">
        <v>1.0944065735219561</v>
      </c>
      <c r="O869" s="30">
        <v>1.1292270715813302</v>
      </c>
      <c r="P869" s="30">
        <v>1.2016980033720601</v>
      </c>
      <c r="Q869" s="30">
        <v>1.2742365675751761</v>
      </c>
      <c r="R869" s="9">
        <v>0</v>
      </c>
      <c r="S869" s="9" t="s">
        <v>1</v>
      </c>
    </row>
    <row r="870" spans="2:19" x14ac:dyDescent="0.25">
      <c r="B870" s="7" t="s">
        <v>195</v>
      </c>
      <c r="C870" s="8" t="s">
        <v>150</v>
      </c>
      <c r="D870" s="8" t="s">
        <v>151</v>
      </c>
      <c r="E870" s="8" t="s">
        <v>1109</v>
      </c>
      <c r="F870" s="20">
        <v>3</v>
      </c>
      <c r="G870" s="20">
        <v>3</v>
      </c>
      <c r="H870" s="20">
        <v>3</v>
      </c>
      <c r="I870" s="20">
        <v>3</v>
      </c>
      <c r="J870" s="20">
        <v>3</v>
      </c>
      <c r="K870" s="20">
        <v>3</v>
      </c>
      <c r="L870" s="20">
        <v>3</v>
      </c>
      <c r="M870" s="20">
        <v>3</v>
      </c>
      <c r="N870" s="20">
        <v>3</v>
      </c>
      <c r="O870" s="20">
        <v>3</v>
      </c>
      <c r="P870" s="20">
        <v>3</v>
      </c>
      <c r="Q870" s="20">
        <v>3</v>
      </c>
      <c r="R870" s="9" t="s">
        <v>1912</v>
      </c>
      <c r="S870" s="9" t="s">
        <v>1</v>
      </c>
    </row>
    <row r="871" spans="2:19" x14ac:dyDescent="0.25">
      <c r="B871" s="7" t="s">
        <v>195</v>
      </c>
      <c r="C871" s="8" t="s">
        <v>150</v>
      </c>
      <c r="D871" s="8" t="s">
        <v>154</v>
      </c>
      <c r="E871" s="8" t="s">
        <v>1110</v>
      </c>
      <c r="F871" s="19"/>
      <c r="G871" s="19"/>
      <c r="H871" s="19"/>
      <c r="I871" s="19"/>
      <c r="J871" s="19"/>
      <c r="K871" s="19"/>
      <c r="L871" s="19"/>
      <c r="M871" s="19"/>
      <c r="N871" s="19"/>
      <c r="O871" s="19"/>
      <c r="P871" s="19"/>
      <c r="Q871" s="19"/>
      <c r="R871" s="9" t="s">
        <v>1912</v>
      </c>
      <c r="S871" s="9" t="s">
        <v>1</v>
      </c>
    </row>
    <row r="872" spans="2:19" x14ac:dyDescent="0.25">
      <c r="B872" s="7" t="s">
        <v>195</v>
      </c>
      <c r="C872" s="8" t="s">
        <v>150</v>
      </c>
      <c r="D872" s="8" t="s">
        <v>157</v>
      </c>
      <c r="E872" s="8" t="s">
        <v>1111</v>
      </c>
      <c r="F872" s="19"/>
      <c r="G872" s="19"/>
      <c r="H872" s="19"/>
      <c r="I872" s="19"/>
      <c r="J872" s="19"/>
      <c r="K872" s="19"/>
      <c r="L872" s="19"/>
      <c r="M872" s="19"/>
      <c r="N872" s="19"/>
      <c r="O872" s="19"/>
      <c r="P872" s="19"/>
      <c r="Q872" s="19"/>
      <c r="R872" s="9" t="s">
        <v>1912</v>
      </c>
      <c r="S872" s="9" t="s">
        <v>1</v>
      </c>
    </row>
    <row r="873" spans="2:19" x14ac:dyDescent="0.25">
      <c r="B873" s="7" t="s">
        <v>195</v>
      </c>
      <c r="C873" s="8" t="s">
        <v>159</v>
      </c>
      <c r="D873" s="8" t="s">
        <v>1</v>
      </c>
      <c r="E873" s="8" t="s">
        <v>1112</v>
      </c>
      <c r="F873" s="21">
        <v>0.79166666666666596</v>
      </c>
      <c r="G873" s="21">
        <v>0.79166666666666596</v>
      </c>
      <c r="H873" s="21">
        <v>0.79166666666666596</v>
      </c>
      <c r="I873" s="21">
        <v>0.79166666666666596</v>
      </c>
      <c r="J873" s="21">
        <v>0.79166666666666596</v>
      </c>
      <c r="K873" s="21">
        <v>0.79166666666666596</v>
      </c>
      <c r="L873" s="21">
        <v>0.79166666666666596</v>
      </c>
      <c r="M873" s="21">
        <v>0.79166666666666596</v>
      </c>
      <c r="N873" s="21">
        <v>0.79166666666666596</v>
      </c>
      <c r="O873" s="21">
        <v>0.79166666666666596</v>
      </c>
      <c r="P873" s="21">
        <v>0.79166666666666596</v>
      </c>
      <c r="Q873" s="21">
        <v>0.79166666666666596</v>
      </c>
      <c r="R873" s="9" t="s">
        <v>1912</v>
      </c>
      <c r="S873" s="9" t="s">
        <v>1</v>
      </c>
    </row>
    <row r="874" spans="2:19" x14ac:dyDescent="0.25">
      <c r="B874" s="7" t="s">
        <v>195</v>
      </c>
      <c r="C874" s="8" t="s">
        <v>159</v>
      </c>
      <c r="D874" s="8" t="s">
        <v>90</v>
      </c>
      <c r="E874" s="8" t="s">
        <v>1113</v>
      </c>
      <c r="F874" s="21">
        <v>0.17</v>
      </c>
      <c r="G874" s="21">
        <v>0.17</v>
      </c>
      <c r="H874" s="21">
        <v>0.17</v>
      </c>
      <c r="I874" s="21">
        <v>0.17</v>
      </c>
      <c r="J874" s="21">
        <v>0.17</v>
      </c>
      <c r="K874" s="21">
        <v>0.17</v>
      </c>
      <c r="L874" s="21">
        <v>0.17</v>
      </c>
      <c r="M874" s="21">
        <v>0.17</v>
      </c>
      <c r="N874" s="21">
        <v>0.17</v>
      </c>
      <c r="O874" s="21">
        <v>0.17</v>
      </c>
      <c r="P874" s="21">
        <v>0.17</v>
      </c>
      <c r="Q874" s="21">
        <v>0.17</v>
      </c>
      <c r="R874" s="9" t="s">
        <v>1912</v>
      </c>
      <c r="S874" s="9" t="s">
        <v>1</v>
      </c>
    </row>
    <row r="875" spans="2:19" x14ac:dyDescent="0.25">
      <c r="B875" s="7" t="s">
        <v>195</v>
      </c>
      <c r="C875" s="7" t="s">
        <v>164</v>
      </c>
      <c r="D875" s="12">
        <v>1</v>
      </c>
      <c r="E875" s="8" t="s">
        <v>1114</v>
      </c>
      <c r="F875" s="19"/>
      <c r="G875" s="19"/>
      <c r="H875" s="19"/>
      <c r="I875" s="19"/>
      <c r="J875" s="19"/>
      <c r="K875" s="19"/>
      <c r="L875" s="19"/>
      <c r="M875" s="19"/>
      <c r="N875" s="19"/>
      <c r="O875" s="19"/>
      <c r="P875" s="19"/>
      <c r="Q875" s="19"/>
      <c r="R875" s="9">
        <v>0</v>
      </c>
      <c r="S875" s="9" t="s">
        <v>1</v>
      </c>
    </row>
    <row r="876" spans="2:19" x14ac:dyDescent="0.25">
      <c r="B876" s="7" t="s">
        <v>195</v>
      </c>
      <c r="C876" s="7" t="s">
        <v>164</v>
      </c>
      <c r="D876" s="12">
        <v>2</v>
      </c>
      <c r="E876" s="8" t="s">
        <v>1115</v>
      </c>
      <c r="F876" s="19"/>
      <c r="G876" s="19"/>
      <c r="H876" s="19"/>
      <c r="I876" s="19"/>
      <c r="J876" s="19"/>
      <c r="K876" s="19"/>
      <c r="L876" s="19"/>
      <c r="M876" s="19"/>
      <c r="N876" s="19"/>
      <c r="O876" s="19"/>
      <c r="P876" s="19"/>
      <c r="Q876" s="19"/>
      <c r="R876" s="9">
        <v>0</v>
      </c>
      <c r="S876" s="9" t="s">
        <v>1</v>
      </c>
    </row>
    <row r="877" spans="2:19" x14ac:dyDescent="0.25">
      <c r="B877" s="7" t="s">
        <v>195</v>
      </c>
      <c r="C877" s="7" t="s">
        <v>164</v>
      </c>
      <c r="D877" s="12">
        <v>3</v>
      </c>
      <c r="E877" s="8" t="s">
        <v>1116</v>
      </c>
      <c r="F877" s="19"/>
      <c r="G877" s="19"/>
      <c r="H877" s="19"/>
      <c r="I877" s="19"/>
      <c r="J877" s="19"/>
      <c r="K877" s="19"/>
      <c r="L877" s="19"/>
      <c r="M877" s="19"/>
      <c r="N877" s="19"/>
      <c r="O877" s="19"/>
      <c r="P877" s="19"/>
      <c r="Q877" s="19"/>
      <c r="R877" s="10">
        <v>0</v>
      </c>
      <c r="S877" s="9" t="s">
        <v>1</v>
      </c>
    </row>
    <row r="878" spans="2:19" x14ac:dyDescent="0.25">
      <c r="B878" s="7" t="s">
        <v>195</v>
      </c>
      <c r="C878" s="7" t="s">
        <v>164</v>
      </c>
      <c r="D878" s="12">
        <v>4</v>
      </c>
      <c r="E878" s="8" t="s">
        <v>1117</v>
      </c>
      <c r="F878" s="19"/>
      <c r="G878" s="19"/>
      <c r="H878" s="19"/>
      <c r="I878" s="19"/>
      <c r="J878" s="19"/>
      <c r="K878" s="19"/>
      <c r="L878" s="19"/>
      <c r="M878" s="19"/>
      <c r="N878" s="19"/>
      <c r="O878" s="19"/>
      <c r="P878" s="19"/>
      <c r="Q878" s="19"/>
      <c r="R878" s="10">
        <v>0</v>
      </c>
      <c r="S878" s="9" t="s">
        <v>1</v>
      </c>
    </row>
    <row r="879" spans="2:19" x14ac:dyDescent="0.25">
      <c r="B879" s="7" t="s">
        <v>195</v>
      </c>
      <c r="C879" s="7" t="s">
        <v>164</v>
      </c>
      <c r="D879" s="12">
        <v>5</v>
      </c>
      <c r="E879" s="8" t="s">
        <v>1118</v>
      </c>
      <c r="F879" s="19"/>
      <c r="G879" s="19"/>
      <c r="H879" s="19"/>
      <c r="I879" s="19"/>
      <c r="J879" s="19"/>
      <c r="K879" s="19"/>
      <c r="L879" s="19"/>
      <c r="M879" s="19"/>
      <c r="N879" s="19"/>
      <c r="O879" s="19"/>
      <c r="P879" s="19"/>
      <c r="Q879" s="19"/>
      <c r="R879" s="10">
        <v>0</v>
      </c>
      <c r="S879" s="9" t="s">
        <v>1</v>
      </c>
    </row>
    <row r="880" spans="2:19" x14ac:dyDescent="0.25">
      <c r="B880" s="7" t="s">
        <v>195</v>
      </c>
      <c r="C880" s="8" t="s">
        <v>171</v>
      </c>
      <c r="D880" s="8" t="s">
        <v>172</v>
      </c>
      <c r="E880" s="8" t="s">
        <v>1119</v>
      </c>
      <c r="F880" s="22">
        <v>0.19812000000000002</v>
      </c>
      <c r="G880" s="20"/>
      <c r="H880" s="20"/>
      <c r="I880" s="20"/>
      <c r="J880" s="20"/>
      <c r="K880" s="20"/>
      <c r="L880" s="20"/>
      <c r="M880" s="20"/>
      <c r="N880" s="20"/>
      <c r="O880" s="20"/>
      <c r="P880" s="20"/>
      <c r="Q880" s="20"/>
      <c r="R880" s="11" t="s">
        <v>1912</v>
      </c>
      <c r="S880" s="9" t="s">
        <v>1</v>
      </c>
    </row>
    <row r="881" spans="2:19" ht="15.75" thickBot="1" x14ac:dyDescent="0.3">
      <c r="B881" s="56" t="s">
        <v>195</v>
      </c>
      <c r="C881" s="57" t="s">
        <v>171</v>
      </c>
      <c r="D881" s="57" t="s">
        <v>174</v>
      </c>
      <c r="E881" s="57" t="s">
        <v>1120</v>
      </c>
      <c r="F881" s="58">
        <v>0</v>
      </c>
      <c r="G881" s="58"/>
      <c r="H881" s="58"/>
      <c r="I881" s="58"/>
      <c r="J881" s="58"/>
      <c r="K881" s="58"/>
      <c r="L881" s="58"/>
      <c r="M881" s="58"/>
      <c r="N881" s="58"/>
      <c r="O881" s="58"/>
      <c r="P881" s="58"/>
      <c r="Q881" s="58"/>
      <c r="R881" s="62" t="s">
        <v>1912</v>
      </c>
      <c r="S881" s="62" t="s">
        <v>1</v>
      </c>
    </row>
    <row r="882" spans="2:19" ht="15.75" thickTop="1" x14ac:dyDescent="0.25">
      <c r="B882" s="7" t="s">
        <v>199</v>
      </c>
      <c r="C882" s="7" t="s">
        <v>106</v>
      </c>
      <c r="D882" s="8" t="s">
        <v>107</v>
      </c>
      <c r="E882" s="8" t="s">
        <v>1121</v>
      </c>
      <c r="F882" s="19">
        <v>70</v>
      </c>
      <c r="G882" s="19">
        <v>70</v>
      </c>
      <c r="H882" s="19">
        <v>70</v>
      </c>
      <c r="I882" s="19">
        <v>70</v>
      </c>
      <c r="J882" s="19">
        <v>70</v>
      </c>
      <c r="K882" s="19">
        <v>70</v>
      </c>
      <c r="L882" s="19">
        <v>70</v>
      </c>
      <c r="M882" s="19">
        <v>70</v>
      </c>
      <c r="N882" s="19">
        <v>70</v>
      </c>
      <c r="O882" s="19">
        <v>70</v>
      </c>
      <c r="P882" s="19">
        <v>70</v>
      </c>
      <c r="Q882" s="19">
        <v>70</v>
      </c>
      <c r="R882" s="147" t="s">
        <v>1912</v>
      </c>
      <c r="S882" s="147" t="s">
        <v>90</v>
      </c>
    </row>
    <row r="883" spans="2:19" x14ac:dyDescent="0.25">
      <c r="B883" s="7" t="s">
        <v>199</v>
      </c>
      <c r="C883" s="7" t="s">
        <v>106</v>
      </c>
      <c r="D883" s="8" t="s">
        <v>112</v>
      </c>
      <c r="E883" s="8" t="s">
        <v>1122</v>
      </c>
      <c r="F883" s="19">
        <v>35</v>
      </c>
      <c r="G883" s="19">
        <v>35</v>
      </c>
      <c r="H883" s="19">
        <v>35</v>
      </c>
      <c r="I883" s="19">
        <v>35</v>
      </c>
      <c r="J883" s="19">
        <v>35</v>
      </c>
      <c r="K883" s="19">
        <v>35</v>
      </c>
      <c r="L883" s="19">
        <v>35</v>
      </c>
      <c r="M883" s="19">
        <v>35</v>
      </c>
      <c r="N883" s="19">
        <v>35</v>
      </c>
      <c r="O883" s="19">
        <v>35</v>
      </c>
      <c r="P883" s="19">
        <v>35</v>
      </c>
      <c r="Q883" s="19">
        <v>35</v>
      </c>
      <c r="R883" s="10" t="s">
        <v>1912</v>
      </c>
      <c r="S883" s="9" t="s">
        <v>90</v>
      </c>
    </row>
    <row r="884" spans="2:19" x14ac:dyDescent="0.25">
      <c r="B884" s="7" t="s">
        <v>199</v>
      </c>
      <c r="C884" s="7" t="s">
        <v>106</v>
      </c>
      <c r="D884" s="8" t="s">
        <v>117</v>
      </c>
      <c r="E884" s="8" t="s">
        <v>1123</v>
      </c>
      <c r="F884" s="19">
        <v>42</v>
      </c>
      <c r="G884" s="19">
        <v>42</v>
      </c>
      <c r="H884" s="19">
        <v>42</v>
      </c>
      <c r="I884" s="19">
        <v>42</v>
      </c>
      <c r="J884" s="19">
        <v>42</v>
      </c>
      <c r="K884" s="19">
        <v>42</v>
      </c>
      <c r="L884" s="19">
        <v>42</v>
      </c>
      <c r="M884" s="19">
        <v>42</v>
      </c>
      <c r="N884" s="19">
        <v>42</v>
      </c>
      <c r="O884" s="19">
        <v>42</v>
      </c>
      <c r="P884" s="19">
        <v>42</v>
      </c>
      <c r="Q884" s="19">
        <v>42</v>
      </c>
      <c r="R884" s="10" t="s">
        <v>1912</v>
      </c>
      <c r="S884" s="9" t="s">
        <v>90</v>
      </c>
    </row>
    <row r="885" spans="2:19" x14ac:dyDescent="0.25">
      <c r="B885" s="7" t="s">
        <v>199</v>
      </c>
      <c r="C885" s="8" t="s">
        <v>122</v>
      </c>
      <c r="D885" s="8" t="s">
        <v>123</v>
      </c>
      <c r="E885" s="8" t="s">
        <v>1124</v>
      </c>
      <c r="F885" s="32">
        <v>24.073186911748596</v>
      </c>
      <c r="G885" s="32">
        <v>22.992094581821426</v>
      </c>
      <c r="H885" s="32">
        <v>22.992094581821426</v>
      </c>
      <c r="I885" s="32">
        <v>23.342259356415024</v>
      </c>
      <c r="J885" s="32">
        <v>24.172187795517477</v>
      </c>
      <c r="K885" s="32">
        <v>24.753463413012366</v>
      </c>
      <c r="L885" s="32">
        <v>24.879766082629786</v>
      </c>
      <c r="M885" s="32">
        <v>25.011792600871409</v>
      </c>
      <c r="N885" s="32">
        <v>25.210359551117332</v>
      </c>
      <c r="O885" s="32">
        <v>26.012472127068694</v>
      </c>
      <c r="P885" s="32">
        <v>27.681886667927301</v>
      </c>
      <c r="Q885" s="32">
        <v>29.352859164919234</v>
      </c>
      <c r="R885" s="10" t="s">
        <v>1912</v>
      </c>
      <c r="S885" s="9" t="s">
        <v>90</v>
      </c>
    </row>
    <row r="886" spans="2:19" x14ac:dyDescent="0.25">
      <c r="B886" s="7" t="s">
        <v>199</v>
      </c>
      <c r="C886" s="8" t="s">
        <v>122</v>
      </c>
      <c r="D886" s="8" t="s">
        <v>126</v>
      </c>
      <c r="E886" s="8" t="s">
        <v>1125</v>
      </c>
      <c r="F886" s="31">
        <v>7.814995973840599</v>
      </c>
      <c r="G886" s="31">
        <v>7.4640357027014517</v>
      </c>
      <c r="H886" s="31">
        <v>7.4640357027014517</v>
      </c>
      <c r="I886" s="31">
        <v>7.5777113998021886</v>
      </c>
      <c r="J886" s="31">
        <v>7.8471351131617331</v>
      </c>
      <c r="K886" s="31">
        <v>8.0358374493778584</v>
      </c>
      <c r="L886" s="31">
        <v>8.0768397004783807</v>
      </c>
      <c r="M886" s="31">
        <v>8.1197001124496246</v>
      </c>
      <c r="N886" s="31">
        <v>8.1841618691085394</v>
      </c>
      <c r="O886" s="31">
        <v>8.4445555832689045</v>
      </c>
      <c r="P886" s="31">
        <v>8.9865057605889618</v>
      </c>
      <c r="Q886" s="31">
        <v>9.5289617048003628</v>
      </c>
      <c r="R886" s="11" t="s">
        <v>1912</v>
      </c>
      <c r="S886" s="9" t="s">
        <v>90</v>
      </c>
    </row>
    <row r="887" spans="2:19" x14ac:dyDescent="0.25">
      <c r="B887" s="7" t="s">
        <v>199</v>
      </c>
      <c r="C887" s="8" t="s">
        <v>122</v>
      </c>
      <c r="D887" s="8" t="s">
        <v>130</v>
      </c>
      <c r="E887" s="8" t="s">
        <v>1126</v>
      </c>
      <c r="F887" s="30">
        <v>25.30992868735763</v>
      </c>
      <c r="G887" s="30">
        <v>24.173296056405384</v>
      </c>
      <c r="H887" s="30">
        <v>24.173296056405384</v>
      </c>
      <c r="I887" s="30">
        <v>24.541450281530569</v>
      </c>
      <c r="J887" s="30">
        <v>25.414015666674558</v>
      </c>
      <c r="K887" s="30">
        <v>26.025153879509826</v>
      </c>
      <c r="L887" s="30">
        <v>26.157945253280104</v>
      </c>
      <c r="M887" s="30">
        <v>26.296754534069795</v>
      </c>
      <c r="N887" s="30">
        <v>26.505522711246105</v>
      </c>
      <c r="O887" s="30">
        <v>27.348843214301475</v>
      </c>
      <c r="P887" s="30">
        <v>29.104022664935339</v>
      </c>
      <c r="Q887" s="30">
        <v>30.86084011052089</v>
      </c>
      <c r="R887" s="9" t="s">
        <v>1912</v>
      </c>
      <c r="S887" s="9" t="s">
        <v>90</v>
      </c>
    </row>
    <row r="888" spans="2:19" x14ac:dyDescent="0.25">
      <c r="B888" s="7" t="s">
        <v>199</v>
      </c>
      <c r="C888" s="8" t="s">
        <v>122</v>
      </c>
      <c r="D888" s="8" t="s">
        <v>135</v>
      </c>
      <c r="E888" s="8" t="s">
        <v>1127</v>
      </c>
      <c r="F888" s="30">
        <v>0.951136101927194</v>
      </c>
      <c r="G888" s="30">
        <v>0.951136101927194</v>
      </c>
      <c r="H888" s="30">
        <v>0.951136101927194</v>
      </c>
      <c r="I888" s="30">
        <v>0.951136101927194</v>
      </c>
      <c r="J888" s="30">
        <v>0.951136101927194</v>
      </c>
      <c r="K888" s="30">
        <v>0.951136101927194</v>
      </c>
      <c r="L888" s="30">
        <v>0.951136101927194</v>
      </c>
      <c r="M888" s="30">
        <v>0.951136101927194</v>
      </c>
      <c r="N888" s="30">
        <v>0.951136101927194</v>
      </c>
      <c r="O888" s="30">
        <v>0.951136101927194</v>
      </c>
      <c r="P888" s="30">
        <v>0.951136101927194</v>
      </c>
      <c r="Q888" s="30">
        <v>0.951136101927194</v>
      </c>
      <c r="R888" s="9" t="s">
        <v>1912</v>
      </c>
      <c r="S888" s="9" t="s">
        <v>90</v>
      </c>
    </row>
    <row r="889" spans="2:19" x14ac:dyDescent="0.25">
      <c r="B889" s="7" t="s">
        <v>199</v>
      </c>
      <c r="C889" s="8" t="s">
        <v>140</v>
      </c>
      <c r="D889" s="7" t="s">
        <v>123</v>
      </c>
      <c r="E889" s="8" t="s">
        <v>1128</v>
      </c>
      <c r="F889" s="30">
        <v>21.446268305337426</v>
      </c>
      <c r="G889" s="30">
        <v>20.924685582481153</v>
      </c>
      <c r="H889" s="30">
        <v>20.924685582481153</v>
      </c>
      <c r="I889" s="30">
        <v>21.57647182699548</v>
      </c>
      <c r="J889" s="30">
        <v>21.9977450319053</v>
      </c>
      <c r="K889" s="30">
        <v>22.397688281981338</v>
      </c>
      <c r="L889" s="30">
        <v>22.541734075026429</v>
      </c>
      <c r="M889" s="30">
        <v>22.717801695733414</v>
      </c>
      <c r="N889" s="30">
        <v>22.969256328971628</v>
      </c>
      <c r="O889" s="30">
        <v>23.428404432027044</v>
      </c>
      <c r="P889" s="30">
        <v>24.581929766404812</v>
      </c>
      <c r="Q889" s="30">
        <v>25.627832128639593</v>
      </c>
      <c r="R889" s="9" t="s">
        <v>1912</v>
      </c>
      <c r="S889" s="9" t="s">
        <v>90</v>
      </c>
    </row>
    <row r="890" spans="2:19" x14ac:dyDescent="0.25">
      <c r="B890" s="7" t="s">
        <v>199</v>
      </c>
      <c r="C890" s="8" t="s">
        <v>140</v>
      </c>
      <c r="D890" s="7" t="s">
        <v>126</v>
      </c>
      <c r="E890" s="8" t="s">
        <v>1129</v>
      </c>
      <c r="F890" s="33">
        <v>4.2457027197634822</v>
      </c>
      <c r="G890" s="33">
        <v>4.1424453533310572</v>
      </c>
      <c r="H890" s="33">
        <v>4.1424453533310572</v>
      </c>
      <c r="I890" s="33">
        <v>4.2714790197778258</v>
      </c>
      <c r="J890" s="33">
        <v>4.3548781811789778</v>
      </c>
      <c r="K890" s="33">
        <v>4.4340546663568778</v>
      </c>
      <c r="L890" s="33">
        <v>4.4625713111453695</v>
      </c>
      <c r="M890" s="33">
        <v>4.4974272947344511</v>
      </c>
      <c r="N890" s="33">
        <v>4.5472075924084896</v>
      </c>
      <c r="O890" s="33">
        <v>4.6381048208755606</v>
      </c>
      <c r="P890" s="33">
        <v>4.8664674236256547</v>
      </c>
      <c r="Q890" s="33">
        <v>5.0735239819380604</v>
      </c>
      <c r="R890" s="9" t="s">
        <v>1912</v>
      </c>
      <c r="S890" s="9" t="s">
        <v>90</v>
      </c>
    </row>
    <row r="891" spans="2:19" x14ac:dyDescent="0.25">
      <c r="B891" s="7" t="s">
        <v>199</v>
      </c>
      <c r="C891" s="8" t="s">
        <v>140</v>
      </c>
      <c r="D891" s="8" t="s">
        <v>130</v>
      </c>
      <c r="E891" s="8"/>
      <c r="F891" s="30">
        <v>21.862488783510621</v>
      </c>
      <c r="G891" s="30">
        <v>21.330783394686392</v>
      </c>
      <c r="H891" s="30">
        <v>21.330783394686392</v>
      </c>
      <c r="I891" s="30">
        <v>21.995219242315631</v>
      </c>
      <c r="J891" s="30">
        <v>22.424668346747584</v>
      </c>
      <c r="K891" s="30">
        <v>22.832373533232268</v>
      </c>
      <c r="L891" s="30">
        <v>22.979214908613944</v>
      </c>
      <c r="M891" s="30">
        <v>23.158699578302976</v>
      </c>
      <c r="N891" s="30">
        <v>23.415034341090781</v>
      </c>
      <c r="O891" s="30">
        <v>23.883093404332143</v>
      </c>
      <c r="P891" s="30">
        <v>25.059005890610837</v>
      </c>
      <c r="Q891" s="30">
        <v>26.125206701747498</v>
      </c>
      <c r="R891" s="9">
        <v>0</v>
      </c>
      <c r="S891" s="9" t="s">
        <v>90</v>
      </c>
    </row>
    <row r="892" spans="2:19" x14ac:dyDescent="0.25">
      <c r="B892" s="7" t="s">
        <v>199</v>
      </c>
      <c r="C892" s="8" t="s">
        <v>150</v>
      </c>
      <c r="D892" s="8" t="s">
        <v>151</v>
      </c>
      <c r="E892" s="8" t="s">
        <v>1130</v>
      </c>
      <c r="F892" s="20">
        <v>5.5</v>
      </c>
      <c r="G892" s="20">
        <v>5.5</v>
      </c>
      <c r="H892" s="20">
        <v>5.5</v>
      </c>
      <c r="I892" s="20">
        <v>5.5</v>
      </c>
      <c r="J892" s="20">
        <v>5.5</v>
      </c>
      <c r="K892" s="20">
        <v>5.5</v>
      </c>
      <c r="L892" s="20">
        <v>5.5</v>
      </c>
      <c r="M892" s="20">
        <v>5.5</v>
      </c>
      <c r="N892" s="20">
        <v>5.5</v>
      </c>
      <c r="O892" s="20">
        <v>5.5</v>
      </c>
      <c r="P892" s="20">
        <v>5.5</v>
      </c>
      <c r="Q892" s="20">
        <v>5.5</v>
      </c>
      <c r="R892" s="9" t="s">
        <v>1912</v>
      </c>
      <c r="S892" s="9" t="s">
        <v>90</v>
      </c>
    </row>
    <row r="893" spans="2:19" x14ac:dyDescent="0.25">
      <c r="B893" s="7" t="s">
        <v>199</v>
      </c>
      <c r="C893" s="8" t="s">
        <v>150</v>
      </c>
      <c r="D893" s="8" t="s">
        <v>154</v>
      </c>
      <c r="E893" s="8" t="s">
        <v>1131</v>
      </c>
      <c r="F893" s="19"/>
      <c r="G893" s="19"/>
      <c r="H893" s="19"/>
      <c r="I893" s="19"/>
      <c r="J893" s="19"/>
      <c r="K893" s="19"/>
      <c r="L893" s="19"/>
      <c r="M893" s="19"/>
      <c r="N893" s="19"/>
      <c r="O893" s="19"/>
      <c r="P893" s="19"/>
      <c r="Q893" s="19"/>
      <c r="R893" s="9" t="s">
        <v>1912</v>
      </c>
      <c r="S893" s="9" t="s">
        <v>90</v>
      </c>
    </row>
    <row r="894" spans="2:19" x14ac:dyDescent="0.25">
      <c r="B894" s="7" t="s">
        <v>199</v>
      </c>
      <c r="C894" s="8" t="s">
        <v>150</v>
      </c>
      <c r="D894" s="8" t="s">
        <v>157</v>
      </c>
      <c r="E894" s="8" t="s">
        <v>1132</v>
      </c>
      <c r="F894" s="19"/>
      <c r="G894" s="19"/>
      <c r="H894" s="19"/>
      <c r="I894" s="19"/>
      <c r="J894" s="19"/>
      <c r="K894" s="19"/>
      <c r="L894" s="19"/>
      <c r="M894" s="19"/>
      <c r="N894" s="19"/>
      <c r="O894" s="19"/>
      <c r="P894" s="19"/>
      <c r="Q894" s="19"/>
      <c r="R894" s="9" t="s">
        <v>1912</v>
      </c>
      <c r="S894" s="9" t="s">
        <v>90</v>
      </c>
    </row>
    <row r="895" spans="2:19" x14ac:dyDescent="0.25">
      <c r="B895" s="7" t="s">
        <v>199</v>
      </c>
      <c r="C895" s="8" t="s">
        <v>159</v>
      </c>
      <c r="D895" s="8" t="s">
        <v>1</v>
      </c>
      <c r="E895" s="8" t="s">
        <v>1133</v>
      </c>
      <c r="F895" s="21">
        <v>0.87290682696436195</v>
      </c>
      <c r="G895" s="21">
        <v>0.87290682696436195</v>
      </c>
      <c r="H895" s="21">
        <v>0.87290682696436195</v>
      </c>
      <c r="I895" s="21">
        <v>0.87290682696436195</v>
      </c>
      <c r="J895" s="21">
        <v>0.87290682696436195</v>
      </c>
      <c r="K895" s="21">
        <v>0.87290682696436195</v>
      </c>
      <c r="L895" s="21">
        <v>0.87290682696436195</v>
      </c>
      <c r="M895" s="21">
        <v>0.87290682696436195</v>
      </c>
      <c r="N895" s="21">
        <v>0.87290682696436195</v>
      </c>
      <c r="O895" s="21">
        <v>0.87290682696436195</v>
      </c>
      <c r="P895" s="21">
        <v>0.87290682696436195</v>
      </c>
      <c r="Q895" s="21">
        <v>0.87290682696436195</v>
      </c>
      <c r="R895" s="9" t="s">
        <v>1912</v>
      </c>
      <c r="S895" s="9" t="s">
        <v>90</v>
      </c>
    </row>
    <row r="896" spans="2:19" x14ac:dyDescent="0.25">
      <c r="B896" s="7" t="s">
        <v>199</v>
      </c>
      <c r="C896" s="8" t="s">
        <v>159</v>
      </c>
      <c r="D896" s="8" t="s">
        <v>90</v>
      </c>
      <c r="E896" s="8" t="s">
        <v>1134</v>
      </c>
      <c r="F896" s="21">
        <v>0.79216269841269804</v>
      </c>
      <c r="G896" s="21">
        <v>0.79216269841269804</v>
      </c>
      <c r="H896" s="21">
        <v>0.79216269841269804</v>
      </c>
      <c r="I896" s="21">
        <v>0.79216269841269804</v>
      </c>
      <c r="J896" s="21">
        <v>0.79216269841269804</v>
      </c>
      <c r="K896" s="21">
        <v>0.79216269841269804</v>
      </c>
      <c r="L896" s="21">
        <v>0.79216269841269804</v>
      </c>
      <c r="M896" s="21">
        <v>0.79216269841269804</v>
      </c>
      <c r="N896" s="21">
        <v>0.79216269841269804</v>
      </c>
      <c r="O896" s="21">
        <v>0.79216269841269804</v>
      </c>
      <c r="P896" s="21">
        <v>0.79216269841269804</v>
      </c>
      <c r="Q896" s="21">
        <v>0.79216269841269804</v>
      </c>
      <c r="R896" s="9" t="s">
        <v>1912</v>
      </c>
      <c r="S896" s="9" t="s">
        <v>90</v>
      </c>
    </row>
    <row r="897" spans="2:19" x14ac:dyDescent="0.25">
      <c r="B897" s="7" t="s">
        <v>199</v>
      </c>
      <c r="C897" s="7" t="s">
        <v>164</v>
      </c>
      <c r="D897" s="12">
        <v>1</v>
      </c>
      <c r="E897" s="8" t="s">
        <v>1135</v>
      </c>
      <c r="F897" s="19">
        <v>5.0999999999999996</v>
      </c>
      <c r="G897" s="19"/>
      <c r="H897" s="19"/>
      <c r="I897" s="19"/>
      <c r="J897" s="19"/>
      <c r="K897" s="19"/>
      <c r="L897" s="19"/>
      <c r="M897" s="19"/>
      <c r="N897" s="19"/>
      <c r="O897" s="19"/>
      <c r="P897" s="19"/>
      <c r="Q897" s="19"/>
      <c r="R897" s="9" t="s">
        <v>210</v>
      </c>
      <c r="S897" s="9" t="s">
        <v>90</v>
      </c>
    </row>
    <row r="898" spans="2:19" x14ac:dyDescent="0.25">
      <c r="B898" s="7" t="s">
        <v>199</v>
      </c>
      <c r="C898" s="7" t="s">
        <v>164</v>
      </c>
      <c r="D898" s="12">
        <v>2</v>
      </c>
      <c r="E898" s="8" t="s">
        <v>1136</v>
      </c>
      <c r="F898" s="19"/>
      <c r="G898" s="19"/>
      <c r="H898" s="19"/>
      <c r="I898" s="19"/>
      <c r="J898" s="19"/>
      <c r="K898" s="19"/>
      <c r="L898" s="19"/>
      <c r="M898" s="19"/>
      <c r="N898" s="19"/>
      <c r="O898" s="19"/>
      <c r="P898" s="19"/>
      <c r="Q898" s="19"/>
      <c r="R898" s="9">
        <v>0</v>
      </c>
      <c r="S898" s="9" t="s">
        <v>90</v>
      </c>
    </row>
    <row r="899" spans="2:19" x14ac:dyDescent="0.25">
      <c r="B899" s="7" t="s">
        <v>199</v>
      </c>
      <c r="C899" s="7" t="s">
        <v>164</v>
      </c>
      <c r="D899" s="12">
        <v>3</v>
      </c>
      <c r="E899" s="8" t="s">
        <v>1137</v>
      </c>
      <c r="F899" s="19"/>
      <c r="G899" s="19"/>
      <c r="H899" s="19"/>
      <c r="I899" s="19"/>
      <c r="J899" s="19"/>
      <c r="K899" s="19"/>
      <c r="L899" s="19"/>
      <c r="M899" s="19"/>
      <c r="N899" s="19"/>
      <c r="O899" s="19"/>
      <c r="P899" s="19"/>
      <c r="Q899" s="19"/>
      <c r="R899" s="10">
        <v>0</v>
      </c>
      <c r="S899" s="9" t="s">
        <v>90</v>
      </c>
    </row>
    <row r="900" spans="2:19" x14ac:dyDescent="0.25">
      <c r="B900" s="7" t="s">
        <v>199</v>
      </c>
      <c r="C900" s="7" t="s">
        <v>164</v>
      </c>
      <c r="D900" s="12">
        <v>4</v>
      </c>
      <c r="E900" s="8" t="s">
        <v>1138</v>
      </c>
      <c r="F900" s="19"/>
      <c r="G900" s="19"/>
      <c r="H900" s="19"/>
      <c r="I900" s="19"/>
      <c r="J900" s="19"/>
      <c r="K900" s="19"/>
      <c r="L900" s="19"/>
      <c r="M900" s="19"/>
      <c r="N900" s="19"/>
      <c r="O900" s="19"/>
      <c r="P900" s="19"/>
      <c r="Q900" s="19"/>
      <c r="R900" s="10">
        <v>0</v>
      </c>
      <c r="S900" s="9" t="s">
        <v>90</v>
      </c>
    </row>
    <row r="901" spans="2:19" x14ac:dyDescent="0.25">
      <c r="B901" s="7" t="s">
        <v>199</v>
      </c>
      <c r="C901" s="7" t="s">
        <v>164</v>
      </c>
      <c r="D901" s="12">
        <v>5</v>
      </c>
      <c r="E901" s="8" t="s">
        <v>1139</v>
      </c>
      <c r="F901" s="19"/>
      <c r="G901" s="19"/>
      <c r="H901" s="19"/>
      <c r="I901" s="19"/>
      <c r="J901" s="19"/>
      <c r="K901" s="19"/>
      <c r="L901" s="19"/>
      <c r="M901" s="19"/>
      <c r="N901" s="19"/>
      <c r="O901" s="19"/>
      <c r="P901" s="19"/>
      <c r="Q901" s="19"/>
      <c r="R901" s="10">
        <v>0</v>
      </c>
      <c r="S901" s="9" t="s">
        <v>90</v>
      </c>
    </row>
    <row r="902" spans="2:19" x14ac:dyDescent="0.25">
      <c r="B902" s="7" t="s">
        <v>199</v>
      </c>
      <c r="C902" s="8" t="s">
        <v>171</v>
      </c>
      <c r="D902" s="8" t="s">
        <v>172</v>
      </c>
      <c r="E902" s="8" t="s">
        <v>1140</v>
      </c>
      <c r="F902" s="22">
        <v>3.3140999999999985</v>
      </c>
      <c r="G902" s="20"/>
      <c r="H902" s="20"/>
      <c r="I902" s="20"/>
      <c r="J902" s="20"/>
      <c r="K902" s="20"/>
      <c r="L902" s="20"/>
      <c r="M902" s="20"/>
      <c r="N902" s="20"/>
      <c r="O902" s="20"/>
      <c r="P902" s="20"/>
      <c r="Q902" s="20"/>
      <c r="R902" s="11" t="s">
        <v>1912</v>
      </c>
      <c r="S902" s="9" t="s">
        <v>90</v>
      </c>
    </row>
    <row r="903" spans="2:19" ht="15.75" thickBot="1" x14ac:dyDescent="0.3">
      <c r="B903" s="56" t="s">
        <v>199</v>
      </c>
      <c r="C903" s="57" t="s">
        <v>171</v>
      </c>
      <c r="D903" s="57" t="s">
        <v>174</v>
      </c>
      <c r="E903" s="57" t="s">
        <v>1141</v>
      </c>
      <c r="F903" s="58">
        <v>1.1333299999999999</v>
      </c>
      <c r="G903" s="58"/>
      <c r="H903" s="58"/>
      <c r="I903" s="58"/>
      <c r="J903" s="58"/>
      <c r="K903" s="58"/>
      <c r="L903" s="58"/>
      <c r="M903" s="58"/>
      <c r="N903" s="58"/>
      <c r="O903" s="58"/>
      <c r="P903" s="58"/>
      <c r="Q903" s="58"/>
      <c r="R903" s="62" t="s">
        <v>1912</v>
      </c>
      <c r="S903" s="62" t="s">
        <v>90</v>
      </c>
    </row>
    <row r="904" spans="2:19" ht="15.75" thickTop="1" x14ac:dyDescent="0.25">
      <c r="B904" s="7" t="s">
        <v>203</v>
      </c>
      <c r="C904" s="7" t="s">
        <v>106</v>
      </c>
      <c r="D904" s="8" t="s">
        <v>107</v>
      </c>
      <c r="E904" s="8" t="s">
        <v>1142</v>
      </c>
      <c r="F904" s="19">
        <v>50</v>
      </c>
      <c r="G904" s="19">
        <v>50</v>
      </c>
      <c r="H904" s="19">
        <v>50</v>
      </c>
      <c r="I904" s="19">
        <v>50</v>
      </c>
      <c r="J904" s="19">
        <v>50</v>
      </c>
      <c r="K904" s="19">
        <v>50</v>
      </c>
      <c r="L904" s="19">
        <v>50</v>
      </c>
      <c r="M904" s="19">
        <v>50</v>
      </c>
      <c r="N904" s="19">
        <v>50</v>
      </c>
      <c r="O904" s="19">
        <v>50</v>
      </c>
      <c r="P904" s="19">
        <v>50</v>
      </c>
      <c r="Q904" s="19">
        <v>50</v>
      </c>
      <c r="R904" s="147" t="s">
        <v>1912</v>
      </c>
      <c r="S904" s="147" t="s">
        <v>1</v>
      </c>
    </row>
    <row r="905" spans="2:19" x14ac:dyDescent="0.25">
      <c r="B905" s="7" t="s">
        <v>203</v>
      </c>
      <c r="C905" s="7" t="s">
        <v>106</v>
      </c>
      <c r="D905" s="8" t="s">
        <v>112</v>
      </c>
      <c r="E905" s="8" t="s">
        <v>1143</v>
      </c>
      <c r="F905" s="19">
        <v>25</v>
      </c>
      <c r="G905" s="19">
        <v>25</v>
      </c>
      <c r="H905" s="19">
        <v>25</v>
      </c>
      <c r="I905" s="19">
        <v>25</v>
      </c>
      <c r="J905" s="19">
        <v>25</v>
      </c>
      <c r="K905" s="19">
        <v>25</v>
      </c>
      <c r="L905" s="19">
        <v>25</v>
      </c>
      <c r="M905" s="19">
        <v>25</v>
      </c>
      <c r="N905" s="19">
        <v>25</v>
      </c>
      <c r="O905" s="19">
        <v>25</v>
      </c>
      <c r="P905" s="19">
        <v>25</v>
      </c>
      <c r="Q905" s="19">
        <v>25</v>
      </c>
      <c r="R905" s="10" t="s">
        <v>1912</v>
      </c>
      <c r="S905" s="9" t="s">
        <v>1</v>
      </c>
    </row>
    <row r="906" spans="2:19" x14ac:dyDescent="0.25">
      <c r="B906" s="7" t="s">
        <v>203</v>
      </c>
      <c r="C906" s="7" t="s">
        <v>106</v>
      </c>
      <c r="D906" s="8" t="s">
        <v>117</v>
      </c>
      <c r="E906" s="8" t="s">
        <v>1144</v>
      </c>
      <c r="F906" s="19">
        <v>30</v>
      </c>
      <c r="G906" s="19">
        <v>30</v>
      </c>
      <c r="H906" s="19">
        <v>30</v>
      </c>
      <c r="I906" s="19">
        <v>30</v>
      </c>
      <c r="J906" s="19">
        <v>30</v>
      </c>
      <c r="K906" s="19">
        <v>30</v>
      </c>
      <c r="L906" s="19">
        <v>30</v>
      </c>
      <c r="M906" s="19">
        <v>30</v>
      </c>
      <c r="N906" s="19">
        <v>30</v>
      </c>
      <c r="O906" s="19">
        <v>30</v>
      </c>
      <c r="P906" s="19">
        <v>30</v>
      </c>
      <c r="Q906" s="19">
        <v>30</v>
      </c>
      <c r="R906" s="10" t="s">
        <v>1912</v>
      </c>
      <c r="S906" s="9" t="s">
        <v>1</v>
      </c>
    </row>
    <row r="907" spans="2:19" x14ac:dyDescent="0.25">
      <c r="B907" s="7" t="s">
        <v>203</v>
      </c>
      <c r="C907" s="8" t="s">
        <v>122</v>
      </c>
      <c r="D907" s="8" t="s">
        <v>123</v>
      </c>
      <c r="E907" s="8" t="s">
        <v>1145</v>
      </c>
      <c r="F907" s="32">
        <v>8.4056254547444968</v>
      </c>
      <c r="G907" s="32">
        <v>8.635091186630186</v>
      </c>
      <c r="H907" s="32">
        <v>8.635091186630186</v>
      </c>
      <c r="I907" s="32">
        <v>8.9040669680528985</v>
      </c>
      <c r="J907" s="32">
        <v>9.0779158187102222</v>
      </c>
      <c r="K907" s="32">
        <v>9.2429623337591877</v>
      </c>
      <c r="L907" s="32">
        <v>9.3024064077497766</v>
      </c>
      <c r="M907" s="32">
        <v>9.3750650842123129</v>
      </c>
      <c r="N907" s="32">
        <v>9.4788340836915967</v>
      </c>
      <c r="O907" s="32">
        <v>9.6683129517215782</v>
      </c>
      <c r="P907" s="32">
        <v>10.144343829661249</v>
      </c>
      <c r="Q907" s="32">
        <v>10.575961415244981</v>
      </c>
      <c r="R907" s="10" t="s">
        <v>1912</v>
      </c>
      <c r="S907" s="9" t="s">
        <v>1</v>
      </c>
    </row>
    <row r="908" spans="2:19" x14ac:dyDescent="0.25">
      <c r="B908" s="7" t="s">
        <v>203</v>
      </c>
      <c r="C908" s="8" t="s">
        <v>122</v>
      </c>
      <c r="D908" s="8" t="s">
        <v>126</v>
      </c>
      <c r="E908" s="8" t="s">
        <v>1146</v>
      </c>
      <c r="F908" s="31">
        <v>3.4237793602265456</v>
      </c>
      <c r="G908" s="31">
        <v>3.5172453421382284</v>
      </c>
      <c r="H908" s="31">
        <v>3.5172453421382284</v>
      </c>
      <c r="I908" s="31">
        <v>3.6268045574273251</v>
      </c>
      <c r="J908" s="31">
        <v>3.6976166712770691</v>
      </c>
      <c r="K908" s="31">
        <v>3.7648434177868126</v>
      </c>
      <c r="L908" s="31">
        <v>3.7890561780046585</v>
      </c>
      <c r="M908" s="31">
        <v>3.818651510101382</v>
      </c>
      <c r="N908" s="31">
        <v>3.8609186989692841</v>
      </c>
      <c r="O908" s="31">
        <v>3.9380972314952527</v>
      </c>
      <c r="P908" s="31">
        <v>4.131994128697646</v>
      </c>
      <c r="Q908" s="31">
        <v>4.3078006036576113</v>
      </c>
      <c r="R908" s="11" t="s">
        <v>1912</v>
      </c>
      <c r="S908" s="9" t="s">
        <v>1</v>
      </c>
    </row>
    <row r="909" spans="2:19" x14ac:dyDescent="0.25">
      <c r="B909" s="7" t="s">
        <v>203</v>
      </c>
      <c r="C909" s="8" t="s">
        <v>122</v>
      </c>
      <c r="D909" s="8" t="s">
        <v>130</v>
      </c>
      <c r="E909" s="8" t="s">
        <v>1147</v>
      </c>
      <c r="F909" s="30">
        <v>9.0761668336893155</v>
      </c>
      <c r="G909" s="30">
        <v>9.3239377195588009</v>
      </c>
      <c r="H909" s="30">
        <v>9.3239377195588009</v>
      </c>
      <c r="I909" s="30">
        <v>9.6143704874186309</v>
      </c>
      <c r="J909" s="30">
        <v>9.8020877704341842</v>
      </c>
      <c r="K909" s="30">
        <v>9.9803005297307443</v>
      </c>
      <c r="L909" s="30">
        <v>10.04448663173083</v>
      </c>
      <c r="M909" s="30">
        <v>10.122941503773317</v>
      </c>
      <c r="N909" s="30">
        <v>10.234988460482219</v>
      </c>
      <c r="O909" s="30">
        <v>10.439582613166955</v>
      </c>
      <c r="P909" s="30">
        <v>10.953587869459854</v>
      </c>
      <c r="Q909" s="30">
        <v>11.419636854892694</v>
      </c>
      <c r="R909" s="9" t="s">
        <v>1912</v>
      </c>
      <c r="S909" s="9" t="s">
        <v>1</v>
      </c>
    </row>
    <row r="910" spans="2:19" x14ac:dyDescent="0.25">
      <c r="B910" s="7" t="s">
        <v>203</v>
      </c>
      <c r="C910" s="8" t="s">
        <v>122</v>
      </c>
      <c r="D910" s="8" t="s">
        <v>135</v>
      </c>
      <c r="E910" s="8" t="s">
        <v>1148</v>
      </c>
      <c r="F910" s="30">
        <v>0.92612064198116395</v>
      </c>
      <c r="G910" s="30">
        <v>0.92612064198116395</v>
      </c>
      <c r="H910" s="30">
        <v>0.92612064198116395</v>
      </c>
      <c r="I910" s="30">
        <v>0.92612064198116395</v>
      </c>
      <c r="J910" s="30">
        <v>0.92612064198116395</v>
      </c>
      <c r="K910" s="30">
        <v>0.92612064198116395</v>
      </c>
      <c r="L910" s="30">
        <v>0.92612064198116395</v>
      </c>
      <c r="M910" s="30">
        <v>0.92612064198116395</v>
      </c>
      <c r="N910" s="30">
        <v>0.92612064198116395</v>
      </c>
      <c r="O910" s="30">
        <v>0.92612064198116395</v>
      </c>
      <c r="P910" s="30">
        <v>0.92612064198116395</v>
      </c>
      <c r="Q910" s="30">
        <v>0.92612064198116395</v>
      </c>
      <c r="R910" s="9" t="s">
        <v>1912</v>
      </c>
      <c r="S910" s="9" t="s">
        <v>1</v>
      </c>
    </row>
    <row r="911" spans="2:19" x14ac:dyDescent="0.25">
      <c r="B911" s="7" t="s">
        <v>203</v>
      </c>
      <c r="C911" s="8" t="s">
        <v>140</v>
      </c>
      <c r="D911" s="7" t="s">
        <v>123</v>
      </c>
      <c r="E911" s="8" t="s">
        <v>1149</v>
      </c>
      <c r="F911" s="30">
        <v>5.8082698575381402</v>
      </c>
      <c r="G911" s="30">
        <v>6.2349881300825931</v>
      </c>
      <c r="H911" s="30">
        <v>6.2349881300825931</v>
      </c>
      <c r="I911" s="30">
        <v>6.3299456906212628</v>
      </c>
      <c r="J911" s="30">
        <v>6.5550053931293162</v>
      </c>
      <c r="K911" s="30">
        <v>6.7126355108417126</v>
      </c>
      <c r="L911" s="30">
        <v>6.7468862244102361</v>
      </c>
      <c r="M911" s="30">
        <v>6.78268912923751</v>
      </c>
      <c r="N911" s="30">
        <v>6.836536445035736</v>
      </c>
      <c r="O911" s="30">
        <v>7.0540530515479967</v>
      </c>
      <c r="P911" s="30">
        <v>7.5067643001643081</v>
      </c>
      <c r="Q911" s="30">
        <v>7.9598980347774431</v>
      </c>
      <c r="R911" s="9" t="s">
        <v>1912</v>
      </c>
      <c r="S911" s="9" t="s">
        <v>1</v>
      </c>
    </row>
    <row r="912" spans="2:19" x14ac:dyDescent="0.25">
      <c r="B912" s="7" t="s">
        <v>203</v>
      </c>
      <c r="C912" s="8" t="s">
        <v>140</v>
      </c>
      <c r="D912" s="7" t="s">
        <v>126</v>
      </c>
      <c r="E912" s="8" t="s">
        <v>1150</v>
      </c>
      <c r="F912" s="33">
        <v>0.58602757577366582</v>
      </c>
      <c r="G912" s="33">
        <v>0.62908147666517056</v>
      </c>
      <c r="H912" s="33">
        <v>0.62908147666517056</v>
      </c>
      <c r="I912" s="33">
        <v>0.63866225551476796</v>
      </c>
      <c r="J912" s="33">
        <v>0.66136973899954532</v>
      </c>
      <c r="K912" s="33">
        <v>0.67727388911956554</v>
      </c>
      <c r="L912" s="33">
        <v>0.68072962777038892</v>
      </c>
      <c r="M912" s="33">
        <v>0.68434197534311059</v>
      </c>
      <c r="N912" s="33">
        <v>0.6897749205596968</v>
      </c>
      <c r="O912" s="33">
        <v>0.71172134053181024</v>
      </c>
      <c r="P912" s="33">
        <v>0.75739781253797545</v>
      </c>
      <c r="Q912" s="33">
        <v>0.80311691142797081</v>
      </c>
      <c r="R912" s="9" t="s">
        <v>1912</v>
      </c>
      <c r="S912" s="9" t="s">
        <v>1</v>
      </c>
    </row>
    <row r="913" spans="2:19" x14ac:dyDescent="0.25">
      <c r="B913" s="7" t="s">
        <v>203</v>
      </c>
      <c r="C913" s="8" t="s">
        <v>140</v>
      </c>
      <c r="D913" s="8" t="s">
        <v>130</v>
      </c>
      <c r="E913" s="8"/>
      <c r="F913" s="30">
        <v>5.8377587358123399</v>
      </c>
      <c r="G913" s="30">
        <v>6.2666434784942142</v>
      </c>
      <c r="H913" s="30">
        <v>6.2666434784942142</v>
      </c>
      <c r="I913" s="30">
        <v>6.3620831433449458</v>
      </c>
      <c r="J913" s="30">
        <v>6.588285485285132</v>
      </c>
      <c r="K913" s="30">
        <v>6.7467158990353466</v>
      </c>
      <c r="L913" s="30">
        <v>6.7811405051997724</v>
      </c>
      <c r="M913" s="30">
        <v>6.8171251831760582</v>
      </c>
      <c r="N913" s="30">
        <v>6.8712458845055888</v>
      </c>
      <c r="O913" s="30">
        <v>7.0898668337721267</v>
      </c>
      <c r="P913" s="30">
        <v>7.5448765201730534</v>
      </c>
      <c r="Q913" s="30">
        <v>8.0003108375534637</v>
      </c>
      <c r="R913" s="9">
        <v>0</v>
      </c>
      <c r="S913" s="9" t="s">
        <v>1</v>
      </c>
    </row>
    <row r="914" spans="2:19" x14ac:dyDescent="0.25">
      <c r="B914" s="7" t="s">
        <v>203</v>
      </c>
      <c r="C914" s="8" t="s">
        <v>150</v>
      </c>
      <c r="D914" s="8" t="s">
        <v>151</v>
      </c>
      <c r="E914" s="8" t="s">
        <v>1151</v>
      </c>
      <c r="F914" s="20">
        <v>1.5</v>
      </c>
      <c r="G914" s="20">
        <v>1.5</v>
      </c>
      <c r="H914" s="20">
        <v>1.5</v>
      </c>
      <c r="I914" s="20">
        <v>1.5</v>
      </c>
      <c r="J914" s="20">
        <v>1.5</v>
      </c>
      <c r="K914" s="20">
        <v>1.5</v>
      </c>
      <c r="L914" s="20">
        <v>1.5</v>
      </c>
      <c r="M914" s="20">
        <v>1.5</v>
      </c>
      <c r="N914" s="20">
        <v>1.5</v>
      </c>
      <c r="O914" s="20">
        <v>1.5</v>
      </c>
      <c r="P914" s="20">
        <v>1.5</v>
      </c>
      <c r="Q914" s="20">
        <v>1.5</v>
      </c>
      <c r="R914" s="9" t="s">
        <v>1912</v>
      </c>
      <c r="S914" s="9" t="s">
        <v>1</v>
      </c>
    </row>
    <row r="915" spans="2:19" x14ac:dyDescent="0.25">
      <c r="B915" s="7" t="s">
        <v>203</v>
      </c>
      <c r="C915" s="8" t="s">
        <v>150</v>
      </c>
      <c r="D915" s="8" t="s">
        <v>154</v>
      </c>
      <c r="E915" s="8" t="s">
        <v>1152</v>
      </c>
      <c r="F915" s="19"/>
      <c r="G915" s="19"/>
      <c r="H915" s="19"/>
      <c r="I915" s="19"/>
      <c r="J915" s="19"/>
      <c r="K915" s="19"/>
      <c r="L915" s="19"/>
      <c r="M915" s="19"/>
      <c r="N915" s="19"/>
      <c r="O915" s="19"/>
      <c r="P915" s="19"/>
      <c r="Q915" s="19"/>
      <c r="R915" s="9" t="s">
        <v>1912</v>
      </c>
      <c r="S915" s="9" t="s">
        <v>1</v>
      </c>
    </row>
    <row r="916" spans="2:19" x14ac:dyDescent="0.25">
      <c r="B916" s="7" t="s">
        <v>203</v>
      </c>
      <c r="C916" s="8" t="s">
        <v>150</v>
      </c>
      <c r="D916" s="8" t="s">
        <v>157</v>
      </c>
      <c r="E916" s="8" t="s">
        <v>1153</v>
      </c>
      <c r="F916" s="19"/>
      <c r="G916" s="19"/>
      <c r="H916" s="19"/>
      <c r="I916" s="19"/>
      <c r="J916" s="19"/>
      <c r="K916" s="19"/>
      <c r="L916" s="19"/>
      <c r="M916" s="19"/>
      <c r="N916" s="19"/>
      <c r="O916" s="19"/>
      <c r="P916" s="19"/>
      <c r="Q916" s="19"/>
      <c r="R916" s="9" t="s">
        <v>1912</v>
      </c>
      <c r="S916" s="9" t="s">
        <v>1</v>
      </c>
    </row>
    <row r="917" spans="2:19" x14ac:dyDescent="0.25">
      <c r="B917" s="7" t="s">
        <v>203</v>
      </c>
      <c r="C917" s="8" t="s">
        <v>159</v>
      </c>
      <c r="D917" s="8" t="s">
        <v>1</v>
      </c>
      <c r="E917" s="8" t="s">
        <v>1154</v>
      </c>
      <c r="F917" s="21">
        <v>0.66200000000000003</v>
      </c>
      <c r="G917" s="21">
        <v>0.66200000000000003</v>
      </c>
      <c r="H917" s="21">
        <v>0.66200000000000003</v>
      </c>
      <c r="I917" s="21">
        <v>0.66200000000000003</v>
      </c>
      <c r="J917" s="21">
        <v>0.66200000000000003</v>
      </c>
      <c r="K917" s="21">
        <v>0.66200000000000003</v>
      </c>
      <c r="L917" s="21">
        <v>0.66200000000000003</v>
      </c>
      <c r="M917" s="21">
        <v>0.66200000000000003</v>
      </c>
      <c r="N917" s="21">
        <v>0.66200000000000003</v>
      </c>
      <c r="O917" s="21">
        <v>0.66200000000000003</v>
      </c>
      <c r="P917" s="21">
        <v>0.66200000000000003</v>
      </c>
      <c r="Q917" s="21">
        <v>0.66200000000000003</v>
      </c>
      <c r="R917" s="9" t="s">
        <v>1912</v>
      </c>
      <c r="S917" s="9" t="s">
        <v>1</v>
      </c>
    </row>
    <row r="918" spans="2:19" x14ac:dyDescent="0.25">
      <c r="B918" s="7" t="s">
        <v>203</v>
      </c>
      <c r="C918" s="8" t="s">
        <v>159</v>
      </c>
      <c r="D918" s="8" t="s">
        <v>90</v>
      </c>
      <c r="E918" s="8" t="s">
        <v>1155</v>
      </c>
      <c r="F918" s="21">
        <v>0.82308845577211398</v>
      </c>
      <c r="G918" s="21">
        <v>0.82308845577211398</v>
      </c>
      <c r="H918" s="21">
        <v>0.82308845577211398</v>
      </c>
      <c r="I918" s="21">
        <v>0.82308845577211398</v>
      </c>
      <c r="J918" s="21">
        <v>0.82308845577211398</v>
      </c>
      <c r="K918" s="21">
        <v>0.82308845577211398</v>
      </c>
      <c r="L918" s="21">
        <v>0.82308845577211398</v>
      </c>
      <c r="M918" s="21">
        <v>0.82308845577211398</v>
      </c>
      <c r="N918" s="21">
        <v>0.82308845577211398</v>
      </c>
      <c r="O918" s="21">
        <v>0.82308845577211398</v>
      </c>
      <c r="P918" s="21">
        <v>0.82308845577211398</v>
      </c>
      <c r="Q918" s="21">
        <v>0.82308845577211398</v>
      </c>
      <c r="R918" s="9" t="s">
        <v>1912</v>
      </c>
      <c r="S918" s="9" t="s">
        <v>1</v>
      </c>
    </row>
    <row r="919" spans="2:19" x14ac:dyDescent="0.25">
      <c r="B919" s="7" t="s">
        <v>203</v>
      </c>
      <c r="C919" s="7" t="s">
        <v>164</v>
      </c>
      <c r="D919" s="12">
        <v>1</v>
      </c>
      <c r="E919" s="8" t="s">
        <v>1156</v>
      </c>
      <c r="F919" s="19">
        <v>3</v>
      </c>
      <c r="G919" s="19"/>
      <c r="H919" s="19"/>
      <c r="I919" s="19"/>
      <c r="J919" s="19"/>
      <c r="K919" s="19"/>
      <c r="L919" s="19"/>
      <c r="M919" s="19"/>
      <c r="N919" s="19"/>
      <c r="O919" s="19"/>
      <c r="P919" s="19"/>
      <c r="Q919" s="19"/>
      <c r="R919" s="9" t="s">
        <v>87</v>
      </c>
      <c r="S919" s="9" t="s">
        <v>1</v>
      </c>
    </row>
    <row r="920" spans="2:19" x14ac:dyDescent="0.25">
      <c r="B920" s="7" t="s">
        <v>203</v>
      </c>
      <c r="C920" s="7" t="s">
        <v>164</v>
      </c>
      <c r="D920" s="12">
        <v>2</v>
      </c>
      <c r="E920" s="8" t="s">
        <v>1157</v>
      </c>
      <c r="F920" s="19">
        <v>1.8</v>
      </c>
      <c r="G920" s="19"/>
      <c r="H920" s="19"/>
      <c r="I920" s="19"/>
      <c r="J920" s="19"/>
      <c r="K920" s="19"/>
      <c r="L920" s="19"/>
      <c r="M920" s="19"/>
      <c r="N920" s="19"/>
      <c r="O920" s="19"/>
      <c r="P920" s="19"/>
      <c r="Q920" s="19"/>
      <c r="R920" s="9" t="s">
        <v>82</v>
      </c>
      <c r="S920" s="9" t="s">
        <v>1</v>
      </c>
    </row>
    <row r="921" spans="2:19" x14ac:dyDescent="0.25">
      <c r="B921" s="7" t="s">
        <v>203</v>
      </c>
      <c r="C921" s="7" t="s">
        <v>164</v>
      </c>
      <c r="D921" s="12">
        <v>3</v>
      </c>
      <c r="E921" s="8" t="s">
        <v>1158</v>
      </c>
      <c r="F921" s="19"/>
      <c r="G921" s="19"/>
      <c r="H921" s="19"/>
      <c r="I921" s="19"/>
      <c r="J921" s="19"/>
      <c r="K921" s="19"/>
      <c r="L921" s="19"/>
      <c r="M921" s="19"/>
      <c r="N921" s="19"/>
      <c r="O921" s="19"/>
      <c r="P921" s="19"/>
      <c r="Q921" s="19"/>
      <c r="R921" s="10">
        <v>0</v>
      </c>
      <c r="S921" s="9" t="s">
        <v>1</v>
      </c>
    </row>
    <row r="922" spans="2:19" x14ac:dyDescent="0.25">
      <c r="B922" s="7" t="s">
        <v>203</v>
      </c>
      <c r="C922" s="7" t="s">
        <v>164</v>
      </c>
      <c r="D922" s="12">
        <v>4</v>
      </c>
      <c r="E922" s="8" t="s">
        <v>1159</v>
      </c>
      <c r="F922" s="19"/>
      <c r="G922" s="19"/>
      <c r="H922" s="19"/>
      <c r="I922" s="19"/>
      <c r="J922" s="19"/>
      <c r="K922" s="19"/>
      <c r="L922" s="19"/>
      <c r="M922" s="19"/>
      <c r="N922" s="19"/>
      <c r="O922" s="19"/>
      <c r="P922" s="19"/>
      <c r="Q922" s="19"/>
      <c r="R922" s="10">
        <v>0</v>
      </c>
      <c r="S922" s="9" t="s">
        <v>1</v>
      </c>
    </row>
    <row r="923" spans="2:19" x14ac:dyDescent="0.25">
      <c r="B923" s="7" t="s">
        <v>203</v>
      </c>
      <c r="C923" s="7" t="s">
        <v>164</v>
      </c>
      <c r="D923" s="12">
        <v>5</v>
      </c>
      <c r="E923" s="8" t="s">
        <v>1160</v>
      </c>
      <c r="F923" s="19"/>
      <c r="G923" s="19"/>
      <c r="H923" s="19"/>
      <c r="I923" s="19"/>
      <c r="J923" s="19"/>
      <c r="K923" s="19"/>
      <c r="L923" s="19"/>
      <c r="M923" s="19"/>
      <c r="N923" s="19"/>
      <c r="O923" s="19"/>
      <c r="P923" s="19"/>
      <c r="Q923" s="19"/>
      <c r="R923" s="10">
        <v>0</v>
      </c>
      <c r="S923" s="9" t="s">
        <v>1</v>
      </c>
    </row>
    <row r="924" spans="2:19" x14ac:dyDescent="0.25">
      <c r="B924" s="7" t="s">
        <v>203</v>
      </c>
      <c r="C924" s="8" t="s">
        <v>171</v>
      </c>
      <c r="D924" s="8" t="s">
        <v>172</v>
      </c>
      <c r="E924" s="8" t="s">
        <v>1161</v>
      </c>
      <c r="F924" s="22">
        <v>2.9444899999999987</v>
      </c>
      <c r="G924" s="20"/>
      <c r="H924" s="20"/>
      <c r="I924" s="20"/>
      <c r="J924" s="20"/>
      <c r="K924" s="20"/>
      <c r="L924" s="20"/>
      <c r="M924" s="20"/>
      <c r="N924" s="20"/>
      <c r="O924" s="20"/>
      <c r="P924" s="20"/>
      <c r="Q924" s="20"/>
      <c r="R924" s="11" t="s">
        <v>1912</v>
      </c>
      <c r="S924" s="9" t="s">
        <v>1</v>
      </c>
    </row>
    <row r="925" spans="2:19" ht="15.75" thickBot="1" x14ac:dyDescent="0.3">
      <c r="B925" s="56" t="s">
        <v>203</v>
      </c>
      <c r="C925" s="57" t="s">
        <v>171</v>
      </c>
      <c r="D925" s="57" t="s">
        <v>174</v>
      </c>
      <c r="E925" s="57" t="s">
        <v>1162</v>
      </c>
      <c r="F925" s="58">
        <v>0</v>
      </c>
      <c r="G925" s="58"/>
      <c r="H925" s="58"/>
      <c r="I925" s="58"/>
      <c r="J925" s="58"/>
      <c r="K925" s="58"/>
      <c r="L925" s="58"/>
      <c r="M925" s="58"/>
      <c r="N925" s="58"/>
      <c r="O925" s="58"/>
      <c r="P925" s="58"/>
      <c r="Q925" s="58"/>
      <c r="R925" s="62" t="s">
        <v>1912</v>
      </c>
      <c r="S925" s="62" t="s">
        <v>1</v>
      </c>
    </row>
    <row r="926" spans="2:19" ht="15.75" thickTop="1" x14ac:dyDescent="0.25">
      <c r="B926" s="7" t="s">
        <v>202</v>
      </c>
      <c r="C926" s="7" t="s">
        <v>106</v>
      </c>
      <c r="D926" s="8" t="s">
        <v>107</v>
      </c>
      <c r="E926" s="8" t="s">
        <v>1163</v>
      </c>
      <c r="F926" s="19">
        <v>150</v>
      </c>
      <c r="G926" s="19">
        <v>150</v>
      </c>
      <c r="H926" s="19">
        <v>150</v>
      </c>
      <c r="I926" s="19">
        <v>150</v>
      </c>
      <c r="J926" s="19">
        <v>150</v>
      </c>
      <c r="K926" s="19">
        <v>150</v>
      </c>
      <c r="L926" s="19">
        <v>150</v>
      </c>
      <c r="M926" s="19">
        <v>150</v>
      </c>
      <c r="N926" s="19">
        <v>150</v>
      </c>
      <c r="O926" s="19">
        <v>150</v>
      </c>
      <c r="P926" s="19">
        <v>150</v>
      </c>
      <c r="Q926" s="19">
        <v>150</v>
      </c>
      <c r="R926" s="147" t="s">
        <v>1912</v>
      </c>
      <c r="S926" s="147" t="s">
        <v>1</v>
      </c>
    </row>
    <row r="927" spans="2:19" x14ac:dyDescent="0.25">
      <c r="B927" s="7" t="s">
        <v>202</v>
      </c>
      <c r="C927" s="7" t="s">
        <v>106</v>
      </c>
      <c r="D927" s="8" t="s">
        <v>112</v>
      </c>
      <c r="E927" s="8" t="s">
        <v>1164</v>
      </c>
      <c r="F927" s="19">
        <v>100</v>
      </c>
      <c r="G927" s="19">
        <v>100</v>
      </c>
      <c r="H927" s="19">
        <v>100</v>
      </c>
      <c r="I927" s="19">
        <v>100</v>
      </c>
      <c r="J927" s="19">
        <v>100</v>
      </c>
      <c r="K927" s="19">
        <v>100</v>
      </c>
      <c r="L927" s="19">
        <v>100</v>
      </c>
      <c r="M927" s="19">
        <v>100</v>
      </c>
      <c r="N927" s="19">
        <v>100</v>
      </c>
      <c r="O927" s="19">
        <v>100</v>
      </c>
      <c r="P927" s="19">
        <v>100</v>
      </c>
      <c r="Q927" s="19">
        <v>100</v>
      </c>
      <c r="R927" s="10" t="s">
        <v>1912</v>
      </c>
      <c r="S927" s="9" t="s">
        <v>1</v>
      </c>
    </row>
    <row r="928" spans="2:19" x14ac:dyDescent="0.25">
      <c r="B928" s="7" t="s">
        <v>202</v>
      </c>
      <c r="C928" s="7" t="s">
        <v>106</v>
      </c>
      <c r="D928" s="8" t="s">
        <v>117</v>
      </c>
      <c r="E928" s="8" t="s">
        <v>1165</v>
      </c>
      <c r="F928" s="19">
        <v>130</v>
      </c>
      <c r="G928" s="19">
        <v>130</v>
      </c>
      <c r="H928" s="19">
        <v>130</v>
      </c>
      <c r="I928" s="19">
        <v>130</v>
      </c>
      <c r="J928" s="19">
        <v>130</v>
      </c>
      <c r="K928" s="19">
        <v>130</v>
      </c>
      <c r="L928" s="19">
        <v>130</v>
      </c>
      <c r="M928" s="19">
        <v>130</v>
      </c>
      <c r="N928" s="19">
        <v>130</v>
      </c>
      <c r="O928" s="19">
        <v>130</v>
      </c>
      <c r="P928" s="19">
        <v>130</v>
      </c>
      <c r="Q928" s="19">
        <v>130</v>
      </c>
      <c r="R928" s="10" t="s">
        <v>1912</v>
      </c>
      <c r="S928" s="9" t="s">
        <v>1</v>
      </c>
    </row>
    <row r="929" spans="2:19" x14ac:dyDescent="0.25">
      <c r="B929" s="7" t="s">
        <v>202</v>
      </c>
      <c r="C929" s="8" t="s">
        <v>122</v>
      </c>
      <c r="D929" s="8" t="s">
        <v>123</v>
      </c>
      <c r="E929" s="8" t="s">
        <v>1166</v>
      </c>
      <c r="F929" s="32">
        <v>71.310162796315666</v>
      </c>
      <c r="G929" s="32">
        <v>68.77228863103673</v>
      </c>
      <c r="H929" s="32">
        <v>69.307905088169136</v>
      </c>
      <c r="I929" s="32">
        <v>73.468876821527701</v>
      </c>
      <c r="J929" s="32">
        <v>72.299068227469178</v>
      </c>
      <c r="K929" s="32">
        <v>73.613544974173195</v>
      </c>
      <c r="L929" s="32">
        <v>74.086974255408251</v>
      </c>
      <c r="M929" s="32">
        <v>74.665648337850783</v>
      </c>
      <c r="N929" s="32">
        <v>75.492093760244543</v>
      </c>
      <c r="O929" s="32">
        <v>77.001156620149914</v>
      </c>
      <c r="P929" s="32">
        <v>80.792400074028095</v>
      </c>
      <c r="Q929" s="32">
        <v>84.229923608227111</v>
      </c>
      <c r="R929" s="10" t="s">
        <v>1912</v>
      </c>
      <c r="S929" s="9" t="s">
        <v>1</v>
      </c>
    </row>
    <row r="930" spans="2:19" x14ac:dyDescent="0.25">
      <c r="B930" s="7" t="s">
        <v>202</v>
      </c>
      <c r="C930" s="8" t="s">
        <v>122</v>
      </c>
      <c r="D930" s="8" t="s">
        <v>126</v>
      </c>
      <c r="E930" s="8" t="s">
        <v>1167</v>
      </c>
      <c r="F930" s="31">
        <v>1.4264619779787944</v>
      </c>
      <c r="G930" s="31">
        <v>1.3756952869532386</v>
      </c>
      <c r="H930" s="31">
        <v>1.3864095593779555</v>
      </c>
      <c r="I930" s="31">
        <v>1.4696440905631267</v>
      </c>
      <c r="J930" s="31">
        <v>1.4462436744729219</v>
      </c>
      <c r="K930" s="31">
        <v>1.4725379784901731</v>
      </c>
      <c r="L930" s="31">
        <v>1.4820082817743996</v>
      </c>
      <c r="M930" s="31">
        <v>1.4935838629238944</v>
      </c>
      <c r="N930" s="31">
        <v>1.5101157698174705</v>
      </c>
      <c r="O930" s="31">
        <v>1.5403025020815821</v>
      </c>
      <c r="P930" s="31">
        <v>1.6161411262579919</v>
      </c>
      <c r="Q930" s="31">
        <v>1.684904068700289</v>
      </c>
      <c r="R930" s="11" t="s">
        <v>1912</v>
      </c>
      <c r="S930" s="9" t="s">
        <v>1</v>
      </c>
    </row>
    <row r="931" spans="2:19" x14ac:dyDescent="0.25">
      <c r="B931" s="7" t="s">
        <v>202</v>
      </c>
      <c r="C931" s="8" t="s">
        <v>122</v>
      </c>
      <c r="D931" s="8" t="s">
        <v>130</v>
      </c>
      <c r="E931" s="8" t="s">
        <v>1168</v>
      </c>
      <c r="F931" s="30">
        <v>71.324428576832375</v>
      </c>
      <c r="G931" s="30">
        <v>68.78604670333344</v>
      </c>
      <c r="H931" s="30">
        <v>69.32177031190848</v>
      </c>
      <c r="I931" s="30">
        <v>73.483574458308283</v>
      </c>
      <c r="J931" s="30">
        <v>72.313531841047535</v>
      </c>
      <c r="K931" s="30">
        <v>73.628271552187854</v>
      </c>
      <c r="L931" s="30">
        <v>74.101795544161902</v>
      </c>
      <c r="M931" s="30">
        <v>74.68058539183518</v>
      </c>
      <c r="N931" s="30">
        <v>75.507196146750175</v>
      </c>
      <c r="O931" s="30">
        <v>77.016560898541655</v>
      </c>
      <c r="P931" s="30">
        <v>80.808562800372812</v>
      </c>
      <c r="Q931" s="30">
        <v>84.246774019949854</v>
      </c>
      <c r="R931" s="9" t="s">
        <v>1912</v>
      </c>
      <c r="S931" s="9" t="s">
        <v>1</v>
      </c>
    </row>
    <row r="932" spans="2:19" x14ac:dyDescent="0.25">
      <c r="B932" s="7" t="s">
        <v>202</v>
      </c>
      <c r="C932" s="8" t="s">
        <v>122</v>
      </c>
      <c r="D932" s="8" t="s">
        <v>135</v>
      </c>
      <c r="E932" s="8" t="s">
        <v>1169</v>
      </c>
      <c r="F932" s="30">
        <v>0.99979998745448995</v>
      </c>
      <c r="G932" s="30">
        <v>0.99979998745448995</v>
      </c>
      <c r="H932" s="30">
        <v>0.99979998745448995</v>
      </c>
      <c r="I932" s="30">
        <v>0.99979998745448995</v>
      </c>
      <c r="J932" s="30">
        <v>0.99979998745448995</v>
      </c>
      <c r="K932" s="30">
        <v>0.99979998745448995</v>
      </c>
      <c r="L932" s="30">
        <v>0.99979998745448995</v>
      </c>
      <c r="M932" s="30">
        <v>0.99979998745448995</v>
      </c>
      <c r="N932" s="30">
        <v>0.99979998745448995</v>
      </c>
      <c r="O932" s="30">
        <v>0.99979998745448995</v>
      </c>
      <c r="P932" s="30">
        <v>0.99979998745448995</v>
      </c>
      <c r="Q932" s="30">
        <v>0.99979998745448995</v>
      </c>
      <c r="R932" s="9" t="s">
        <v>1912</v>
      </c>
      <c r="S932" s="9" t="s">
        <v>1</v>
      </c>
    </row>
    <row r="933" spans="2:19" x14ac:dyDescent="0.25">
      <c r="B933" s="7" t="s">
        <v>202</v>
      </c>
      <c r="C933" s="8" t="s">
        <v>140</v>
      </c>
      <c r="D933" s="7" t="s">
        <v>123</v>
      </c>
      <c r="E933" s="8" t="s">
        <v>1170</v>
      </c>
      <c r="F933" s="30">
        <v>38.627743364036114</v>
      </c>
      <c r="G933" s="30">
        <v>42.700181702912033</v>
      </c>
      <c r="H933" s="30">
        <v>43.308681346489522</v>
      </c>
      <c r="I933" s="30">
        <v>46.207668722873393</v>
      </c>
      <c r="J933" s="30">
        <v>44.891813025229027</v>
      </c>
      <c r="K933" s="30">
        <v>45.971339485864256</v>
      </c>
      <c r="L933" s="30">
        <v>46.205904758855553</v>
      </c>
      <c r="M933" s="30">
        <v>46.451100180197351</v>
      </c>
      <c r="N933" s="30">
        <v>46.819872360805789</v>
      </c>
      <c r="O933" s="30">
        <v>48.309530148069506</v>
      </c>
      <c r="P933" s="30">
        <v>51.40991336798313</v>
      </c>
      <c r="Q933" s="30">
        <v>54.513189974131805</v>
      </c>
      <c r="R933" s="9" t="s">
        <v>1912</v>
      </c>
      <c r="S933" s="9" t="s">
        <v>1</v>
      </c>
    </row>
    <row r="934" spans="2:19" x14ac:dyDescent="0.25">
      <c r="B934" s="7" t="s">
        <v>202</v>
      </c>
      <c r="C934" s="8" t="s">
        <v>140</v>
      </c>
      <c r="D934" s="7" t="s">
        <v>126</v>
      </c>
      <c r="E934" s="8" t="s">
        <v>1171</v>
      </c>
      <c r="F934" s="33">
        <v>1.610926395104836</v>
      </c>
      <c r="G934" s="33">
        <v>1.7807628349585891</v>
      </c>
      <c r="H934" s="33">
        <v>1.80613962510685</v>
      </c>
      <c r="I934" s="33">
        <v>1.9270386183428818</v>
      </c>
      <c r="J934" s="33">
        <v>1.8721623431355545</v>
      </c>
      <c r="K934" s="33">
        <v>1.917182774519852</v>
      </c>
      <c r="L934" s="33">
        <v>1.9269650542165064</v>
      </c>
      <c r="M934" s="33">
        <v>1.9371906522400675</v>
      </c>
      <c r="N934" s="33">
        <v>1.9525698793909319</v>
      </c>
      <c r="O934" s="33">
        <v>2.0146943743831645</v>
      </c>
      <c r="P934" s="33">
        <v>2.1439923537351229</v>
      </c>
      <c r="Q934" s="33">
        <v>2.2734109984909998</v>
      </c>
      <c r="R934" s="9" t="s">
        <v>1912</v>
      </c>
      <c r="S934" s="9" t="s">
        <v>1</v>
      </c>
    </row>
    <row r="935" spans="2:19" x14ac:dyDescent="0.25">
      <c r="B935" s="7" t="s">
        <v>202</v>
      </c>
      <c r="C935" s="8" t="s">
        <v>140</v>
      </c>
      <c r="D935" s="8" t="s">
        <v>130</v>
      </c>
      <c r="E935" s="8"/>
      <c r="F935" s="30">
        <v>38.661319703914423</v>
      </c>
      <c r="G935" s="30">
        <v>42.737297922728729</v>
      </c>
      <c r="H935" s="30">
        <v>43.346326491608842</v>
      </c>
      <c r="I935" s="30">
        <v>46.247833750775797</v>
      </c>
      <c r="J935" s="30">
        <v>44.930834273705372</v>
      </c>
      <c r="K935" s="30">
        <v>46.011299089631208</v>
      </c>
      <c r="L935" s="30">
        <v>46.246068253469957</v>
      </c>
      <c r="M935" s="30">
        <v>46.491476805688336</v>
      </c>
      <c r="N935" s="30">
        <v>46.860569533628706</v>
      </c>
      <c r="O935" s="30">
        <v>48.351522174068187</v>
      </c>
      <c r="P935" s="30">
        <v>51.454600335795099</v>
      </c>
      <c r="Q935" s="30">
        <v>54.560574398771173</v>
      </c>
      <c r="R935" s="9">
        <v>0</v>
      </c>
      <c r="S935" s="9" t="s">
        <v>1</v>
      </c>
    </row>
    <row r="936" spans="2:19" x14ac:dyDescent="0.25">
      <c r="B936" s="7" t="s">
        <v>202</v>
      </c>
      <c r="C936" s="8" t="s">
        <v>150</v>
      </c>
      <c r="D936" s="8" t="s">
        <v>151</v>
      </c>
      <c r="E936" s="8" t="s">
        <v>1172</v>
      </c>
      <c r="F936" s="20">
        <v>13.5</v>
      </c>
      <c r="G936" s="20">
        <v>13.5</v>
      </c>
      <c r="H936" s="20">
        <v>13.5</v>
      </c>
      <c r="I936" s="20">
        <v>13.5</v>
      </c>
      <c r="J936" s="20">
        <v>13.5</v>
      </c>
      <c r="K936" s="20">
        <v>13.5</v>
      </c>
      <c r="L936" s="20">
        <v>13.5</v>
      </c>
      <c r="M936" s="20">
        <v>13.5</v>
      </c>
      <c r="N936" s="20">
        <v>13.5</v>
      </c>
      <c r="O936" s="20">
        <v>13.5</v>
      </c>
      <c r="P936" s="20">
        <v>13.5</v>
      </c>
      <c r="Q936" s="20">
        <v>13.5</v>
      </c>
      <c r="R936" s="9" t="s">
        <v>1912</v>
      </c>
      <c r="S936" s="9" t="s">
        <v>1</v>
      </c>
    </row>
    <row r="937" spans="2:19" x14ac:dyDescent="0.25">
      <c r="B937" s="7" t="s">
        <v>202</v>
      </c>
      <c r="C937" s="8" t="s">
        <v>150</v>
      </c>
      <c r="D937" s="8" t="s">
        <v>154</v>
      </c>
      <c r="E937" s="8" t="s">
        <v>1173</v>
      </c>
      <c r="F937" s="19"/>
      <c r="G937" s="19"/>
      <c r="H937" s="19"/>
      <c r="I937" s="19"/>
      <c r="J937" s="19"/>
      <c r="K937" s="19"/>
      <c r="L937" s="19"/>
      <c r="M937" s="19"/>
      <c r="N937" s="19"/>
      <c r="O937" s="19"/>
      <c r="P937" s="19"/>
      <c r="Q937" s="19"/>
      <c r="R937" s="9" t="s">
        <v>1912</v>
      </c>
      <c r="S937" s="9" t="s">
        <v>1</v>
      </c>
    </row>
    <row r="938" spans="2:19" x14ac:dyDescent="0.25">
      <c r="B938" s="7" t="s">
        <v>202</v>
      </c>
      <c r="C938" s="8" t="s">
        <v>150</v>
      </c>
      <c r="D938" s="8" t="s">
        <v>157</v>
      </c>
      <c r="E938" s="8" t="s">
        <v>1174</v>
      </c>
      <c r="F938" s="19"/>
      <c r="G938" s="19"/>
      <c r="H938" s="19"/>
      <c r="I938" s="19"/>
      <c r="J938" s="19"/>
      <c r="K938" s="19"/>
      <c r="L938" s="19"/>
      <c r="M938" s="19"/>
      <c r="N938" s="19"/>
      <c r="O938" s="19"/>
      <c r="P938" s="19"/>
      <c r="Q938" s="19"/>
      <c r="R938" s="9" t="s">
        <v>1912</v>
      </c>
      <c r="S938" s="9" t="s">
        <v>1</v>
      </c>
    </row>
    <row r="939" spans="2:19" x14ac:dyDescent="0.25">
      <c r="B939" s="7" t="s">
        <v>202</v>
      </c>
      <c r="C939" s="8" t="s">
        <v>159</v>
      </c>
      <c r="D939" s="8" t="s">
        <v>1</v>
      </c>
      <c r="E939" s="8" t="s">
        <v>1175</v>
      </c>
      <c r="F939" s="21">
        <v>0.88593576965669996</v>
      </c>
      <c r="G939" s="21">
        <v>0.88593576965669996</v>
      </c>
      <c r="H939" s="21">
        <v>0.88593576965669996</v>
      </c>
      <c r="I939" s="21">
        <v>0.88593576965669996</v>
      </c>
      <c r="J939" s="21">
        <v>0.88593576965669996</v>
      </c>
      <c r="K939" s="21">
        <v>0.88593576965669996</v>
      </c>
      <c r="L939" s="21">
        <v>0.88593576965669996</v>
      </c>
      <c r="M939" s="21">
        <v>0.88593576965669996</v>
      </c>
      <c r="N939" s="21">
        <v>0.88593576965669996</v>
      </c>
      <c r="O939" s="21">
        <v>0.88593576965669996</v>
      </c>
      <c r="P939" s="21">
        <v>0.88593576965669996</v>
      </c>
      <c r="Q939" s="21">
        <v>0.88593576965669996</v>
      </c>
      <c r="R939" s="9" t="s">
        <v>1912</v>
      </c>
      <c r="S939" s="9" t="s">
        <v>1</v>
      </c>
    </row>
    <row r="940" spans="2:19" x14ac:dyDescent="0.25">
      <c r="B940" s="7" t="s">
        <v>202</v>
      </c>
      <c r="C940" s="8" t="s">
        <v>159</v>
      </c>
      <c r="D940" s="8" t="s">
        <v>90</v>
      </c>
      <c r="E940" s="8" t="s">
        <v>1176</v>
      </c>
      <c r="F940" s="21">
        <v>0.92367322599880697</v>
      </c>
      <c r="G940" s="21">
        <v>0.92367322599880697</v>
      </c>
      <c r="H940" s="21">
        <v>0.92367322599880697</v>
      </c>
      <c r="I940" s="21">
        <v>0.92367322599880697</v>
      </c>
      <c r="J940" s="21">
        <v>0.92367322599880697</v>
      </c>
      <c r="K940" s="21">
        <v>0.92367322599880697</v>
      </c>
      <c r="L940" s="21">
        <v>0.92367322599880697</v>
      </c>
      <c r="M940" s="21">
        <v>0.92367322599880697</v>
      </c>
      <c r="N940" s="21">
        <v>0.92367322599880697</v>
      </c>
      <c r="O940" s="21">
        <v>0.92367322599880697</v>
      </c>
      <c r="P940" s="21">
        <v>0.92367322599880697</v>
      </c>
      <c r="Q940" s="21">
        <v>0.92367322599880697</v>
      </c>
      <c r="R940" s="9" t="s">
        <v>1912</v>
      </c>
      <c r="S940" s="9" t="s">
        <v>1</v>
      </c>
    </row>
    <row r="941" spans="2:19" x14ac:dyDescent="0.25">
      <c r="B941" s="7" t="s">
        <v>202</v>
      </c>
      <c r="C941" s="7" t="s">
        <v>164</v>
      </c>
      <c r="D941" s="12">
        <v>1</v>
      </c>
      <c r="E941" s="8" t="s">
        <v>1177</v>
      </c>
      <c r="F941" s="19">
        <v>3.6</v>
      </c>
      <c r="G941" s="19"/>
      <c r="H941" s="19"/>
      <c r="I941" s="19"/>
      <c r="J941" s="19"/>
      <c r="K941" s="19"/>
      <c r="L941" s="19"/>
      <c r="M941" s="19"/>
      <c r="N941" s="19"/>
      <c r="O941" s="19"/>
      <c r="P941" s="19"/>
      <c r="Q941" s="19"/>
      <c r="R941" s="9" t="s">
        <v>67</v>
      </c>
      <c r="S941" s="9" t="s">
        <v>1</v>
      </c>
    </row>
    <row r="942" spans="2:19" x14ac:dyDescent="0.25">
      <c r="B942" s="7" t="s">
        <v>202</v>
      </c>
      <c r="C942" s="7" t="s">
        <v>164</v>
      </c>
      <c r="D942" s="12">
        <v>2</v>
      </c>
      <c r="E942" s="8" t="s">
        <v>1178</v>
      </c>
      <c r="F942" s="19">
        <v>14.4</v>
      </c>
      <c r="G942" s="19"/>
      <c r="H942" s="19"/>
      <c r="I942" s="19"/>
      <c r="J942" s="19"/>
      <c r="K942" s="19"/>
      <c r="L942" s="19"/>
      <c r="M942" s="19"/>
      <c r="N942" s="19"/>
      <c r="O942" s="19"/>
      <c r="P942" s="19"/>
      <c r="Q942" s="19"/>
      <c r="R942" s="9" t="s">
        <v>68</v>
      </c>
      <c r="S942" s="9" t="s">
        <v>1</v>
      </c>
    </row>
    <row r="943" spans="2:19" x14ac:dyDescent="0.25">
      <c r="B943" s="7" t="s">
        <v>202</v>
      </c>
      <c r="C943" s="7" t="s">
        <v>164</v>
      </c>
      <c r="D943" s="12">
        <v>3</v>
      </c>
      <c r="E943" s="8" t="s">
        <v>1179</v>
      </c>
      <c r="F943" s="19">
        <v>36.1</v>
      </c>
      <c r="G943" s="19"/>
      <c r="H943" s="19"/>
      <c r="I943" s="19"/>
      <c r="J943" s="19"/>
      <c r="K943" s="19"/>
      <c r="L943" s="19"/>
      <c r="M943" s="19"/>
      <c r="N943" s="19"/>
      <c r="O943" s="19"/>
      <c r="P943" s="19"/>
      <c r="Q943" s="19"/>
      <c r="R943" s="10" t="s">
        <v>69</v>
      </c>
      <c r="S943" s="9" t="s">
        <v>1</v>
      </c>
    </row>
    <row r="944" spans="2:19" x14ac:dyDescent="0.25">
      <c r="B944" s="7" t="s">
        <v>202</v>
      </c>
      <c r="C944" s="7" t="s">
        <v>164</v>
      </c>
      <c r="D944" s="12">
        <v>4</v>
      </c>
      <c r="E944" s="8" t="s">
        <v>1180</v>
      </c>
      <c r="F944" s="19">
        <v>21.7</v>
      </c>
      <c r="G944" s="19"/>
      <c r="H944" s="19"/>
      <c r="I944" s="19"/>
      <c r="J944" s="19"/>
      <c r="K944" s="19"/>
      <c r="L944" s="19"/>
      <c r="M944" s="19"/>
      <c r="N944" s="19"/>
      <c r="O944" s="19"/>
      <c r="P944" s="19"/>
      <c r="Q944" s="19"/>
      <c r="R944" s="10" t="s">
        <v>70</v>
      </c>
      <c r="S944" s="9" t="s">
        <v>1</v>
      </c>
    </row>
    <row r="945" spans="2:19" x14ac:dyDescent="0.25">
      <c r="B945" s="7" t="s">
        <v>202</v>
      </c>
      <c r="C945" s="7" t="s">
        <v>164</v>
      </c>
      <c r="D945" s="12">
        <v>5</v>
      </c>
      <c r="E945" s="8" t="s">
        <v>1181</v>
      </c>
      <c r="F945" s="19">
        <v>21.7</v>
      </c>
      <c r="G945" s="19"/>
      <c r="H945" s="19"/>
      <c r="I945" s="19"/>
      <c r="J945" s="19"/>
      <c r="K945" s="19"/>
      <c r="L945" s="19"/>
      <c r="M945" s="19"/>
      <c r="N945" s="19"/>
      <c r="O945" s="19"/>
      <c r="P945" s="19"/>
      <c r="Q945" s="19"/>
      <c r="R945" s="10" t="s">
        <v>72</v>
      </c>
      <c r="S945" s="9" t="s">
        <v>1</v>
      </c>
    </row>
    <row r="946" spans="2:19" x14ac:dyDescent="0.25">
      <c r="B946" s="7" t="s">
        <v>202</v>
      </c>
      <c r="C946" s="8" t="s">
        <v>171</v>
      </c>
      <c r="D946" s="8" t="s">
        <v>172</v>
      </c>
      <c r="E946" s="8" t="s">
        <v>1182</v>
      </c>
      <c r="F946" s="22">
        <v>20.607280000000145</v>
      </c>
      <c r="G946" s="20"/>
      <c r="H946" s="20"/>
      <c r="I946" s="20"/>
      <c r="J946" s="20"/>
      <c r="K946" s="20"/>
      <c r="L946" s="20"/>
      <c r="M946" s="20"/>
      <c r="N946" s="20"/>
      <c r="O946" s="20"/>
      <c r="P946" s="20"/>
      <c r="Q946" s="20"/>
      <c r="R946" s="11" t="s">
        <v>1912</v>
      </c>
      <c r="S946" s="9" t="s">
        <v>1</v>
      </c>
    </row>
    <row r="947" spans="2:19" ht="15.75" thickBot="1" x14ac:dyDescent="0.3">
      <c r="B947" s="56" t="s">
        <v>202</v>
      </c>
      <c r="C947" s="57" t="s">
        <v>171</v>
      </c>
      <c r="D947" s="57" t="s">
        <v>174</v>
      </c>
      <c r="E947" s="57" t="s">
        <v>1183</v>
      </c>
      <c r="F947" s="58">
        <v>2</v>
      </c>
      <c r="G947" s="58"/>
      <c r="H947" s="58"/>
      <c r="I947" s="58"/>
      <c r="J947" s="58"/>
      <c r="K947" s="58"/>
      <c r="L947" s="58"/>
      <c r="M947" s="58"/>
      <c r="N947" s="58"/>
      <c r="O947" s="58"/>
      <c r="P947" s="58"/>
      <c r="Q947" s="58"/>
      <c r="R947" s="62" t="s">
        <v>1912</v>
      </c>
      <c r="S947" s="62" t="s">
        <v>1</v>
      </c>
    </row>
    <row r="948" spans="2:19" ht="15.75" thickTop="1" x14ac:dyDescent="0.25">
      <c r="B948" s="7" t="s">
        <v>205</v>
      </c>
      <c r="C948" s="7" t="s">
        <v>106</v>
      </c>
      <c r="D948" s="8" t="s">
        <v>107</v>
      </c>
      <c r="E948" s="8" t="s">
        <v>1184</v>
      </c>
      <c r="F948" s="19">
        <v>13</v>
      </c>
      <c r="G948" s="19">
        <v>13</v>
      </c>
      <c r="H948" s="19">
        <v>13</v>
      </c>
      <c r="I948" s="19">
        <v>13</v>
      </c>
      <c r="J948" s="19">
        <v>13</v>
      </c>
      <c r="K948" s="19">
        <v>13</v>
      </c>
      <c r="L948" s="19">
        <v>13</v>
      </c>
      <c r="M948" s="19">
        <v>13</v>
      </c>
      <c r="N948" s="19">
        <v>13</v>
      </c>
      <c r="O948" s="19">
        <v>13</v>
      </c>
      <c r="P948" s="19">
        <v>13</v>
      </c>
      <c r="Q948" s="19">
        <v>13</v>
      </c>
      <c r="R948" s="147" t="s">
        <v>1912</v>
      </c>
      <c r="S948" s="147" t="s">
        <v>1</v>
      </c>
    </row>
    <row r="949" spans="2:19" x14ac:dyDescent="0.25">
      <c r="B949" s="7" t="s">
        <v>205</v>
      </c>
      <c r="C949" s="7" t="s">
        <v>106</v>
      </c>
      <c r="D949" s="8" t="s">
        <v>112</v>
      </c>
      <c r="E949" s="8" t="s">
        <v>1185</v>
      </c>
      <c r="F949" s="19">
        <v>0</v>
      </c>
      <c r="G949" s="19">
        <v>0</v>
      </c>
      <c r="H949" s="19">
        <v>0</v>
      </c>
      <c r="I949" s="19">
        <v>0</v>
      </c>
      <c r="J949" s="19">
        <v>0</v>
      </c>
      <c r="K949" s="19">
        <v>0</v>
      </c>
      <c r="L949" s="19">
        <v>0</v>
      </c>
      <c r="M949" s="19">
        <v>0</v>
      </c>
      <c r="N949" s="19">
        <v>0</v>
      </c>
      <c r="O949" s="19">
        <v>0</v>
      </c>
      <c r="P949" s="19">
        <v>0</v>
      </c>
      <c r="Q949" s="19">
        <v>0</v>
      </c>
      <c r="R949" s="10" t="s">
        <v>1912</v>
      </c>
      <c r="S949" s="9" t="s">
        <v>1</v>
      </c>
    </row>
    <row r="950" spans="2:19" x14ac:dyDescent="0.25">
      <c r="B950" s="7" t="s">
        <v>205</v>
      </c>
      <c r="C950" s="7" t="s">
        <v>106</v>
      </c>
      <c r="D950" s="8" t="s">
        <v>117</v>
      </c>
      <c r="E950" s="8" t="s">
        <v>1186</v>
      </c>
      <c r="F950" s="19">
        <v>0</v>
      </c>
      <c r="G950" s="19">
        <v>0</v>
      </c>
      <c r="H950" s="19">
        <v>0</v>
      </c>
      <c r="I950" s="19">
        <v>0</v>
      </c>
      <c r="J950" s="19">
        <v>0</v>
      </c>
      <c r="K950" s="19">
        <v>0</v>
      </c>
      <c r="L950" s="19">
        <v>0</v>
      </c>
      <c r="M950" s="19">
        <v>0</v>
      </c>
      <c r="N950" s="19">
        <v>0</v>
      </c>
      <c r="O950" s="19">
        <v>0</v>
      </c>
      <c r="P950" s="19">
        <v>0</v>
      </c>
      <c r="Q950" s="19">
        <v>0</v>
      </c>
      <c r="R950" s="10" t="s">
        <v>1912</v>
      </c>
      <c r="S950" s="9" t="s">
        <v>1</v>
      </c>
    </row>
    <row r="951" spans="2:19" x14ac:dyDescent="0.25">
      <c r="B951" s="7" t="s">
        <v>205</v>
      </c>
      <c r="C951" s="8" t="s">
        <v>122</v>
      </c>
      <c r="D951" s="8" t="s">
        <v>123</v>
      </c>
      <c r="E951" s="8" t="s">
        <v>1187</v>
      </c>
      <c r="F951" s="32">
        <v>1.0249622190020773</v>
      </c>
      <c r="G951" s="32">
        <v>1.0904241326384139</v>
      </c>
      <c r="H951" s="32">
        <v>1.0904241326384139</v>
      </c>
      <c r="I951" s="32">
        <v>1.1243899213972768</v>
      </c>
      <c r="J951" s="32">
        <v>1.1463432485933704</v>
      </c>
      <c r="K951" s="32">
        <v>1.1671850323253028</v>
      </c>
      <c r="L951" s="32">
        <v>1.1746915254729422</v>
      </c>
      <c r="M951" s="32">
        <v>1.1838667353865318</v>
      </c>
      <c r="N951" s="32">
        <v>1.1969705021918144</v>
      </c>
      <c r="O951" s="32">
        <v>1.2208975605006831</v>
      </c>
      <c r="P951" s="32">
        <v>1.2810099027988351</v>
      </c>
      <c r="Q951" s="32">
        <v>1.3355138126267168</v>
      </c>
      <c r="R951" s="10" t="s">
        <v>1912</v>
      </c>
      <c r="S951" s="9" t="s">
        <v>1</v>
      </c>
    </row>
    <row r="952" spans="2:19" x14ac:dyDescent="0.25">
      <c r="B952" s="7" t="s">
        <v>205</v>
      </c>
      <c r="C952" s="8" t="s">
        <v>122</v>
      </c>
      <c r="D952" s="8" t="s">
        <v>126</v>
      </c>
      <c r="E952" s="8" t="s">
        <v>1188</v>
      </c>
      <c r="F952" s="31">
        <v>5.7031283173693263E-2</v>
      </c>
      <c r="G952" s="31">
        <v>6.0673736392425098E-2</v>
      </c>
      <c r="H952" s="31">
        <v>6.0673736392425098E-2</v>
      </c>
      <c r="I952" s="31">
        <v>6.2563671924692213E-2</v>
      </c>
      <c r="J952" s="31">
        <v>6.3785206140019188E-2</v>
      </c>
      <c r="K952" s="31">
        <v>6.4944891490192252E-2</v>
      </c>
      <c r="L952" s="31">
        <v>6.5362570238160195E-2</v>
      </c>
      <c r="M952" s="31">
        <v>6.5873100270445961E-2</v>
      </c>
      <c r="N952" s="31">
        <v>6.6602224350786804E-2</v>
      </c>
      <c r="O952" s="31">
        <v>6.7933581558524928E-2</v>
      </c>
      <c r="P952" s="31">
        <v>7.1278372178393903E-2</v>
      </c>
      <c r="Q952" s="31">
        <v>7.4311096563587933E-2</v>
      </c>
      <c r="R952" s="11" t="s">
        <v>1912</v>
      </c>
      <c r="S952" s="9" t="s">
        <v>1</v>
      </c>
    </row>
    <row r="953" spans="2:19" x14ac:dyDescent="0.25">
      <c r="B953" s="7" t="s">
        <v>205</v>
      </c>
      <c r="C953" s="8" t="s">
        <v>122</v>
      </c>
      <c r="D953" s="8" t="s">
        <v>130</v>
      </c>
      <c r="E953" s="8" t="s">
        <v>1189</v>
      </c>
      <c r="F953" s="30">
        <v>1.0265476694445808</v>
      </c>
      <c r="G953" s="30">
        <v>1.092110842052241</v>
      </c>
      <c r="H953" s="30">
        <v>1.092110842052241</v>
      </c>
      <c r="I953" s="30">
        <v>1.1261291703816552</v>
      </c>
      <c r="J953" s="30">
        <v>1.1481164558170598</v>
      </c>
      <c r="K953" s="30">
        <v>1.1689904784107059</v>
      </c>
      <c r="L953" s="30">
        <v>1.1765085828867066</v>
      </c>
      <c r="M953" s="30">
        <v>1.1856979853630538</v>
      </c>
      <c r="N953" s="30">
        <v>1.198822021571925</v>
      </c>
      <c r="O953" s="30">
        <v>1.2227860911622637</v>
      </c>
      <c r="P953" s="30">
        <v>1.2829914175118564</v>
      </c>
      <c r="Q953" s="30">
        <v>1.3375796360550769</v>
      </c>
      <c r="R953" s="9" t="s">
        <v>1912</v>
      </c>
      <c r="S953" s="9" t="s">
        <v>1</v>
      </c>
    </row>
    <row r="954" spans="2:19" x14ac:dyDescent="0.25">
      <c r="B954" s="7" t="s">
        <v>205</v>
      </c>
      <c r="C954" s="8" t="s">
        <v>122</v>
      </c>
      <c r="D954" s="8" t="s">
        <v>135</v>
      </c>
      <c r="E954" s="8" t="s">
        <v>1190</v>
      </c>
      <c r="F954" s="30">
        <v>0.99845555107697903</v>
      </c>
      <c r="G954" s="30">
        <v>0.99845555107697903</v>
      </c>
      <c r="H954" s="30">
        <v>0.99845555107697903</v>
      </c>
      <c r="I954" s="30">
        <v>0.99845555107697903</v>
      </c>
      <c r="J954" s="30">
        <v>0.99845555107697903</v>
      </c>
      <c r="K954" s="30">
        <v>0.99845555107697903</v>
      </c>
      <c r="L954" s="30">
        <v>0.99845555107697903</v>
      </c>
      <c r="M954" s="30">
        <v>0.99845555107697903</v>
      </c>
      <c r="N954" s="30">
        <v>0.99845555107697903</v>
      </c>
      <c r="O954" s="30">
        <v>0.99845555107697903</v>
      </c>
      <c r="P954" s="30">
        <v>0.99845555107697903</v>
      </c>
      <c r="Q954" s="30">
        <v>0.99845555107697903</v>
      </c>
      <c r="R954" s="9" t="s">
        <v>1912</v>
      </c>
      <c r="S954" s="9" t="s">
        <v>1</v>
      </c>
    </row>
    <row r="955" spans="2:19" x14ac:dyDescent="0.25">
      <c r="B955" s="7" t="s">
        <v>205</v>
      </c>
      <c r="C955" s="8" t="s">
        <v>140</v>
      </c>
      <c r="D955" s="7" t="s">
        <v>123</v>
      </c>
      <c r="E955" s="8" t="s">
        <v>1191</v>
      </c>
      <c r="F955" s="30">
        <v>0.73769350962716207</v>
      </c>
      <c r="G955" s="30">
        <v>0.91478816808031249</v>
      </c>
      <c r="H955" s="30">
        <v>0.91478816808031249</v>
      </c>
      <c r="I955" s="30">
        <v>0.92872019987223098</v>
      </c>
      <c r="J955" s="30">
        <v>0.96174062407684224</v>
      </c>
      <c r="K955" s="30">
        <v>0.98486788007283654</v>
      </c>
      <c r="L955" s="30">
        <v>0.98989309373276679</v>
      </c>
      <c r="M955" s="30">
        <v>0.99514604258135775</v>
      </c>
      <c r="N955" s="30">
        <v>1.00304644052076</v>
      </c>
      <c r="O955" s="30">
        <v>1.0349601529203631</v>
      </c>
      <c r="P955" s="30">
        <v>1.1013812727606638</v>
      </c>
      <c r="Q955" s="30">
        <v>1.1678643791168981</v>
      </c>
      <c r="R955" s="9" t="s">
        <v>1912</v>
      </c>
      <c r="S955" s="9" t="s">
        <v>1</v>
      </c>
    </row>
    <row r="956" spans="2:19" x14ac:dyDescent="0.25">
      <c r="B956" s="7" t="s">
        <v>205</v>
      </c>
      <c r="C956" s="8" t="s">
        <v>140</v>
      </c>
      <c r="D956" s="7" t="s">
        <v>126</v>
      </c>
      <c r="E956" s="8" t="s">
        <v>1192</v>
      </c>
      <c r="F956" s="33">
        <v>0.13382393522997063</v>
      </c>
      <c r="G956" s="33">
        <v>0.16595042650733913</v>
      </c>
      <c r="H956" s="33">
        <v>0.16595042650733913</v>
      </c>
      <c r="I956" s="33">
        <v>0.16847781667115638</v>
      </c>
      <c r="J956" s="33">
        <v>0.17446800507915444</v>
      </c>
      <c r="K956" s="33">
        <v>0.17866348784816991</v>
      </c>
      <c r="L956" s="33">
        <v>0.17957510474403038</v>
      </c>
      <c r="M956" s="33">
        <v>0.18052803475806245</v>
      </c>
      <c r="N956" s="33">
        <v>0.18196123476366793</v>
      </c>
      <c r="O956" s="33">
        <v>0.18775065614989125</v>
      </c>
      <c r="P956" s="33">
        <v>0.19980001746784917</v>
      </c>
      <c r="Q956" s="33">
        <v>0.21186062367190861</v>
      </c>
      <c r="R956" s="9" t="s">
        <v>1912</v>
      </c>
      <c r="S956" s="9" t="s">
        <v>1</v>
      </c>
    </row>
    <row r="957" spans="2:19" x14ac:dyDescent="0.25">
      <c r="B957" s="7" t="s">
        <v>205</v>
      </c>
      <c r="C957" s="8" t="s">
        <v>140</v>
      </c>
      <c r="D957" s="8" t="s">
        <v>130</v>
      </c>
      <c r="E957" s="8"/>
      <c r="F957" s="30">
        <v>0.74973365923271396</v>
      </c>
      <c r="G957" s="30">
        <v>0.9297187405434516</v>
      </c>
      <c r="H957" s="30">
        <v>0.9297187405434516</v>
      </c>
      <c r="I957" s="30">
        <v>0.94387816182015594</v>
      </c>
      <c r="J957" s="30">
        <v>0.97743752373029646</v>
      </c>
      <c r="K957" s="30">
        <v>1.0009422476293206</v>
      </c>
      <c r="L957" s="30">
        <v>1.0060494795305337</v>
      </c>
      <c r="M957" s="30">
        <v>1.0113881635647837</v>
      </c>
      <c r="N957" s="30">
        <v>1.0194175066174238</v>
      </c>
      <c r="O957" s="30">
        <v>1.0518520936983755</v>
      </c>
      <c r="P957" s="30">
        <v>1.1193572954906099</v>
      </c>
      <c r="Q957" s="30">
        <v>1.1869254955020336</v>
      </c>
      <c r="R957" s="9">
        <v>0</v>
      </c>
      <c r="S957" s="9" t="s">
        <v>1</v>
      </c>
    </row>
    <row r="958" spans="2:19" x14ac:dyDescent="0.25">
      <c r="B958" s="7" t="s">
        <v>205</v>
      </c>
      <c r="C958" s="8" t="s">
        <v>150</v>
      </c>
      <c r="D958" s="8" t="s">
        <v>151</v>
      </c>
      <c r="E958" s="8" t="s">
        <v>1193</v>
      </c>
      <c r="F958" s="20">
        <v>11.5</v>
      </c>
      <c r="G958" s="20">
        <v>11.5</v>
      </c>
      <c r="H958" s="20">
        <v>11.5</v>
      </c>
      <c r="I958" s="20">
        <v>11.5</v>
      </c>
      <c r="J958" s="20">
        <v>11.5</v>
      </c>
      <c r="K958" s="20">
        <v>11.5</v>
      </c>
      <c r="L958" s="20">
        <v>11.5</v>
      </c>
      <c r="M958" s="20">
        <v>11.5</v>
      </c>
      <c r="N958" s="20">
        <v>11.5</v>
      </c>
      <c r="O958" s="20">
        <v>11.5</v>
      </c>
      <c r="P958" s="20">
        <v>11.5</v>
      </c>
      <c r="Q958" s="20">
        <v>11.5</v>
      </c>
      <c r="R958" s="9" t="s">
        <v>1912</v>
      </c>
      <c r="S958" s="9" t="s">
        <v>1</v>
      </c>
    </row>
    <row r="959" spans="2:19" x14ac:dyDescent="0.25">
      <c r="B959" s="7" t="s">
        <v>205</v>
      </c>
      <c r="C959" s="8" t="s">
        <v>150</v>
      </c>
      <c r="D959" s="8" t="s">
        <v>154</v>
      </c>
      <c r="E959" s="8" t="s">
        <v>1194</v>
      </c>
      <c r="F959" s="19">
        <v>8760</v>
      </c>
      <c r="G959" s="19">
        <v>8760</v>
      </c>
      <c r="H959" s="19">
        <v>8760</v>
      </c>
      <c r="I959" s="19">
        <v>8760</v>
      </c>
      <c r="J959" s="19">
        <v>8760</v>
      </c>
      <c r="K959" s="19">
        <v>8760</v>
      </c>
      <c r="L959" s="19">
        <v>8760</v>
      </c>
      <c r="M959" s="19">
        <v>8760</v>
      </c>
      <c r="N959" s="19">
        <v>8760</v>
      </c>
      <c r="O959" s="19">
        <v>8760</v>
      </c>
      <c r="P959" s="19">
        <v>8760</v>
      </c>
      <c r="Q959" s="19">
        <v>8760</v>
      </c>
      <c r="R959" s="9" t="s">
        <v>1912</v>
      </c>
      <c r="S959" s="9" t="s">
        <v>1</v>
      </c>
    </row>
    <row r="960" spans="2:19" x14ac:dyDescent="0.25">
      <c r="B960" s="7" t="s">
        <v>205</v>
      </c>
      <c r="C960" s="8" t="s">
        <v>150</v>
      </c>
      <c r="D960" s="8" t="s">
        <v>157</v>
      </c>
      <c r="E960" s="8" t="s">
        <v>1195</v>
      </c>
      <c r="F960" s="19">
        <v>8760</v>
      </c>
      <c r="G960" s="19">
        <v>8760</v>
      </c>
      <c r="H960" s="19">
        <v>8760</v>
      </c>
      <c r="I960" s="19">
        <v>8760</v>
      </c>
      <c r="J960" s="19">
        <v>8760</v>
      </c>
      <c r="K960" s="19">
        <v>8760</v>
      </c>
      <c r="L960" s="19">
        <v>8760</v>
      </c>
      <c r="M960" s="19">
        <v>8760</v>
      </c>
      <c r="N960" s="19">
        <v>8760</v>
      </c>
      <c r="O960" s="19">
        <v>8760</v>
      </c>
      <c r="P960" s="19">
        <v>8760</v>
      </c>
      <c r="Q960" s="19">
        <v>8760</v>
      </c>
      <c r="R960" s="9" t="s">
        <v>1912</v>
      </c>
      <c r="S960" s="9" t="s">
        <v>1</v>
      </c>
    </row>
    <row r="961" spans="2:19" x14ac:dyDescent="0.25">
      <c r="B961" s="7" t="s">
        <v>205</v>
      </c>
      <c r="C961" s="8" t="s">
        <v>159</v>
      </c>
      <c r="D961" s="8" t="s">
        <v>1</v>
      </c>
      <c r="E961" s="8" t="s">
        <v>1196</v>
      </c>
      <c r="F961" s="21">
        <v>0.61016949152542299</v>
      </c>
      <c r="G961" s="21">
        <v>0.61016949152542299</v>
      </c>
      <c r="H961" s="21">
        <v>0.61016949152542299</v>
      </c>
      <c r="I961" s="21">
        <v>0.61016949152542299</v>
      </c>
      <c r="J961" s="21">
        <v>0.61016949152542299</v>
      </c>
      <c r="K961" s="21">
        <v>0.61016949152542299</v>
      </c>
      <c r="L961" s="21">
        <v>0.61016949152542299</v>
      </c>
      <c r="M961" s="21">
        <v>0.61016949152542299</v>
      </c>
      <c r="N961" s="21">
        <v>0.61016949152542299</v>
      </c>
      <c r="O961" s="21">
        <v>0.61016949152542299</v>
      </c>
      <c r="P961" s="21">
        <v>0.61016949152542299</v>
      </c>
      <c r="Q961" s="21">
        <v>0.61016949152542299</v>
      </c>
      <c r="R961" s="9" t="s">
        <v>1912</v>
      </c>
      <c r="S961" s="9" t="s">
        <v>1</v>
      </c>
    </row>
    <row r="962" spans="2:19" x14ac:dyDescent="0.25">
      <c r="B962" s="7" t="s">
        <v>205</v>
      </c>
      <c r="C962" s="8" t="s">
        <v>159</v>
      </c>
      <c r="D962" s="8" t="s">
        <v>90</v>
      </c>
      <c r="E962" s="8" t="s">
        <v>1197</v>
      </c>
      <c r="F962" s="21">
        <v>0.83333333333333304</v>
      </c>
      <c r="G962" s="21">
        <v>0.83333333333333304</v>
      </c>
      <c r="H962" s="21">
        <v>0.83333333333333304</v>
      </c>
      <c r="I962" s="21">
        <v>0.83333333333333304</v>
      </c>
      <c r="J962" s="21">
        <v>0.83333333333333304</v>
      </c>
      <c r="K962" s="21">
        <v>0.83333333333333304</v>
      </c>
      <c r="L962" s="21">
        <v>0.83333333333333304</v>
      </c>
      <c r="M962" s="21">
        <v>0.83333333333333304</v>
      </c>
      <c r="N962" s="21">
        <v>0.83333333333333304</v>
      </c>
      <c r="O962" s="21">
        <v>0.83333333333333304</v>
      </c>
      <c r="P962" s="21">
        <v>0.83333333333333304</v>
      </c>
      <c r="Q962" s="21">
        <v>0.83333333333333304</v>
      </c>
      <c r="R962" s="9" t="s">
        <v>1912</v>
      </c>
      <c r="S962" s="9" t="s">
        <v>1</v>
      </c>
    </row>
    <row r="963" spans="2:19" x14ac:dyDescent="0.25">
      <c r="B963" s="7" t="s">
        <v>205</v>
      </c>
      <c r="C963" s="7" t="s">
        <v>164</v>
      </c>
      <c r="D963" s="12">
        <v>1</v>
      </c>
      <c r="E963" s="8" t="s">
        <v>1198</v>
      </c>
      <c r="F963" s="19"/>
      <c r="G963" s="19"/>
      <c r="H963" s="19"/>
      <c r="I963" s="19"/>
      <c r="J963" s="19"/>
      <c r="K963" s="19"/>
      <c r="L963" s="19"/>
      <c r="M963" s="19"/>
      <c r="N963" s="19"/>
      <c r="O963" s="19"/>
      <c r="P963" s="19"/>
      <c r="Q963" s="19"/>
      <c r="R963" s="9">
        <v>0</v>
      </c>
      <c r="S963" s="9" t="s">
        <v>1</v>
      </c>
    </row>
    <row r="964" spans="2:19" x14ac:dyDescent="0.25">
      <c r="B964" s="7" t="s">
        <v>205</v>
      </c>
      <c r="C964" s="7" t="s">
        <v>164</v>
      </c>
      <c r="D964" s="12">
        <v>2</v>
      </c>
      <c r="E964" s="8" t="s">
        <v>1199</v>
      </c>
      <c r="F964" s="19"/>
      <c r="G964" s="19"/>
      <c r="H964" s="19"/>
      <c r="I964" s="19"/>
      <c r="J964" s="19"/>
      <c r="K964" s="19"/>
      <c r="L964" s="19"/>
      <c r="M964" s="19"/>
      <c r="N964" s="19"/>
      <c r="O964" s="19"/>
      <c r="P964" s="19"/>
      <c r="Q964" s="19"/>
      <c r="R964" s="9">
        <v>0</v>
      </c>
      <c r="S964" s="9" t="s">
        <v>1</v>
      </c>
    </row>
    <row r="965" spans="2:19" x14ac:dyDescent="0.25">
      <c r="B965" s="7" t="s">
        <v>205</v>
      </c>
      <c r="C965" s="7" t="s">
        <v>164</v>
      </c>
      <c r="D965" s="12">
        <v>3</v>
      </c>
      <c r="E965" s="8" t="s">
        <v>1200</v>
      </c>
      <c r="F965" s="19"/>
      <c r="G965" s="19"/>
      <c r="H965" s="19"/>
      <c r="I965" s="19"/>
      <c r="J965" s="19"/>
      <c r="K965" s="19"/>
      <c r="L965" s="19"/>
      <c r="M965" s="19"/>
      <c r="N965" s="19"/>
      <c r="O965" s="19"/>
      <c r="P965" s="19"/>
      <c r="Q965" s="19"/>
      <c r="R965" s="10">
        <v>0</v>
      </c>
      <c r="S965" s="9" t="s">
        <v>1</v>
      </c>
    </row>
    <row r="966" spans="2:19" x14ac:dyDescent="0.25">
      <c r="B966" s="7" t="s">
        <v>205</v>
      </c>
      <c r="C966" s="7" t="s">
        <v>164</v>
      </c>
      <c r="D966" s="12">
        <v>4</v>
      </c>
      <c r="E966" s="8" t="s">
        <v>1201</v>
      </c>
      <c r="F966" s="19"/>
      <c r="G966" s="19"/>
      <c r="H966" s="19"/>
      <c r="I966" s="19"/>
      <c r="J966" s="19"/>
      <c r="K966" s="19"/>
      <c r="L966" s="19"/>
      <c r="M966" s="19"/>
      <c r="N966" s="19"/>
      <c r="O966" s="19"/>
      <c r="P966" s="19"/>
      <c r="Q966" s="19"/>
      <c r="R966" s="10">
        <v>0</v>
      </c>
      <c r="S966" s="9" t="s">
        <v>1</v>
      </c>
    </row>
    <row r="967" spans="2:19" x14ac:dyDescent="0.25">
      <c r="B967" s="7" t="s">
        <v>205</v>
      </c>
      <c r="C967" s="7" t="s">
        <v>164</v>
      </c>
      <c r="D967" s="12">
        <v>5</v>
      </c>
      <c r="E967" s="8" t="s">
        <v>1202</v>
      </c>
      <c r="F967" s="19"/>
      <c r="G967" s="19"/>
      <c r="H967" s="19"/>
      <c r="I967" s="19"/>
      <c r="J967" s="19"/>
      <c r="K967" s="19"/>
      <c r="L967" s="19"/>
      <c r="M967" s="19"/>
      <c r="N967" s="19"/>
      <c r="O967" s="19"/>
      <c r="P967" s="19"/>
      <c r="Q967" s="19"/>
      <c r="R967" s="10">
        <v>0</v>
      </c>
      <c r="S967" s="9" t="s">
        <v>1</v>
      </c>
    </row>
    <row r="968" spans="2:19" x14ac:dyDescent="0.25">
      <c r="B968" s="7" t="s">
        <v>205</v>
      </c>
      <c r="C968" s="8" t="s">
        <v>171</v>
      </c>
      <c r="D968" s="8" t="s">
        <v>172</v>
      </c>
      <c r="E968" s="8" t="s">
        <v>1203</v>
      </c>
      <c r="F968" s="22">
        <v>6.5700000000000008E-2</v>
      </c>
      <c r="G968" s="20"/>
      <c r="H968" s="20"/>
      <c r="I968" s="20"/>
      <c r="J968" s="20"/>
      <c r="K968" s="20"/>
      <c r="L968" s="20"/>
      <c r="M968" s="20"/>
      <c r="N968" s="20"/>
      <c r="O968" s="20"/>
      <c r="P968" s="20"/>
      <c r="Q968" s="20"/>
      <c r="R968" s="11" t="s">
        <v>1912</v>
      </c>
      <c r="S968" s="9" t="s">
        <v>1</v>
      </c>
    </row>
    <row r="969" spans="2:19" ht="15.75" thickBot="1" x14ac:dyDescent="0.3">
      <c r="B969" s="56" t="s">
        <v>205</v>
      </c>
      <c r="C969" s="57" t="s">
        <v>171</v>
      </c>
      <c r="D969" s="57" t="s">
        <v>174</v>
      </c>
      <c r="E969" s="57" t="s">
        <v>1204</v>
      </c>
      <c r="F969" s="58">
        <v>0</v>
      </c>
      <c r="G969" s="58"/>
      <c r="H969" s="58"/>
      <c r="I969" s="58"/>
      <c r="J969" s="58"/>
      <c r="K969" s="58"/>
      <c r="L969" s="58"/>
      <c r="M969" s="58"/>
      <c r="N969" s="58"/>
      <c r="O969" s="58"/>
      <c r="P969" s="58"/>
      <c r="Q969" s="58"/>
      <c r="R969" s="62" t="s">
        <v>1912</v>
      </c>
      <c r="S969" s="62" t="s">
        <v>1</v>
      </c>
    </row>
    <row r="970" spans="2:19" ht="15.75" thickTop="1" x14ac:dyDescent="0.25">
      <c r="B970" s="7" t="s">
        <v>206</v>
      </c>
      <c r="C970" s="7" t="s">
        <v>106</v>
      </c>
      <c r="D970" s="8" t="s">
        <v>107</v>
      </c>
      <c r="E970" s="8" t="s">
        <v>1205</v>
      </c>
      <c r="F970" s="19">
        <v>90</v>
      </c>
      <c r="G970" s="19">
        <v>90</v>
      </c>
      <c r="H970" s="19">
        <v>90</v>
      </c>
      <c r="I970" s="19">
        <v>90</v>
      </c>
      <c r="J970" s="19">
        <v>90</v>
      </c>
      <c r="K970" s="19">
        <v>90</v>
      </c>
      <c r="L970" s="19">
        <v>90</v>
      </c>
      <c r="M970" s="19">
        <v>90</v>
      </c>
      <c r="N970" s="19">
        <v>90</v>
      </c>
      <c r="O970" s="19">
        <v>90</v>
      </c>
      <c r="P970" s="19">
        <v>90</v>
      </c>
      <c r="Q970" s="19">
        <v>90</v>
      </c>
      <c r="R970" s="147" t="s">
        <v>1912</v>
      </c>
      <c r="S970" s="147" t="s">
        <v>1</v>
      </c>
    </row>
    <row r="971" spans="2:19" x14ac:dyDescent="0.25">
      <c r="B971" s="7" t="s">
        <v>206</v>
      </c>
      <c r="C971" s="7" t="s">
        <v>106</v>
      </c>
      <c r="D971" s="8" t="s">
        <v>112</v>
      </c>
      <c r="E971" s="8" t="s">
        <v>1206</v>
      </c>
      <c r="F971" s="19">
        <v>45</v>
      </c>
      <c r="G971" s="19">
        <v>45</v>
      </c>
      <c r="H971" s="19">
        <v>45</v>
      </c>
      <c r="I971" s="19">
        <v>45</v>
      </c>
      <c r="J971" s="19">
        <v>45</v>
      </c>
      <c r="K971" s="19">
        <v>45</v>
      </c>
      <c r="L971" s="19">
        <v>45</v>
      </c>
      <c r="M971" s="19">
        <v>45</v>
      </c>
      <c r="N971" s="19">
        <v>45</v>
      </c>
      <c r="O971" s="19">
        <v>45</v>
      </c>
      <c r="P971" s="19">
        <v>45</v>
      </c>
      <c r="Q971" s="19">
        <v>45</v>
      </c>
      <c r="R971" s="10" t="s">
        <v>1912</v>
      </c>
      <c r="S971" s="9" t="s">
        <v>1</v>
      </c>
    </row>
    <row r="972" spans="2:19" x14ac:dyDescent="0.25">
      <c r="B972" s="7" t="s">
        <v>206</v>
      </c>
      <c r="C972" s="7" t="s">
        <v>106</v>
      </c>
      <c r="D972" s="8" t="s">
        <v>117</v>
      </c>
      <c r="E972" s="8" t="s">
        <v>1207</v>
      </c>
      <c r="F972" s="19">
        <v>54</v>
      </c>
      <c r="G972" s="19">
        <v>54</v>
      </c>
      <c r="H972" s="19">
        <v>54</v>
      </c>
      <c r="I972" s="19">
        <v>54</v>
      </c>
      <c r="J972" s="19">
        <v>54</v>
      </c>
      <c r="K972" s="19">
        <v>54</v>
      </c>
      <c r="L972" s="19">
        <v>54</v>
      </c>
      <c r="M972" s="19">
        <v>54</v>
      </c>
      <c r="N972" s="19">
        <v>54</v>
      </c>
      <c r="O972" s="19">
        <v>54</v>
      </c>
      <c r="P972" s="19">
        <v>54</v>
      </c>
      <c r="Q972" s="19">
        <v>54</v>
      </c>
      <c r="R972" s="10" t="s">
        <v>1912</v>
      </c>
      <c r="S972" s="9" t="s">
        <v>1</v>
      </c>
    </row>
    <row r="973" spans="2:19" x14ac:dyDescent="0.25">
      <c r="B973" s="7" t="s">
        <v>206</v>
      </c>
      <c r="C973" s="8" t="s">
        <v>122</v>
      </c>
      <c r="D973" s="8" t="s">
        <v>123</v>
      </c>
      <c r="E973" s="8" t="s">
        <v>1208</v>
      </c>
      <c r="F973" s="32">
        <v>31.412493201777945</v>
      </c>
      <c r="G973" s="32">
        <v>29.111007047604009</v>
      </c>
      <c r="H973" s="32">
        <v>29.111007047604009</v>
      </c>
      <c r="I973" s="32">
        <v>30.017790276570356</v>
      </c>
      <c r="J973" s="32">
        <v>30.60387732618242</v>
      </c>
      <c r="K973" s="32">
        <v>31.160289546844552</v>
      </c>
      <c r="L973" s="32">
        <v>31.360690077594896</v>
      </c>
      <c r="M973" s="32">
        <v>31.605640269417474</v>
      </c>
      <c r="N973" s="32">
        <v>31.95547097877251</v>
      </c>
      <c r="O973" s="32">
        <v>32.594250644600841</v>
      </c>
      <c r="P973" s="32">
        <v>34.199067309888058</v>
      </c>
      <c r="Q973" s="32">
        <v>35.654155890220842</v>
      </c>
      <c r="R973" s="10" t="s">
        <v>1912</v>
      </c>
      <c r="S973" s="9" t="s">
        <v>1</v>
      </c>
    </row>
    <row r="974" spans="2:19" x14ac:dyDescent="0.25">
      <c r="B974" s="7" t="s">
        <v>206</v>
      </c>
      <c r="C974" s="8" t="s">
        <v>122</v>
      </c>
      <c r="D974" s="8" t="s">
        <v>126</v>
      </c>
      <c r="E974" s="8" t="s">
        <v>1209</v>
      </c>
      <c r="F974" s="31">
        <v>0.1807057430872667</v>
      </c>
      <c r="G974" s="31">
        <v>0.16746605010802196</v>
      </c>
      <c r="H974" s="31">
        <v>0.16746605010802196</v>
      </c>
      <c r="I974" s="31">
        <v>0.17268247581988588</v>
      </c>
      <c r="J974" s="31">
        <v>0.17605404187638987</v>
      </c>
      <c r="K974" s="31">
        <v>0.17925489839959002</v>
      </c>
      <c r="L974" s="31">
        <v>0.18040773674973612</v>
      </c>
      <c r="M974" s="31">
        <v>0.1818168546489711</v>
      </c>
      <c r="N974" s="31">
        <v>0.18382931567437411</v>
      </c>
      <c r="O974" s="31">
        <v>0.18750400502325307</v>
      </c>
      <c r="P974" s="31">
        <v>0.19673598753904373</v>
      </c>
      <c r="Q974" s="31">
        <v>0.20510663362249024</v>
      </c>
      <c r="R974" s="11" t="s">
        <v>1912</v>
      </c>
      <c r="S974" s="9" t="s">
        <v>1</v>
      </c>
    </row>
    <row r="975" spans="2:19" x14ac:dyDescent="0.25">
      <c r="B975" s="7" t="s">
        <v>206</v>
      </c>
      <c r="C975" s="8" t="s">
        <v>122</v>
      </c>
      <c r="D975" s="8" t="s">
        <v>130</v>
      </c>
      <c r="E975" s="8" t="s">
        <v>1210</v>
      </c>
      <c r="F975" s="30">
        <v>31.413012967834369</v>
      </c>
      <c r="G975" s="30">
        <v>29.111488732175637</v>
      </c>
      <c r="H975" s="30">
        <v>29.111488732175637</v>
      </c>
      <c r="I975" s="30">
        <v>30.018286965208677</v>
      </c>
      <c r="J975" s="30">
        <v>30.604383712495885</v>
      </c>
      <c r="K975" s="30">
        <v>31.16080513981932</v>
      </c>
      <c r="L975" s="30">
        <v>31.361208986492183</v>
      </c>
      <c r="M975" s="30">
        <v>31.606163231377167</v>
      </c>
      <c r="N975" s="30">
        <v>31.955999729197544</v>
      </c>
      <c r="O975" s="30">
        <v>32.594789964578112</v>
      </c>
      <c r="P975" s="30">
        <v>34.199633183925336</v>
      </c>
      <c r="Q975" s="30">
        <v>35.654745840846005</v>
      </c>
      <c r="R975" s="9" t="s">
        <v>1912</v>
      </c>
      <c r="S975" s="9" t="s">
        <v>1</v>
      </c>
    </row>
    <row r="976" spans="2:19" x14ac:dyDescent="0.25">
      <c r="B976" s="7" t="s">
        <v>206</v>
      </c>
      <c r="C976" s="8" t="s">
        <v>122</v>
      </c>
      <c r="D976" s="8" t="s">
        <v>135</v>
      </c>
      <c r="E976" s="8" t="s">
        <v>1211</v>
      </c>
      <c r="F976" s="30">
        <v>0.99998345379804998</v>
      </c>
      <c r="G976" s="30">
        <v>0.99998345379804998</v>
      </c>
      <c r="H976" s="30">
        <v>0.99998345379804998</v>
      </c>
      <c r="I976" s="30">
        <v>0.99998345379804998</v>
      </c>
      <c r="J976" s="30">
        <v>0.99998345379804998</v>
      </c>
      <c r="K976" s="30">
        <v>0.99998345379804998</v>
      </c>
      <c r="L976" s="30">
        <v>0.99998345379804998</v>
      </c>
      <c r="M976" s="30">
        <v>0.99998345379804998</v>
      </c>
      <c r="N976" s="30">
        <v>0.99998345379804998</v>
      </c>
      <c r="O976" s="30">
        <v>0.99998345379804998</v>
      </c>
      <c r="P976" s="30">
        <v>0.99998345379804998</v>
      </c>
      <c r="Q976" s="30">
        <v>0.99998345379804998</v>
      </c>
      <c r="R976" s="9" t="s">
        <v>1912</v>
      </c>
      <c r="S976" s="9" t="s">
        <v>1</v>
      </c>
    </row>
    <row r="977" spans="2:19" x14ac:dyDescent="0.25">
      <c r="B977" s="7" t="s">
        <v>206</v>
      </c>
      <c r="C977" s="8" t="s">
        <v>140</v>
      </c>
      <c r="D977" s="7" t="s">
        <v>123</v>
      </c>
      <c r="E977" s="8" t="s">
        <v>1212</v>
      </c>
      <c r="F977" s="30">
        <v>19.063895640568223</v>
      </c>
      <c r="G977" s="30">
        <v>22.324178780893234</v>
      </c>
      <c r="H977" s="30">
        <v>22.324178780893234</v>
      </c>
      <c r="I977" s="30">
        <v>22.664171338029771</v>
      </c>
      <c r="J977" s="30">
        <v>23.469990520094179</v>
      </c>
      <c r="K977" s="30">
        <v>24.034380195847763</v>
      </c>
      <c r="L977" s="30">
        <v>24.157013797889078</v>
      </c>
      <c r="M977" s="30">
        <v>24.285204971883953</v>
      </c>
      <c r="N977" s="30">
        <v>24.478003591491731</v>
      </c>
      <c r="O977" s="30">
        <v>25.25681495572902</v>
      </c>
      <c r="P977" s="30">
        <v>26.877733334301467</v>
      </c>
      <c r="Q977" s="30">
        <v>28.500164410689649</v>
      </c>
      <c r="R977" s="9" t="s">
        <v>1912</v>
      </c>
      <c r="S977" s="9" t="s">
        <v>1</v>
      </c>
    </row>
    <row r="978" spans="2:19" x14ac:dyDescent="0.25">
      <c r="B978" s="7" t="s">
        <v>206</v>
      </c>
      <c r="C978" s="8" t="s">
        <v>140</v>
      </c>
      <c r="D978" s="7" t="s">
        <v>126</v>
      </c>
      <c r="E978" s="8" t="s">
        <v>1213</v>
      </c>
      <c r="F978" s="33">
        <v>1.1166390711842811</v>
      </c>
      <c r="G978" s="33">
        <v>1.3076052622633996</v>
      </c>
      <c r="H978" s="33">
        <v>1.3076052622633996</v>
      </c>
      <c r="I978" s="33">
        <v>1.3275198159500492</v>
      </c>
      <c r="J978" s="33">
        <v>1.3747194649602816</v>
      </c>
      <c r="K978" s="33">
        <v>1.4077777430374547</v>
      </c>
      <c r="L978" s="33">
        <v>1.4149608221972134</v>
      </c>
      <c r="M978" s="33">
        <v>1.4224694277919203</v>
      </c>
      <c r="N978" s="33">
        <v>1.4337623175340224</v>
      </c>
      <c r="O978" s="33">
        <v>1.479380024155275</v>
      </c>
      <c r="P978" s="33">
        <v>1.574322885091971</v>
      </c>
      <c r="Q978" s="33">
        <v>1.6693543500326198</v>
      </c>
      <c r="R978" s="9" t="s">
        <v>1912</v>
      </c>
      <c r="S978" s="9" t="s">
        <v>1</v>
      </c>
    </row>
    <row r="979" spans="2:19" x14ac:dyDescent="0.25">
      <c r="B979" s="7" t="s">
        <v>206</v>
      </c>
      <c r="C979" s="8" t="s">
        <v>140</v>
      </c>
      <c r="D979" s="8" t="s">
        <v>130</v>
      </c>
      <c r="E979" s="8"/>
      <c r="F979" s="30">
        <v>19.096570367732824</v>
      </c>
      <c r="G979" s="30">
        <v>22.362441498261827</v>
      </c>
      <c r="H979" s="30">
        <v>22.362441498261827</v>
      </c>
      <c r="I979" s="30">
        <v>22.703016788552798</v>
      </c>
      <c r="J979" s="30">
        <v>23.510217111303998</v>
      </c>
      <c r="K979" s="30">
        <v>24.075574127574836</v>
      </c>
      <c r="L979" s="30">
        <v>24.198417918528399</v>
      </c>
      <c r="M979" s="30">
        <v>24.326828806883558</v>
      </c>
      <c r="N979" s="30">
        <v>24.519957875336218</v>
      </c>
      <c r="O979" s="30">
        <v>25.300104089979683</v>
      </c>
      <c r="P979" s="30">
        <v>26.92380065548593</v>
      </c>
      <c r="Q979" s="30">
        <v>28.549012511509286</v>
      </c>
      <c r="R979" s="9">
        <v>0</v>
      </c>
      <c r="S979" s="9" t="s">
        <v>1</v>
      </c>
    </row>
    <row r="980" spans="2:19" x14ac:dyDescent="0.25">
      <c r="B980" s="7" t="s">
        <v>206</v>
      </c>
      <c r="C980" s="8" t="s">
        <v>150</v>
      </c>
      <c r="D980" s="8" t="s">
        <v>151</v>
      </c>
      <c r="E980" s="8" t="s">
        <v>1214</v>
      </c>
      <c r="F980" s="20">
        <v>2.5</v>
      </c>
      <c r="G980" s="20">
        <v>2.5</v>
      </c>
      <c r="H980" s="20">
        <v>2.5</v>
      </c>
      <c r="I980" s="20">
        <v>2.5</v>
      </c>
      <c r="J980" s="20">
        <v>2.5</v>
      </c>
      <c r="K980" s="20">
        <v>2.5</v>
      </c>
      <c r="L980" s="20">
        <v>2.5</v>
      </c>
      <c r="M980" s="20">
        <v>2.5</v>
      </c>
      <c r="N980" s="20">
        <v>2.5</v>
      </c>
      <c r="O980" s="20">
        <v>2.5</v>
      </c>
      <c r="P980" s="20">
        <v>2.5</v>
      </c>
      <c r="Q980" s="20">
        <v>2.5</v>
      </c>
      <c r="R980" s="9" t="s">
        <v>1912</v>
      </c>
      <c r="S980" s="9" t="s">
        <v>1</v>
      </c>
    </row>
    <row r="981" spans="2:19" x14ac:dyDescent="0.25">
      <c r="B981" s="7" t="s">
        <v>206</v>
      </c>
      <c r="C981" s="8" t="s">
        <v>150</v>
      </c>
      <c r="D981" s="8" t="s">
        <v>154</v>
      </c>
      <c r="E981" s="8" t="s">
        <v>1215</v>
      </c>
      <c r="F981" s="19"/>
      <c r="G981" s="19"/>
      <c r="H981" s="19"/>
      <c r="I981" s="19"/>
      <c r="J981" s="19"/>
      <c r="K981" s="19"/>
      <c r="L981" s="19"/>
      <c r="M981" s="19"/>
      <c r="N981" s="19"/>
      <c r="O981" s="19"/>
      <c r="P981" s="19"/>
      <c r="Q981" s="19"/>
      <c r="R981" s="9" t="s">
        <v>1912</v>
      </c>
      <c r="S981" s="9" t="s">
        <v>1</v>
      </c>
    </row>
    <row r="982" spans="2:19" x14ac:dyDescent="0.25">
      <c r="B982" s="7" t="s">
        <v>206</v>
      </c>
      <c r="C982" s="8" t="s">
        <v>150</v>
      </c>
      <c r="D982" s="8" t="s">
        <v>157</v>
      </c>
      <c r="E982" s="8" t="s">
        <v>1216</v>
      </c>
      <c r="F982" s="19"/>
      <c r="G982" s="19"/>
      <c r="H982" s="19"/>
      <c r="I982" s="19"/>
      <c r="J982" s="19"/>
      <c r="K982" s="19"/>
      <c r="L982" s="19"/>
      <c r="M982" s="19"/>
      <c r="N982" s="19"/>
      <c r="O982" s="19"/>
      <c r="P982" s="19"/>
      <c r="Q982" s="19"/>
      <c r="R982" s="9" t="s">
        <v>1912</v>
      </c>
      <c r="S982" s="9" t="s">
        <v>1</v>
      </c>
    </row>
    <row r="983" spans="2:19" x14ac:dyDescent="0.25">
      <c r="B983" s="7" t="s">
        <v>206</v>
      </c>
      <c r="C983" s="8" t="s">
        <v>159</v>
      </c>
      <c r="D983" s="8" t="s">
        <v>1</v>
      </c>
      <c r="E983" s="8" t="s">
        <v>1217</v>
      </c>
      <c r="F983" s="21">
        <v>0.67998002995506701</v>
      </c>
      <c r="G983" s="21">
        <v>0.67998002995506701</v>
      </c>
      <c r="H983" s="21">
        <v>0.67998002995506701</v>
      </c>
      <c r="I983" s="21">
        <v>0.67998002995506701</v>
      </c>
      <c r="J983" s="21">
        <v>0.67998002995506701</v>
      </c>
      <c r="K983" s="21">
        <v>0.67998002995506701</v>
      </c>
      <c r="L983" s="21">
        <v>0.67998002995506701</v>
      </c>
      <c r="M983" s="21">
        <v>0.67998002995506701</v>
      </c>
      <c r="N983" s="21">
        <v>0.67998002995506701</v>
      </c>
      <c r="O983" s="21">
        <v>0.67998002995506701</v>
      </c>
      <c r="P983" s="21">
        <v>0.67998002995506701</v>
      </c>
      <c r="Q983" s="21">
        <v>0.67998002995506701</v>
      </c>
      <c r="R983" s="9" t="s">
        <v>1912</v>
      </c>
      <c r="S983" s="9" t="s">
        <v>1</v>
      </c>
    </row>
    <row r="984" spans="2:19" x14ac:dyDescent="0.25">
      <c r="B984" s="7" t="s">
        <v>206</v>
      </c>
      <c r="C984" s="8" t="s">
        <v>159</v>
      </c>
      <c r="D984" s="8" t="s">
        <v>90</v>
      </c>
      <c r="E984" s="8" t="s">
        <v>1218</v>
      </c>
      <c r="F984" s="21">
        <v>0.84857246114925899</v>
      </c>
      <c r="G984" s="21">
        <v>0.84857246114925899</v>
      </c>
      <c r="H984" s="21">
        <v>0.84857246114925899</v>
      </c>
      <c r="I984" s="21">
        <v>0.84857246114925899</v>
      </c>
      <c r="J984" s="21">
        <v>0.84857246114925899</v>
      </c>
      <c r="K984" s="21">
        <v>0.84857246114925899</v>
      </c>
      <c r="L984" s="21">
        <v>0.84857246114925899</v>
      </c>
      <c r="M984" s="21">
        <v>0.84857246114925899</v>
      </c>
      <c r="N984" s="21">
        <v>0.84857246114925899</v>
      </c>
      <c r="O984" s="21">
        <v>0.84857246114925899</v>
      </c>
      <c r="P984" s="21">
        <v>0.84857246114925899</v>
      </c>
      <c r="Q984" s="21">
        <v>0.84857246114925899</v>
      </c>
      <c r="R984" s="9" t="s">
        <v>1912</v>
      </c>
      <c r="S984" s="9" t="s">
        <v>1</v>
      </c>
    </row>
    <row r="985" spans="2:19" x14ac:dyDescent="0.25">
      <c r="B985" s="7" t="s">
        <v>206</v>
      </c>
      <c r="C985" s="7" t="s">
        <v>164</v>
      </c>
      <c r="D985" s="12">
        <v>1</v>
      </c>
      <c r="E985" s="8" t="s">
        <v>1219</v>
      </c>
      <c r="F985" s="19">
        <v>6.8</v>
      </c>
      <c r="G985" s="19"/>
      <c r="H985" s="19"/>
      <c r="I985" s="19"/>
      <c r="J985" s="19"/>
      <c r="K985" s="19"/>
      <c r="L985" s="19"/>
      <c r="M985" s="19"/>
      <c r="N985" s="19"/>
      <c r="O985" s="19"/>
      <c r="P985" s="19"/>
      <c r="Q985" s="19"/>
      <c r="R985" s="9" t="s">
        <v>88</v>
      </c>
      <c r="S985" s="9" t="s">
        <v>1</v>
      </c>
    </row>
    <row r="986" spans="2:19" x14ac:dyDescent="0.25">
      <c r="B986" s="7" t="s">
        <v>206</v>
      </c>
      <c r="C986" s="7" t="s">
        <v>164</v>
      </c>
      <c r="D986" s="12">
        <v>2</v>
      </c>
      <c r="E986" s="8" t="s">
        <v>1220</v>
      </c>
      <c r="F986" s="19">
        <v>10.3</v>
      </c>
      <c r="G986" s="19"/>
      <c r="H986" s="19"/>
      <c r="I986" s="19"/>
      <c r="J986" s="19"/>
      <c r="K986" s="19"/>
      <c r="L986" s="19"/>
      <c r="M986" s="19"/>
      <c r="N986" s="19"/>
      <c r="O986" s="19"/>
      <c r="P986" s="19"/>
      <c r="Q986" s="19"/>
      <c r="R986" s="9" t="s">
        <v>55</v>
      </c>
      <c r="S986" s="9" t="s">
        <v>1</v>
      </c>
    </row>
    <row r="987" spans="2:19" x14ac:dyDescent="0.25">
      <c r="B987" s="7" t="s">
        <v>206</v>
      </c>
      <c r="C987" s="7" t="s">
        <v>164</v>
      </c>
      <c r="D987" s="12">
        <v>3</v>
      </c>
      <c r="E987" s="8" t="s">
        <v>1221</v>
      </c>
      <c r="F987" s="19">
        <v>3.4</v>
      </c>
      <c r="G987" s="19"/>
      <c r="H987" s="19"/>
      <c r="I987" s="19"/>
      <c r="J987" s="19"/>
      <c r="K987" s="19"/>
      <c r="L987" s="19"/>
      <c r="M987" s="19"/>
      <c r="N987" s="19"/>
      <c r="O987" s="19"/>
      <c r="P987" s="19"/>
      <c r="Q987" s="19"/>
      <c r="R987" s="10" t="s">
        <v>56</v>
      </c>
      <c r="S987" s="9" t="s">
        <v>1</v>
      </c>
    </row>
    <row r="988" spans="2:19" x14ac:dyDescent="0.25">
      <c r="B988" s="7" t="s">
        <v>206</v>
      </c>
      <c r="C988" s="7" t="s">
        <v>164</v>
      </c>
      <c r="D988" s="12">
        <v>4</v>
      </c>
      <c r="E988" s="8" t="s">
        <v>1222</v>
      </c>
      <c r="F988" s="19"/>
      <c r="G988" s="19"/>
      <c r="H988" s="19"/>
      <c r="I988" s="19"/>
      <c r="J988" s="19"/>
      <c r="K988" s="19"/>
      <c r="L988" s="19"/>
      <c r="M988" s="19"/>
      <c r="N988" s="19"/>
      <c r="O988" s="19"/>
      <c r="P988" s="19"/>
      <c r="Q988" s="19"/>
      <c r="R988" s="10">
        <v>0</v>
      </c>
      <c r="S988" s="9" t="s">
        <v>1</v>
      </c>
    </row>
    <row r="989" spans="2:19" x14ac:dyDescent="0.25">
      <c r="B989" s="7" t="s">
        <v>206</v>
      </c>
      <c r="C989" s="7" t="s">
        <v>164</v>
      </c>
      <c r="D989" s="12">
        <v>5</v>
      </c>
      <c r="E989" s="8" t="s">
        <v>1223</v>
      </c>
      <c r="F989" s="19"/>
      <c r="G989" s="19"/>
      <c r="H989" s="19"/>
      <c r="I989" s="19"/>
      <c r="J989" s="19"/>
      <c r="K989" s="19"/>
      <c r="L989" s="19"/>
      <c r="M989" s="19"/>
      <c r="N989" s="19"/>
      <c r="O989" s="19"/>
      <c r="P989" s="19"/>
      <c r="Q989" s="19"/>
      <c r="R989" s="10">
        <v>0</v>
      </c>
      <c r="S989" s="9" t="s">
        <v>1</v>
      </c>
    </row>
    <row r="990" spans="2:19" x14ac:dyDescent="0.25">
      <c r="B990" s="7" t="s">
        <v>206</v>
      </c>
      <c r="C990" s="8" t="s">
        <v>171</v>
      </c>
      <c r="D990" s="8" t="s">
        <v>172</v>
      </c>
      <c r="E990" s="8" t="s">
        <v>1224</v>
      </c>
      <c r="F990" s="22">
        <v>10.808990000000053</v>
      </c>
      <c r="G990" s="20"/>
      <c r="H990" s="20"/>
      <c r="I990" s="20"/>
      <c r="J990" s="20"/>
      <c r="K990" s="20"/>
      <c r="L990" s="20"/>
      <c r="M990" s="20"/>
      <c r="N990" s="20"/>
      <c r="O990" s="20"/>
      <c r="P990" s="20"/>
      <c r="Q990" s="20"/>
      <c r="R990" s="11" t="s">
        <v>1912</v>
      </c>
      <c r="S990" s="9" t="s">
        <v>1</v>
      </c>
    </row>
    <row r="991" spans="2:19" ht="15.75" thickBot="1" x14ac:dyDescent="0.3">
      <c r="B991" s="56" t="s">
        <v>206</v>
      </c>
      <c r="C991" s="57" t="s">
        <v>171</v>
      </c>
      <c r="D991" s="57" t="s">
        <v>174</v>
      </c>
      <c r="E991" s="57" t="s">
        <v>1225</v>
      </c>
      <c r="F991" s="58">
        <v>8.8049999999999997</v>
      </c>
      <c r="G991" s="58"/>
      <c r="H991" s="58"/>
      <c r="I991" s="58"/>
      <c r="J991" s="58"/>
      <c r="K991" s="58"/>
      <c r="L991" s="58"/>
      <c r="M991" s="58"/>
      <c r="N991" s="58"/>
      <c r="O991" s="58"/>
      <c r="P991" s="58"/>
      <c r="Q991" s="58"/>
      <c r="R991" s="62" t="s">
        <v>1912</v>
      </c>
      <c r="S991" s="62" t="s">
        <v>1</v>
      </c>
    </row>
    <row r="992" spans="2:19" ht="15.75" thickTop="1" x14ac:dyDescent="0.25">
      <c r="B992" s="7" t="s">
        <v>207</v>
      </c>
      <c r="C992" s="7" t="s">
        <v>106</v>
      </c>
      <c r="D992" s="8" t="s">
        <v>107</v>
      </c>
      <c r="E992" s="8" t="s">
        <v>1226</v>
      </c>
      <c r="F992" s="19" t="s">
        <v>222</v>
      </c>
      <c r="G992" s="19">
        <v>4</v>
      </c>
      <c r="H992" s="19">
        <v>4</v>
      </c>
      <c r="I992" s="19">
        <v>4</v>
      </c>
      <c r="J992" s="19">
        <v>4</v>
      </c>
      <c r="K992" s="19">
        <v>4</v>
      </c>
      <c r="L992" s="19">
        <v>4</v>
      </c>
      <c r="M992" s="19">
        <v>4</v>
      </c>
      <c r="N992" s="19">
        <v>4</v>
      </c>
      <c r="O992" s="19">
        <v>4</v>
      </c>
      <c r="P992" s="19">
        <v>4</v>
      </c>
      <c r="Q992" s="19">
        <v>4</v>
      </c>
      <c r="R992" s="147" t="s">
        <v>1912</v>
      </c>
      <c r="S992" s="147" t="s">
        <v>1</v>
      </c>
    </row>
    <row r="993" spans="2:19" x14ac:dyDescent="0.25">
      <c r="B993" s="7" t="s">
        <v>207</v>
      </c>
      <c r="C993" s="7" t="s">
        <v>106</v>
      </c>
      <c r="D993" s="8" t="s">
        <v>112</v>
      </c>
      <c r="E993" s="8" t="s">
        <v>1227</v>
      </c>
      <c r="F993" s="19">
        <v>0</v>
      </c>
      <c r="G993" s="19">
        <v>0</v>
      </c>
      <c r="H993" s="19">
        <v>0</v>
      </c>
      <c r="I993" s="19">
        <v>0</v>
      </c>
      <c r="J993" s="19">
        <v>0</v>
      </c>
      <c r="K993" s="19">
        <v>0</v>
      </c>
      <c r="L993" s="19">
        <v>0</v>
      </c>
      <c r="M993" s="19">
        <v>0</v>
      </c>
      <c r="N993" s="19">
        <v>0</v>
      </c>
      <c r="O993" s="19">
        <v>0</v>
      </c>
      <c r="P993" s="19">
        <v>0</v>
      </c>
      <c r="Q993" s="19">
        <v>0</v>
      </c>
      <c r="R993" s="10" t="s">
        <v>1912</v>
      </c>
      <c r="S993" s="9" t="s">
        <v>1</v>
      </c>
    </row>
    <row r="994" spans="2:19" x14ac:dyDescent="0.25">
      <c r="B994" s="7" t="s">
        <v>207</v>
      </c>
      <c r="C994" s="7" t="s">
        <v>106</v>
      </c>
      <c r="D994" s="8" t="s">
        <v>117</v>
      </c>
      <c r="E994" s="8" t="s">
        <v>1228</v>
      </c>
      <c r="F994" s="19">
        <v>0</v>
      </c>
      <c r="G994" s="19">
        <v>0</v>
      </c>
      <c r="H994" s="19">
        <v>0</v>
      </c>
      <c r="I994" s="19">
        <v>0</v>
      </c>
      <c r="J994" s="19">
        <v>0</v>
      </c>
      <c r="K994" s="19">
        <v>0</v>
      </c>
      <c r="L994" s="19">
        <v>0</v>
      </c>
      <c r="M994" s="19">
        <v>0</v>
      </c>
      <c r="N994" s="19">
        <v>0</v>
      </c>
      <c r="O994" s="19">
        <v>0</v>
      </c>
      <c r="P994" s="19">
        <v>0</v>
      </c>
      <c r="Q994" s="19">
        <v>0</v>
      </c>
      <c r="R994" s="10" t="s">
        <v>1912</v>
      </c>
      <c r="S994" s="9" t="s">
        <v>1</v>
      </c>
    </row>
    <row r="995" spans="2:19" x14ac:dyDescent="0.25">
      <c r="B995" s="7" t="s">
        <v>207</v>
      </c>
      <c r="C995" s="8" t="s">
        <v>122</v>
      </c>
      <c r="D995" s="8" t="s">
        <v>123</v>
      </c>
      <c r="E995" s="8" t="s">
        <v>1229</v>
      </c>
      <c r="F995" s="32">
        <v>0.90554806852802783</v>
      </c>
      <c r="G995" s="32">
        <v>0.65001743230887599</v>
      </c>
      <c r="H995" s="32">
        <v>0.65001743230887599</v>
      </c>
      <c r="I995" s="32">
        <v>0.67026492512798719</v>
      </c>
      <c r="J995" s="32">
        <v>0.68335161767954822</v>
      </c>
      <c r="K995" s="32">
        <v>0.69577570326300597</v>
      </c>
      <c r="L995" s="32">
        <v>0.70025043126601394</v>
      </c>
      <c r="M995" s="32">
        <v>0.7057199052169395</v>
      </c>
      <c r="N995" s="32">
        <v>0.71353124815900604</v>
      </c>
      <c r="O995" s="32">
        <v>0.72779451007618612</v>
      </c>
      <c r="P995" s="32">
        <v>0.76362833768615712</v>
      </c>
      <c r="Q995" s="32">
        <v>0.79611889842915051</v>
      </c>
      <c r="R995" s="10" t="s">
        <v>1912</v>
      </c>
      <c r="S995" s="9" t="s">
        <v>1</v>
      </c>
    </row>
    <row r="996" spans="2:19" x14ac:dyDescent="0.25">
      <c r="B996" s="7" t="s">
        <v>207</v>
      </c>
      <c r="C996" s="8" t="s">
        <v>122</v>
      </c>
      <c r="D996" s="8" t="s">
        <v>126</v>
      </c>
      <c r="E996" s="8" t="s">
        <v>1230</v>
      </c>
      <c r="F996" s="31">
        <v>0</v>
      </c>
      <c r="G996" s="31">
        <v>0</v>
      </c>
      <c r="H996" s="31">
        <v>0</v>
      </c>
      <c r="I996" s="31">
        <v>0</v>
      </c>
      <c r="J996" s="31">
        <v>0</v>
      </c>
      <c r="K996" s="31">
        <v>0</v>
      </c>
      <c r="L996" s="31">
        <v>0</v>
      </c>
      <c r="M996" s="31">
        <v>0</v>
      </c>
      <c r="N996" s="31">
        <v>0</v>
      </c>
      <c r="O996" s="31">
        <v>0</v>
      </c>
      <c r="P996" s="31">
        <v>0</v>
      </c>
      <c r="Q996" s="31">
        <v>0</v>
      </c>
      <c r="R996" s="11" t="s">
        <v>1912</v>
      </c>
      <c r="S996" s="9" t="s">
        <v>1</v>
      </c>
    </row>
    <row r="997" spans="2:19" x14ac:dyDescent="0.25">
      <c r="B997" s="7" t="s">
        <v>207</v>
      </c>
      <c r="C997" s="8" t="s">
        <v>122</v>
      </c>
      <c r="D997" s="8" t="s">
        <v>130</v>
      </c>
      <c r="E997" s="8" t="s">
        <v>1231</v>
      </c>
      <c r="F997" s="30">
        <v>0.90554806852802783</v>
      </c>
      <c r="G997" s="30">
        <v>0.65001743230887599</v>
      </c>
      <c r="H997" s="30">
        <v>0.65001743230887599</v>
      </c>
      <c r="I997" s="30">
        <v>0.67026492512798719</v>
      </c>
      <c r="J997" s="30">
        <v>0.68335161767954822</v>
      </c>
      <c r="K997" s="30">
        <v>0.69577570326300597</v>
      </c>
      <c r="L997" s="30">
        <v>0.70025043126601394</v>
      </c>
      <c r="M997" s="30">
        <v>0.7057199052169395</v>
      </c>
      <c r="N997" s="30">
        <v>0.71353124815900604</v>
      </c>
      <c r="O997" s="30">
        <v>0.72779451007618612</v>
      </c>
      <c r="P997" s="30">
        <v>0.76362833768615712</v>
      </c>
      <c r="Q997" s="30">
        <v>0.79611889842915051</v>
      </c>
      <c r="R997" s="9" t="s">
        <v>1912</v>
      </c>
      <c r="S997" s="9" t="s">
        <v>1</v>
      </c>
    </row>
    <row r="998" spans="2:19" x14ac:dyDescent="0.25">
      <c r="B998" s="7" t="s">
        <v>207</v>
      </c>
      <c r="C998" s="8" t="s">
        <v>122</v>
      </c>
      <c r="D998" s="8" t="s">
        <v>135</v>
      </c>
      <c r="E998" s="8" t="s">
        <v>1232</v>
      </c>
      <c r="F998" s="30">
        <v>1</v>
      </c>
      <c r="G998" s="30">
        <v>1</v>
      </c>
      <c r="H998" s="30">
        <v>1</v>
      </c>
      <c r="I998" s="30">
        <v>1</v>
      </c>
      <c r="J998" s="30">
        <v>1</v>
      </c>
      <c r="K998" s="30">
        <v>1</v>
      </c>
      <c r="L998" s="30">
        <v>1</v>
      </c>
      <c r="M998" s="30">
        <v>1</v>
      </c>
      <c r="N998" s="30">
        <v>1</v>
      </c>
      <c r="O998" s="30">
        <v>1</v>
      </c>
      <c r="P998" s="30">
        <v>1</v>
      </c>
      <c r="Q998" s="30">
        <v>1</v>
      </c>
      <c r="R998" s="9" t="s">
        <v>1912</v>
      </c>
      <c r="S998" s="9" t="s">
        <v>1</v>
      </c>
    </row>
    <row r="999" spans="2:19" x14ac:dyDescent="0.25">
      <c r="B999" s="7" t="s">
        <v>207</v>
      </c>
      <c r="C999" s="8" t="s">
        <v>140</v>
      </c>
      <c r="D999" s="7" t="s">
        <v>123</v>
      </c>
      <c r="E999" s="8" t="s">
        <v>1233</v>
      </c>
      <c r="F999" s="30">
        <v>0.14144402888723187</v>
      </c>
      <c r="G999" s="30">
        <v>0.49201313922734724</v>
      </c>
      <c r="H999" s="30">
        <v>0.49201313922734724</v>
      </c>
      <c r="I999" s="30">
        <v>0.49950639606749825</v>
      </c>
      <c r="J999" s="30">
        <v>0.51726622630844099</v>
      </c>
      <c r="K999" s="30">
        <v>0.52970507742321049</v>
      </c>
      <c r="L999" s="30">
        <v>0.53240785740483054</v>
      </c>
      <c r="M999" s="30">
        <v>0.53523312334439732</v>
      </c>
      <c r="N999" s="30">
        <v>0.53948230334796854</v>
      </c>
      <c r="O999" s="30">
        <v>0.55664689551259872</v>
      </c>
      <c r="P999" s="30">
        <v>0.59237108262380855</v>
      </c>
      <c r="Q999" s="30">
        <v>0.62812860879793897</v>
      </c>
      <c r="R999" s="9" t="s">
        <v>1912</v>
      </c>
      <c r="S999" s="9" t="s">
        <v>1</v>
      </c>
    </row>
    <row r="1000" spans="2:19" x14ac:dyDescent="0.25">
      <c r="B1000" s="7" t="s">
        <v>207</v>
      </c>
      <c r="C1000" s="8" t="s">
        <v>140</v>
      </c>
      <c r="D1000" s="7" t="s">
        <v>126</v>
      </c>
      <c r="E1000" s="8" t="s">
        <v>1234</v>
      </c>
      <c r="F1000" s="33">
        <v>2.3848858682332101E-2</v>
      </c>
      <c r="G1000" s="33">
        <v>8.295826921501652E-2</v>
      </c>
      <c r="H1000" s="33">
        <v>8.295826921501652E-2</v>
      </c>
      <c r="I1000" s="33">
        <v>8.4221706242772976E-2</v>
      </c>
      <c r="J1000" s="33">
        <v>8.7216188830483779E-2</v>
      </c>
      <c r="K1000" s="33">
        <v>8.9313501843557005E-2</v>
      </c>
      <c r="L1000" s="33">
        <v>8.9769217212655503E-2</v>
      </c>
      <c r="M1000" s="33">
        <v>9.0245584922645311E-2</v>
      </c>
      <c r="N1000" s="33">
        <v>9.0962038591408848E-2</v>
      </c>
      <c r="O1000" s="33">
        <v>9.385615816714904E-2</v>
      </c>
      <c r="P1000" s="33">
        <v>9.987960855002595E-2</v>
      </c>
      <c r="Q1000" s="33">
        <v>0.10590868022781633</v>
      </c>
      <c r="R1000" s="9" t="s">
        <v>1912</v>
      </c>
      <c r="S1000" s="9" t="s">
        <v>1</v>
      </c>
    </row>
    <row r="1001" spans="2:19" x14ac:dyDescent="0.25">
      <c r="B1001" s="7" t="s">
        <v>207</v>
      </c>
      <c r="C1001" s="8" t="s">
        <v>140</v>
      </c>
      <c r="D1001" s="8" t="s">
        <v>130</v>
      </c>
      <c r="E1001" s="8"/>
      <c r="F1001" s="30">
        <v>0.14344051508657493</v>
      </c>
      <c r="G1001" s="30">
        <v>0.49895791766791331</v>
      </c>
      <c r="H1001" s="30">
        <v>0.49895791766791331</v>
      </c>
      <c r="I1001" s="30">
        <v>0.50655694202605139</v>
      </c>
      <c r="J1001" s="30">
        <v>0.52456745273938787</v>
      </c>
      <c r="K1001" s="30">
        <v>0.53718187856580613</v>
      </c>
      <c r="L1001" s="30">
        <v>0.53992280835817197</v>
      </c>
      <c r="M1001" s="30">
        <v>0.54278795300101235</v>
      </c>
      <c r="N1001" s="30">
        <v>0.54709711029243657</v>
      </c>
      <c r="O1001" s="30">
        <v>0.56450398112830957</v>
      </c>
      <c r="P1001" s="30">
        <v>0.60073241608307559</v>
      </c>
      <c r="Q1001" s="30">
        <v>0.63699466068251476</v>
      </c>
      <c r="R1001" s="9">
        <v>0</v>
      </c>
      <c r="S1001" s="9" t="s">
        <v>1</v>
      </c>
    </row>
    <row r="1002" spans="2:19" x14ac:dyDescent="0.25">
      <c r="B1002" s="7" t="s">
        <v>207</v>
      </c>
      <c r="C1002" s="8" t="s">
        <v>150</v>
      </c>
      <c r="D1002" s="8" t="s">
        <v>151</v>
      </c>
      <c r="E1002" s="8" t="s">
        <v>1235</v>
      </c>
      <c r="F1002" s="20">
        <v>1.5</v>
      </c>
      <c r="G1002" s="20">
        <v>1.5</v>
      </c>
      <c r="H1002" s="20">
        <v>1.5</v>
      </c>
      <c r="I1002" s="20">
        <v>1.5</v>
      </c>
      <c r="J1002" s="20">
        <v>1.5</v>
      </c>
      <c r="K1002" s="20">
        <v>1.5</v>
      </c>
      <c r="L1002" s="20">
        <v>1.5</v>
      </c>
      <c r="M1002" s="20">
        <v>1.5</v>
      </c>
      <c r="N1002" s="20">
        <v>1.5</v>
      </c>
      <c r="O1002" s="20">
        <v>1.5</v>
      </c>
      <c r="P1002" s="20">
        <v>1.5</v>
      </c>
      <c r="Q1002" s="20">
        <v>1.5</v>
      </c>
      <c r="R1002" s="9" t="s">
        <v>1912</v>
      </c>
      <c r="S1002" s="9" t="s">
        <v>1</v>
      </c>
    </row>
    <row r="1003" spans="2:19" x14ac:dyDescent="0.25">
      <c r="B1003" s="7" t="s">
        <v>207</v>
      </c>
      <c r="C1003" s="8" t="s">
        <v>150</v>
      </c>
      <c r="D1003" s="8" t="s">
        <v>154</v>
      </c>
      <c r="E1003" s="8" t="s">
        <v>1236</v>
      </c>
      <c r="F1003" s="19">
        <v>8760</v>
      </c>
      <c r="G1003" s="19">
        <v>8760</v>
      </c>
      <c r="H1003" s="19">
        <v>8760</v>
      </c>
      <c r="I1003" s="19">
        <v>8760</v>
      </c>
      <c r="J1003" s="19">
        <v>8760</v>
      </c>
      <c r="K1003" s="19">
        <v>8760</v>
      </c>
      <c r="L1003" s="19">
        <v>8760</v>
      </c>
      <c r="M1003" s="19">
        <v>8760</v>
      </c>
      <c r="N1003" s="19">
        <v>8760</v>
      </c>
      <c r="O1003" s="19">
        <v>8760</v>
      </c>
      <c r="P1003" s="19">
        <v>8760</v>
      </c>
      <c r="Q1003" s="19">
        <v>8760</v>
      </c>
      <c r="R1003" s="9" t="s">
        <v>1912</v>
      </c>
      <c r="S1003" s="9" t="s">
        <v>1</v>
      </c>
    </row>
    <row r="1004" spans="2:19" x14ac:dyDescent="0.25">
      <c r="B1004" s="7" t="s">
        <v>207</v>
      </c>
      <c r="C1004" s="8" t="s">
        <v>150</v>
      </c>
      <c r="D1004" s="8" t="s">
        <v>157</v>
      </c>
      <c r="E1004" s="8" t="s">
        <v>1237</v>
      </c>
      <c r="F1004" s="19">
        <v>8760</v>
      </c>
      <c r="G1004" s="19">
        <v>8760</v>
      </c>
      <c r="H1004" s="19">
        <v>8760</v>
      </c>
      <c r="I1004" s="19">
        <v>8760</v>
      </c>
      <c r="J1004" s="19">
        <v>8760</v>
      </c>
      <c r="K1004" s="19">
        <v>8760</v>
      </c>
      <c r="L1004" s="19">
        <v>8760</v>
      </c>
      <c r="M1004" s="19">
        <v>8760</v>
      </c>
      <c r="N1004" s="19">
        <v>8760</v>
      </c>
      <c r="O1004" s="19">
        <v>8760</v>
      </c>
      <c r="P1004" s="19">
        <v>8760</v>
      </c>
      <c r="Q1004" s="19">
        <v>8760</v>
      </c>
      <c r="R1004" s="9" t="s">
        <v>1912</v>
      </c>
      <c r="S1004" s="9" t="s">
        <v>1</v>
      </c>
    </row>
    <row r="1005" spans="2:19" x14ac:dyDescent="0.25">
      <c r="B1005" s="7" t="s">
        <v>207</v>
      </c>
      <c r="C1005" s="8" t="s">
        <v>159</v>
      </c>
      <c r="D1005" s="8" t="s">
        <v>1</v>
      </c>
      <c r="E1005" s="8" t="s">
        <v>1238</v>
      </c>
      <c r="F1005" s="21">
        <v>0</v>
      </c>
      <c r="G1005" s="21">
        <v>0</v>
      </c>
      <c r="H1005" s="21">
        <v>0</v>
      </c>
      <c r="I1005" s="21">
        <v>0</v>
      </c>
      <c r="J1005" s="21">
        <v>0</v>
      </c>
      <c r="K1005" s="21">
        <v>0</v>
      </c>
      <c r="L1005" s="21">
        <v>0</v>
      </c>
      <c r="M1005" s="21">
        <v>0</v>
      </c>
      <c r="N1005" s="21">
        <v>0</v>
      </c>
      <c r="O1005" s="21">
        <v>0</v>
      </c>
      <c r="P1005" s="21">
        <v>0</v>
      </c>
      <c r="Q1005" s="21">
        <v>0</v>
      </c>
      <c r="R1005" s="9" t="s">
        <v>1912</v>
      </c>
      <c r="S1005" s="9" t="s">
        <v>1</v>
      </c>
    </row>
    <row r="1006" spans="2:19" x14ac:dyDescent="0.25">
      <c r="B1006" s="7" t="s">
        <v>207</v>
      </c>
      <c r="C1006" s="8" t="s">
        <v>159</v>
      </c>
      <c r="D1006" s="8" t="s">
        <v>90</v>
      </c>
      <c r="E1006" s="8" t="s">
        <v>1239</v>
      </c>
      <c r="F1006" s="21">
        <v>0</v>
      </c>
      <c r="G1006" s="21">
        <v>0</v>
      </c>
      <c r="H1006" s="21">
        <v>0</v>
      </c>
      <c r="I1006" s="21">
        <v>0</v>
      </c>
      <c r="J1006" s="21">
        <v>0</v>
      </c>
      <c r="K1006" s="21">
        <v>0</v>
      </c>
      <c r="L1006" s="21">
        <v>0</v>
      </c>
      <c r="M1006" s="21">
        <v>0</v>
      </c>
      <c r="N1006" s="21">
        <v>0</v>
      </c>
      <c r="O1006" s="21">
        <v>0</v>
      </c>
      <c r="P1006" s="21">
        <v>0</v>
      </c>
      <c r="Q1006" s="21">
        <v>0</v>
      </c>
      <c r="R1006" s="9" t="s">
        <v>1912</v>
      </c>
      <c r="S1006" s="9" t="s">
        <v>1</v>
      </c>
    </row>
    <row r="1007" spans="2:19" x14ac:dyDescent="0.25">
      <c r="B1007" s="7" t="s">
        <v>207</v>
      </c>
      <c r="C1007" s="7" t="s">
        <v>164</v>
      </c>
      <c r="D1007" s="12">
        <v>1</v>
      </c>
      <c r="E1007" s="8" t="s">
        <v>1240</v>
      </c>
      <c r="F1007" s="19">
        <v>0.9</v>
      </c>
      <c r="G1007" s="19"/>
      <c r="H1007" s="19"/>
      <c r="I1007" s="19"/>
      <c r="J1007" s="19"/>
      <c r="K1007" s="19"/>
      <c r="L1007" s="19"/>
      <c r="M1007" s="19"/>
      <c r="N1007" s="19"/>
      <c r="O1007" s="19"/>
      <c r="P1007" s="19"/>
      <c r="Q1007" s="19"/>
      <c r="R1007" s="9" t="s">
        <v>223</v>
      </c>
      <c r="S1007" s="9" t="s">
        <v>1</v>
      </c>
    </row>
    <row r="1008" spans="2:19" x14ac:dyDescent="0.25">
      <c r="B1008" s="7" t="s">
        <v>207</v>
      </c>
      <c r="C1008" s="7" t="s">
        <v>164</v>
      </c>
      <c r="D1008" s="12">
        <v>2</v>
      </c>
      <c r="E1008" s="8" t="s">
        <v>1241</v>
      </c>
      <c r="F1008" s="19"/>
      <c r="G1008" s="19"/>
      <c r="H1008" s="19"/>
      <c r="I1008" s="19"/>
      <c r="J1008" s="19"/>
      <c r="K1008" s="19"/>
      <c r="L1008" s="19"/>
      <c r="M1008" s="19"/>
      <c r="N1008" s="19"/>
      <c r="O1008" s="19"/>
      <c r="P1008" s="19"/>
      <c r="Q1008" s="19"/>
      <c r="R1008" s="9">
        <v>0</v>
      </c>
      <c r="S1008" s="9" t="s">
        <v>1</v>
      </c>
    </row>
    <row r="1009" spans="2:19" x14ac:dyDescent="0.25">
      <c r="B1009" s="7" t="s">
        <v>207</v>
      </c>
      <c r="C1009" s="7" t="s">
        <v>164</v>
      </c>
      <c r="D1009" s="12">
        <v>3</v>
      </c>
      <c r="E1009" s="8" t="s">
        <v>1242</v>
      </c>
      <c r="F1009" s="19"/>
      <c r="G1009" s="19"/>
      <c r="H1009" s="19"/>
      <c r="I1009" s="19"/>
      <c r="J1009" s="19"/>
      <c r="K1009" s="19"/>
      <c r="L1009" s="19"/>
      <c r="M1009" s="19"/>
      <c r="N1009" s="19"/>
      <c r="O1009" s="19"/>
      <c r="P1009" s="19"/>
      <c r="Q1009" s="19"/>
      <c r="R1009" s="10">
        <v>0</v>
      </c>
      <c r="S1009" s="9" t="s">
        <v>1</v>
      </c>
    </row>
    <row r="1010" spans="2:19" x14ac:dyDescent="0.25">
      <c r="B1010" s="7" t="s">
        <v>207</v>
      </c>
      <c r="C1010" s="7" t="s">
        <v>164</v>
      </c>
      <c r="D1010" s="12">
        <v>4</v>
      </c>
      <c r="E1010" s="8" t="s">
        <v>1243</v>
      </c>
      <c r="F1010" s="19"/>
      <c r="G1010" s="19"/>
      <c r="H1010" s="19"/>
      <c r="I1010" s="19"/>
      <c r="J1010" s="19"/>
      <c r="K1010" s="19"/>
      <c r="L1010" s="19"/>
      <c r="M1010" s="19"/>
      <c r="N1010" s="19"/>
      <c r="O1010" s="19"/>
      <c r="P1010" s="19"/>
      <c r="Q1010" s="19"/>
      <c r="R1010" s="10">
        <v>0</v>
      </c>
      <c r="S1010" s="9" t="s">
        <v>1</v>
      </c>
    </row>
    <row r="1011" spans="2:19" x14ac:dyDescent="0.25">
      <c r="B1011" s="7" t="s">
        <v>207</v>
      </c>
      <c r="C1011" s="7" t="s">
        <v>164</v>
      </c>
      <c r="D1011" s="12">
        <v>5</v>
      </c>
      <c r="E1011" s="8" t="s">
        <v>1244</v>
      </c>
      <c r="F1011" s="19"/>
      <c r="G1011" s="19"/>
      <c r="H1011" s="19"/>
      <c r="I1011" s="19"/>
      <c r="J1011" s="19"/>
      <c r="K1011" s="19"/>
      <c r="L1011" s="19"/>
      <c r="M1011" s="19"/>
      <c r="N1011" s="19"/>
      <c r="O1011" s="19"/>
      <c r="P1011" s="19"/>
      <c r="Q1011" s="19"/>
      <c r="R1011" s="10">
        <v>0</v>
      </c>
      <c r="S1011" s="9" t="s">
        <v>1</v>
      </c>
    </row>
    <row r="1012" spans="2:19" x14ac:dyDescent="0.25">
      <c r="B1012" s="7" t="s">
        <v>207</v>
      </c>
      <c r="C1012" s="8" t="s">
        <v>171</v>
      </c>
      <c r="D1012" s="8" t="s">
        <v>172</v>
      </c>
      <c r="E1012" s="8" t="s">
        <v>1245</v>
      </c>
      <c r="F1012" s="22">
        <v>0</v>
      </c>
      <c r="G1012" s="20"/>
      <c r="H1012" s="20"/>
      <c r="I1012" s="20"/>
      <c r="J1012" s="20"/>
      <c r="K1012" s="20"/>
      <c r="L1012" s="20"/>
      <c r="M1012" s="20"/>
      <c r="N1012" s="20"/>
      <c r="O1012" s="20"/>
      <c r="P1012" s="20"/>
      <c r="Q1012" s="20"/>
      <c r="R1012" s="11" t="s">
        <v>1912</v>
      </c>
      <c r="S1012" s="9" t="s">
        <v>1</v>
      </c>
    </row>
    <row r="1013" spans="2:19" ht="15.75" thickBot="1" x14ac:dyDescent="0.3">
      <c r="B1013" s="56" t="s">
        <v>207</v>
      </c>
      <c r="C1013" s="57" t="s">
        <v>171</v>
      </c>
      <c r="D1013" s="57" t="s">
        <v>174</v>
      </c>
      <c r="E1013" s="57" t="s">
        <v>1246</v>
      </c>
      <c r="F1013" s="58">
        <v>0</v>
      </c>
      <c r="G1013" s="58"/>
      <c r="H1013" s="58"/>
      <c r="I1013" s="58"/>
      <c r="J1013" s="58"/>
      <c r="K1013" s="58"/>
      <c r="L1013" s="58"/>
      <c r="M1013" s="58"/>
      <c r="N1013" s="58"/>
      <c r="O1013" s="58"/>
      <c r="P1013" s="58"/>
      <c r="Q1013" s="58"/>
      <c r="R1013" s="62" t="s">
        <v>1912</v>
      </c>
      <c r="S1013" s="62" t="s">
        <v>1</v>
      </c>
    </row>
    <row r="1014" spans="2:19" ht="15.75" thickTop="1" x14ac:dyDescent="0.25">
      <c r="B1014" s="7" t="s">
        <v>208</v>
      </c>
      <c r="C1014" s="7" t="s">
        <v>106</v>
      </c>
      <c r="D1014" s="8" t="s">
        <v>107</v>
      </c>
      <c r="E1014" s="8" t="s">
        <v>1247</v>
      </c>
      <c r="F1014" s="19">
        <v>50</v>
      </c>
      <c r="G1014" s="19">
        <v>50</v>
      </c>
      <c r="H1014" s="19">
        <v>50</v>
      </c>
      <c r="I1014" s="19">
        <v>50</v>
      </c>
      <c r="J1014" s="19">
        <v>50</v>
      </c>
      <c r="K1014" s="19">
        <v>50</v>
      </c>
      <c r="L1014" s="19">
        <v>50</v>
      </c>
      <c r="M1014" s="19">
        <v>50</v>
      </c>
      <c r="N1014" s="19">
        <v>50</v>
      </c>
      <c r="O1014" s="19">
        <v>50</v>
      </c>
      <c r="P1014" s="19">
        <v>50</v>
      </c>
      <c r="Q1014" s="19">
        <v>50</v>
      </c>
      <c r="R1014" s="147" t="s">
        <v>1912</v>
      </c>
      <c r="S1014" s="147" t="s">
        <v>1</v>
      </c>
    </row>
    <row r="1015" spans="2:19" x14ac:dyDescent="0.25">
      <c r="B1015" s="7" t="s">
        <v>208</v>
      </c>
      <c r="C1015" s="7" t="s">
        <v>106</v>
      </c>
      <c r="D1015" s="8" t="s">
        <v>112</v>
      </c>
      <c r="E1015" s="8" t="s">
        <v>1248</v>
      </c>
      <c r="F1015" s="19">
        <v>25</v>
      </c>
      <c r="G1015" s="19">
        <v>25</v>
      </c>
      <c r="H1015" s="19">
        <v>25</v>
      </c>
      <c r="I1015" s="19">
        <v>25</v>
      </c>
      <c r="J1015" s="19">
        <v>25</v>
      </c>
      <c r="K1015" s="19">
        <v>25</v>
      </c>
      <c r="L1015" s="19">
        <v>25</v>
      </c>
      <c r="M1015" s="19">
        <v>25</v>
      </c>
      <c r="N1015" s="19">
        <v>25</v>
      </c>
      <c r="O1015" s="19">
        <v>25</v>
      </c>
      <c r="P1015" s="19">
        <v>25</v>
      </c>
      <c r="Q1015" s="19">
        <v>25</v>
      </c>
      <c r="R1015" s="10" t="s">
        <v>1912</v>
      </c>
      <c r="S1015" s="9" t="s">
        <v>1</v>
      </c>
    </row>
    <row r="1016" spans="2:19" x14ac:dyDescent="0.25">
      <c r="B1016" s="7" t="s">
        <v>208</v>
      </c>
      <c r="C1016" s="7" t="s">
        <v>106</v>
      </c>
      <c r="D1016" s="8" t="s">
        <v>117</v>
      </c>
      <c r="E1016" s="8" t="s">
        <v>1249</v>
      </c>
      <c r="F1016" s="19">
        <v>28</v>
      </c>
      <c r="G1016" s="19">
        <v>28</v>
      </c>
      <c r="H1016" s="19">
        <v>28</v>
      </c>
      <c r="I1016" s="19">
        <v>28</v>
      </c>
      <c r="J1016" s="19">
        <v>28</v>
      </c>
      <c r="K1016" s="19">
        <v>28</v>
      </c>
      <c r="L1016" s="19">
        <v>28</v>
      </c>
      <c r="M1016" s="19">
        <v>28</v>
      </c>
      <c r="N1016" s="19">
        <v>28</v>
      </c>
      <c r="O1016" s="19">
        <v>28</v>
      </c>
      <c r="P1016" s="19">
        <v>28</v>
      </c>
      <c r="Q1016" s="19">
        <v>28</v>
      </c>
      <c r="R1016" s="10" t="s">
        <v>1912</v>
      </c>
      <c r="S1016" s="9" t="s">
        <v>1</v>
      </c>
    </row>
    <row r="1017" spans="2:19" x14ac:dyDescent="0.25">
      <c r="B1017" s="7" t="s">
        <v>208</v>
      </c>
      <c r="C1017" s="8" t="s">
        <v>122</v>
      </c>
      <c r="D1017" s="8" t="s">
        <v>123</v>
      </c>
      <c r="E1017" s="8" t="s">
        <v>1250</v>
      </c>
      <c r="F1017" s="32">
        <v>11.434584952157039</v>
      </c>
      <c r="G1017" s="32">
        <v>11.105642316862626</v>
      </c>
      <c r="H1017" s="32">
        <v>11.775093217752772</v>
      </c>
      <c r="I1017" s="32">
        <v>11.451573674831875</v>
      </c>
      <c r="J1017" s="32">
        <v>11.675161719343464</v>
      </c>
      <c r="K1017" s="32">
        <v>11.887429027489146</v>
      </c>
      <c r="L1017" s="32">
        <v>11.963880405862399</v>
      </c>
      <c r="M1017" s="32">
        <v>12.05732716335107</v>
      </c>
      <c r="N1017" s="32">
        <v>12.190785092965054</v>
      </c>
      <c r="O1017" s="32">
        <v>12.43447499611316</v>
      </c>
      <c r="P1017" s="32">
        <v>13.046701149597844</v>
      </c>
      <c r="Q1017" s="32">
        <v>13.601807102686381</v>
      </c>
      <c r="R1017" s="10" t="s">
        <v>1912</v>
      </c>
      <c r="S1017" s="9" t="s">
        <v>1</v>
      </c>
    </row>
    <row r="1018" spans="2:19" x14ac:dyDescent="0.25">
      <c r="B1018" s="7" t="s">
        <v>208</v>
      </c>
      <c r="C1018" s="8" t="s">
        <v>122</v>
      </c>
      <c r="D1018" s="8" t="s">
        <v>126</v>
      </c>
      <c r="E1018" s="8" t="s">
        <v>1251</v>
      </c>
      <c r="F1018" s="31">
        <v>0.28203851985253142</v>
      </c>
      <c r="G1018" s="31">
        <v>0.27392502081752562</v>
      </c>
      <c r="H1018" s="31">
        <v>0.2904372896922387</v>
      </c>
      <c r="I1018" s="31">
        <v>0.28245755335630818</v>
      </c>
      <c r="J1018" s="31">
        <v>0.28797244011390938</v>
      </c>
      <c r="K1018" s="31">
        <v>0.29320809647160806</v>
      </c>
      <c r="L1018" s="31">
        <v>0.29509379968575911</v>
      </c>
      <c r="M1018" s="31">
        <v>0.29739870058754014</v>
      </c>
      <c r="N1018" s="31">
        <v>0.30069049273286536</v>
      </c>
      <c r="O1018" s="31">
        <v>0.30670119971298887</v>
      </c>
      <c r="P1018" s="31">
        <v>0.32180199776258639</v>
      </c>
      <c r="Q1018" s="31">
        <v>0.33549390368011633</v>
      </c>
      <c r="R1018" s="11" t="s">
        <v>1912</v>
      </c>
      <c r="S1018" s="9" t="s">
        <v>1</v>
      </c>
    </row>
    <row r="1019" spans="2:19" x14ac:dyDescent="0.25">
      <c r="B1019" s="7" t="s">
        <v>208</v>
      </c>
      <c r="C1019" s="8" t="s">
        <v>122</v>
      </c>
      <c r="D1019" s="8" t="s">
        <v>130</v>
      </c>
      <c r="E1019" s="8" t="s">
        <v>1252</v>
      </c>
      <c r="F1019" s="30">
        <v>11.438062718606538</v>
      </c>
      <c r="G1019" s="30">
        <v>11.109020037209392</v>
      </c>
      <c r="H1019" s="30">
        <v>11.77867454792818</v>
      </c>
      <c r="I1019" s="30">
        <v>11.455056608308423</v>
      </c>
      <c r="J1019" s="30">
        <v>11.678712655900402</v>
      </c>
      <c r="K1019" s="30">
        <v>11.891044523986446</v>
      </c>
      <c r="L1019" s="30">
        <v>11.967519154628132</v>
      </c>
      <c r="M1019" s="30">
        <v>12.060994333436804</v>
      </c>
      <c r="N1019" s="30">
        <v>12.194492853549873</v>
      </c>
      <c r="O1019" s="30">
        <v>12.438256873648685</v>
      </c>
      <c r="P1019" s="30">
        <v>13.05066923236819</v>
      </c>
      <c r="Q1019" s="30">
        <v>13.605944017895128</v>
      </c>
      <c r="R1019" s="9" t="s">
        <v>1912</v>
      </c>
      <c r="S1019" s="9" t="s">
        <v>1</v>
      </c>
    </row>
    <row r="1020" spans="2:19" x14ac:dyDescent="0.25">
      <c r="B1020" s="7" t="s">
        <v>208</v>
      </c>
      <c r="C1020" s="8" t="s">
        <v>122</v>
      </c>
      <c r="D1020" s="8" t="s">
        <v>135</v>
      </c>
      <c r="E1020" s="8" t="s">
        <v>1253</v>
      </c>
      <c r="F1020" s="30">
        <v>0.99969594794721295</v>
      </c>
      <c r="G1020" s="30">
        <v>0.99969594794721295</v>
      </c>
      <c r="H1020" s="30">
        <v>0.99969594794721295</v>
      </c>
      <c r="I1020" s="30">
        <v>0.99969594794721295</v>
      </c>
      <c r="J1020" s="30">
        <v>0.99969594794721295</v>
      </c>
      <c r="K1020" s="30">
        <v>0.99969594794721295</v>
      </c>
      <c r="L1020" s="30">
        <v>0.99969594794721295</v>
      </c>
      <c r="M1020" s="30">
        <v>0.99969594794721295</v>
      </c>
      <c r="N1020" s="30">
        <v>0.99969594794721295</v>
      </c>
      <c r="O1020" s="30">
        <v>0.99969594794721295</v>
      </c>
      <c r="P1020" s="30">
        <v>0.99969594794721295</v>
      </c>
      <c r="Q1020" s="30">
        <v>0.99969594794721295</v>
      </c>
      <c r="R1020" s="9" t="s">
        <v>1912</v>
      </c>
      <c r="S1020" s="9" t="s">
        <v>1</v>
      </c>
    </row>
    <row r="1021" spans="2:19" x14ac:dyDescent="0.25">
      <c r="B1021" s="7" t="s">
        <v>208</v>
      </c>
      <c r="C1021" s="8" t="s">
        <v>140</v>
      </c>
      <c r="D1021" s="7" t="s">
        <v>123</v>
      </c>
      <c r="E1021" s="8" t="s">
        <v>1254</v>
      </c>
      <c r="F1021" s="30">
        <v>8.8445430397682365</v>
      </c>
      <c r="G1021" s="30">
        <v>8.5581653574784156</v>
      </c>
      <c r="H1021" s="30">
        <v>9.3170010317469991</v>
      </c>
      <c r="I1021" s="30">
        <v>8.6885044195708936</v>
      </c>
      <c r="J1021" s="30">
        <v>8.9974221126256371</v>
      </c>
      <c r="K1021" s="30">
        <v>9.2137857342647376</v>
      </c>
      <c r="L1021" s="30">
        <v>9.2607983771464131</v>
      </c>
      <c r="M1021" s="30">
        <v>9.3099415628906677</v>
      </c>
      <c r="N1021" s="30">
        <v>9.3838525668962944</v>
      </c>
      <c r="O1021" s="30">
        <v>9.6824165814046648</v>
      </c>
      <c r="P1021" s="30">
        <v>10.303809540623915</v>
      </c>
      <c r="Q1021" s="30">
        <v>10.925782405521666</v>
      </c>
      <c r="R1021" s="9" t="s">
        <v>1912</v>
      </c>
      <c r="S1021" s="9" t="s">
        <v>1</v>
      </c>
    </row>
    <row r="1022" spans="2:19" x14ac:dyDescent="0.25">
      <c r="B1022" s="7" t="s">
        <v>208</v>
      </c>
      <c r="C1022" s="8" t="s">
        <v>140</v>
      </c>
      <c r="D1022" s="7" t="s">
        <v>126</v>
      </c>
      <c r="E1022" s="8" t="s">
        <v>1255</v>
      </c>
      <c r="F1022" s="33">
        <v>0.71130047869142066</v>
      </c>
      <c r="G1022" s="33">
        <v>0.68826926254116172</v>
      </c>
      <c r="H1022" s="33">
        <v>0.74929674309366823</v>
      </c>
      <c r="I1022" s="33">
        <v>0.6987514589465339</v>
      </c>
      <c r="J1022" s="33">
        <v>0.72359539966320363</v>
      </c>
      <c r="K1022" s="33">
        <v>0.74099590831031359</v>
      </c>
      <c r="L1022" s="33">
        <v>0.74477678373100975</v>
      </c>
      <c r="M1022" s="33">
        <v>0.74872900278711629</v>
      </c>
      <c r="N1022" s="33">
        <v>0.7546731123124325</v>
      </c>
      <c r="O1022" s="33">
        <v>0.77868438406326612</v>
      </c>
      <c r="P1022" s="33">
        <v>0.82865837450694024</v>
      </c>
      <c r="Q1022" s="33">
        <v>0.87867900242922625</v>
      </c>
      <c r="R1022" s="9" t="s">
        <v>1912</v>
      </c>
      <c r="S1022" s="9" t="s">
        <v>1</v>
      </c>
    </row>
    <row r="1023" spans="2:19" x14ac:dyDescent="0.25">
      <c r="B1023" s="7" t="s">
        <v>208</v>
      </c>
      <c r="C1023" s="8" t="s">
        <v>140</v>
      </c>
      <c r="D1023" s="8" t="s">
        <v>130</v>
      </c>
      <c r="E1023" s="8"/>
      <c r="F1023" s="30">
        <v>8.8730992304436338</v>
      </c>
      <c r="G1023" s="30">
        <v>8.5857969265352772</v>
      </c>
      <c r="H1023" s="30">
        <v>9.347082637635415</v>
      </c>
      <c r="I1023" s="30">
        <v>8.7165568116248089</v>
      </c>
      <c r="J1023" s="30">
        <v>9.0264719007582652</v>
      </c>
      <c r="K1023" s="30">
        <v>9.2435340910862127</v>
      </c>
      <c r="L1023" s="30">
        <v>9.2906985227022805</v>
      </c>
      <c r="M1023" s="30">
        <v>9.340000376019999</v>
      </c>
      <c r="N1023" s="30">
        <v>9.41415001493462</v>
      </c>
      <c r="O1023" s="30">
        <v>9.713677996816859</v>
      </c>
      <c r="P1023" s="30">
        <v>10.337077234455245</v>
      </c>
      <c r="Q1023" s="30">
        <v>10.96105825010144</v>
      </c>
      <c r="R1023" s="9">
        <v>0</v>
      </c>
      <c r="S1023" s="9" t="s">
        <v>1</v>
      </c>
    </row>
    <row r="1024" spans="2:19" x14ac:dyDescent="0.25">
      <c r="B1024" s="7" t="s">
        <v>208</v>
      </c>
      <c r="C1024" s="8" t="s">
        <v>150</v>
      </c>
      <c r="D1024" s="8" t="s">
        <v>151</v>
      </c>
      <c r="E1024" s="8" t="s">
        <v>1256</v>
      </c>
      <c r="F1024" s="20">
        <v>9</v>
      </c>
      <c r="G1024" s="20">
        <v>9</v>
      </c>
      <c r="H1024" s="20">
        <v>9</v>
      </c>
      <c r="I1024" s="20">
        <v>9</v>
      </c>
      <c r="J1024" s="20">
        <v>9</v>
      </c>
      <c r="K1024" s="20">
        <v>9</v>
      </c>
      <c r="L1024" s="20">
        <v>9</v>
      </c>
      <c r="M1024" s="20">
        <v>9</v>
      </c>
      <c r="N1024" s="20">
        <v>9</v>
      </c>
      <c r="O1024" s="20">
        <v>9</v>
      </c>
      <c r="P1024" s="20">
        <v>9</v>
      </c>
      <c r="Q1024" s="20">
        <v>9</v>
      </c>
      <c r="R1024" s="9" t="s">
        <v>1912</v>
      </c>
      <c r="S1024" s="9" t="s">
        <v>1</v>
      </c>
    </row>
    <row r="1025" spans="2:19" x14ac:dyDescent="0.25">
      <c r="B1025" s="7" t="s">
        <v>208</v>
      </c>
      <c r="C1025" s="8" t="s">
        <v>150</v>
      </c>
      <c r="D1025" s="8" t="s">
        <v>154</v>
      </c>
      <c r="E1025" s="8" t="s">
        <v>1257</v>
      </c>
      <c r="F1025" s="19"/>
      <c r="G1025" s="19"/>
      <c r="H1025" s="19"/>
      <c r="I1025" s="19"/>
      <c r="J1025" s="19"/>
      <c r="K1025" s="19"/>
      <c r="L1025" s="19"/>
      <c r="M1025" s="19"/>
      <c r="N1025" s="19"/>
      <c r="O1025" s="19"/>
      <c r="P1025" s="19"/>
      <c r="Q1025" s="19"/>
      <c r="R1025" s="9" t="s">
        <v>1912</v>
      </c>
      <c r="S1025" s="9" t="s">
        <v>1</v>
      </c>
    </row>
    <row r="1026" spans="2:19" x14ac:dyDescent="0.25">
      <c r="B1026" s="7" t="s">
        <v>208</v>
      </c>
      <c r="C1026" s="8" t="s">
        <v>150</v>
      </c>
      <c r="D1026" s="8" t="s">
        <v>157</v>
      </c>
      <c r="E1026" s="8" t="s">
        <v>1258</v>
      </c>
      <c r="F1026" s="19"/>
      <c r="G1026" s="19"/>
      <c r="H1026" s="19"/>
      <c r="I1026" s="19"/>
      <c r="J1026" s="19"/>
      <c r="K1026" s="19"/>
      <c r="L1026" s="19"/>
      <c r="M1026" s="19"/>
      <c r="N1026" s="19"/>
      <c r="O1026" s="19"/>
      <c r="P1026" s="19"/>
      <c r="Q1026" s="19"/>
      <c r="R1026" s="9" t="s">
        <v>1912</v>
      </c>
      <c r="S1026" s="9" t="s">
        <v>1</v>
      </c>
    </row>
    <row r="1027" spans="2:19" x14ac:dyDescent="0.25">
      <c r="B1027" s="7" t="s">
        <v>208</v>
      </c>
      <c r="C1027" s="8" t="s">
        <v>159</v>
      </c>
      <c r="D1027" s="8" t="s">
        <v>1</v>
      </c>
      <c r="E1027" s="8" t="s">
        <v>1259</v>
      </c>
      <c r="F1027" s="21">
        <v>0.77692307692307605</v>
      </c>
      <c r="G1027" s="21">
        <v>0.77692307692307605</v>
      </c>
      <c r="H1027" s="21">
        <v>0.77692307692307605</v>
      </c>
      <c r="I1027" s="21">
        <v>0.77692307692307605</v>
      </c>
      <c r="J1027" s="21">
        <v>0.77692307692307605</v>
      </c>
      <c r="K1027" s="21">
        <v>0.77692307692307605</v>
      </c>
      <c r="L1027" s="21">
        <v>0.77692307692307605</v>
      </c>
      <c r="M1027" s="21">
        <v>0.77692307692307605</v>
      </c>
      <c r="N1027" s="21">
        <v>0.77692307692307605</v>
      </c>
      <c r="O1027" s="21">
        <v>0.77692307692307605</v>
      </c>
      <c r="P1027" s="21">
        <v>0.77692307692307605</v>
      </c>
      <c r="Q1027" s="21">
        <v>0.77692307692307605</v>
      </c>
      <c r="R1027" s="9" t="s">
        <v>1912</v>
      </c>
      <c r="S1027" s="9" t="s">
        <v>1</v>
      </c>
    </row>
    <row r="1028" spans="2:19" x14ac:dyDescent="0.25">
      <c r="B1028" s="7" t="s">
        <v>208</v>
      </c>
      <c r="C1028" s="8" t="s">
        <v>159</v>
      </c>
      <c r="D1028" s="8" t="s">
        <v>90</v>
      </c>
      <c r="E1028" s="8" t="s">
        <v>1260</v>
      </c>
      <c r="F1028" s="21">
        <v>0.85739910313901302</v>
      </c>
      <c r="G1028" s="21">
        <v>0.85739910313901302</v>
      </c>
      <c r="H1028" s="21">
        <v>0.85739910313901302</v>
      </c>
      <c r="I1028" s="21">
        <v>0.85739910313901302</v>
      </c>
      <c r="J1028" s="21">
        <v>0.85739910313901302</v>
      </c>
      <c r="K1028" s="21">
        <v>0.85739910313901302</v>
      </c>
      <c r="L1028" s="21">
        <v>0.85739910313901302</v>
      </c>
      <c r="M1028" s="21">
        <v>0.85739910313901302</v>
      </c>
      <c r="N1028" s="21">
        <v>0.85739910313901302</v>
      </c>
      <c r="O1028" s="21">
        <v>0.85739910313901302</v>
      </c>
      <c r="P1028" s="21">
        <v>0.85739910313901302</v>
      </c>
      <c r="Q1028" s="21">
        <v>0.85739910313901302</v>
      </c>
      <c r="R1028" s="9" t="s">
        <v>1912</v>
      </c>
      <c r="S1028" s="9" t="s">
        <v>1</v>
      </c>
    </row>
    <row r="1029" spans="2:19" x14ac:dyDescent="0.25">
      <c r="B1029" s="7" t="s">
        <v>208</v>
      </c>
      <c r="C1029" s="7" t="s">
        <v>164</v>
      </c>
      <c r="D1029" s="12">
        <v>1</v>
      </c>
      <c r="E1029" s="8" t="s">
        <v>1261</v>
      </c>
      <c r="F1029" s="19"/>
      <c r="G1029" s="19"/>
      <c r="H1029" s="19"/>
      <c r="I1029" s="19"/>
      <c r="J1029" s="19"/>
      <c r="K1029" s="19"/>
      <c r="L1029" s="19"/>
      <c r="M1029" s="19"/>
      <c r="N1029" s="19"/>
      <c r="O1029" s="19"/>
      <c r="P1029" s="19"/>
      <c r="Q1029" s="19"/>
      <c r="R1029" s="9">
        <v>0</v>
      </c>
      <c r="S1029" s="9" t="s">
        <v>1</v>
      </c>
    </row>
    <row r="1030" spans="2:19" x14ac:dyDescent="0.25">
      <c r="B1030" s="7" t="s">
        <v>208</v>
      </c>
      <c r="C1030" s="7" t="s">
        <v>164</v>
      </c>
      <c r="D1030" s="12">
        <v>2</v>
      </c>
      <c r="E1030" s="8" t="s">
        <v>1262</v>
      </c>
      <c r="F1030" s="19"/>
      <c r="G1030" s="19"/>
      <c r="H1030" s="19"/>
      <c r="I1030" s="19"/>
      <c r="J1030" s="19"/>
      <c r="K1030" s="19"/>
      <c r="L1030" s="19"/>
      <c r="M1030" s="19"/>
      <c r="N1030" s="19"/>
      <c r="O1030" s="19"/>
      <c r="P1030" s="19"/>
      <c r="Q1030" s="19"/>
      <c r="R1030" s="9">
        <v>0</v>
      </c>
      <c r="S1030" s="9" t="s">
        <v>1</v>
      </c>
    </row>
    <row r="1031" spans="2:19" x14ac:dyDescent="0.25">
      <c r="B1031" s="7" t="s">
        <v>208</v>
      </c>
      <c r="C1031" s="7" t="s">
        <v>164</v>
      </c>
      <c r="D1031" s="12">
        <v>3</v>
      </c>
      <c r="E1031" s="8" t="s">
        <v>1263</v>
      </c>
      <c r="F1031" s="19"/>
      <c r="G1031" s="19"/>
      <c r="H1031" s="19"/>
      <c r="I1031" s="19"/>
      <c r="J1031" s="19"/>
      <c r="K1031" s="19"/>
      <c r="L1031" s="19"/>
      <c r="M1031" s="19"/>
      <c r="N1031" s="19"/>
      <c r="O1031" s="19"/>
      <c r="P1031" s="19"/>
      <c r="Q1031" s="19"/>
      <c r="R1031" s="10">
        <v>0</v>
      </c>
      <c r="S1031" s="9" t="s">
        <v>1</v>
      </c>
    </row>
    <row r="1032" spans="2:19" x14ac:dyDescent="0.25">
      <c r="B1032" s="7" t="s">
        <v>208</v>
      </c>
      <c r="C1032" s="7" t="s">
        <v>164</v>
      </c>
      <c r="D1032" s="12">
        <v>4</v>
      </c>
      <c r="E1032" s="8" t="s">
        <v>1264</v>
      </c>
      <c r="F1032" s="19"/>
      <c r="G1032" s="19"/>
      <c r="H1032" s="19"/>
      <c r="I1032" s="19"/>
      <c r="J1032" s="19"/>
      <c r="K1032" s="19"/>
      <c r="L1032" s="19"/>
      <c r="M1032" s="19"/>
      <c r="N1032" s="19"/>
      <c r="O1032" s="19"/>
      <c r="P1032" s="19"/>
      <c r="Q1032" s="19"/>
      <c r="R1032" s="10">
        <v>0</v>
      </c>
      <c r="S1032" s="9" t="s">
        <v>1</v>
      </c>
    </row>
    <row r="1033" spans="2:19" x14ac:dyDescent="0.25">
      <c r="B1033" s="7" t="s">
        <v>208</v>
      </c>
      <c r="C1033" s="7" t="s">
        <v>164</v>
      </c>
      <c r="D1033" s="12">
        <v>5</v>
      </c>
      <c r="E1033" s="8" t="s">
        <v>1265</v>
      </c>
      <c r="F1033" s="19"/>
      <c r="G1033" s="19"/>
      <c r="H1033" s="19"/>
      <c r="I1033" s="19"/>
      <c r="J1033" s="19"/>
      <c r="K1033" s="19"/>
      <c r="L1033" s="19"/>
      <c r="M1033" s="19"/>
      <c r="N1033" s="19"/>
      <c r="O1033" s="19"/>
      <c r="P1033" s="19"/>
      <c r="Q1033" s="19"/>
      <c r="R1033" s="10">
        <v>0</v>
      </c>
      <c r="S1033" s="9" t="s">
        <v>1</v>
      </c>
    </row>
    <row r="1034" spans="2:19" x14ac:dyDescent="0.25">
      <c r="B1034" s="7" t="s">
        <v>208</v>
      </c>
      <c r="C1034" s="8" t="s">
        <v>171</v>
      </c>
      <c r="D1034" s="8" t="s">
        <v>172</v>
      </c>
      <c r="E1034" s="8" t="s">
        <v>1266</v>
      </c>
      <c r="F1034" s="22">
        <v>4.098809999999995</v>
      </c>
      <c r="G1034" s="20"/>
      <c r="H1034" s="20"/>
      <c r="I1034" s="20"/>
      <c r="J1034" s="20"/>
      <c r="K1034" s="20"/>
      <c r="L1034" s="20"/>
      <c r="M1034" s="20"/>
      <c r="N1034" s="20"/>
      <c r="O1034" s="20"/>
      <c r="P1034" s="20"/>
      <c r="Q1034" s="20"/>
      <c r="R1034" s="11" t="s">
        <v>1912</v>
      </c>
      <c r="S1034" s="9" t="s">
        <v>1</v>
      </c>
    </row>
    <row r="1035" spans="2:19" ht="15.75" thickBot="1" x14ac:dyDescent="0.3">
      <c r="B1035" s="56" t="s">
        <v>208</v>
      </c>
      <c r="C1035" s="57" t="s">
        <v>171</v>
      </c>
      <c r="D1035" s="57" t="s">
        <v>174</v>
      </c>
      <c r="E1035" s="57" t="s">
        <v>1267</v>
      </c>
      <c r="F1035" s="58">
        <v>0.26500000000000001</v>
      </c>
      <c r="G1035" s="58"/>
      <c r="H1035" s="58"/>
      <c r="I1035" s="58"/>
      <c r="J1035" s="58"/>
      <c r="K1035" s="58"/>
      <c r="L1035" s="58"/>
      <c r="M1035" s="58"/>
      <c r="N1035" s="58"/>
      <c r="O1035" s="58"/>
      <c r="P1035" s="58"/>
      <c r="Q1035" s="58"/>
      <c r="R1035" s="62" t="s">
        <v>1912</v>
      </c>
      <c r="S1035" s="62" t="s">
        <v>1</v>
      </c>
    </row>
    <row r="1036" spans="2:19" ht="15.75" thickTop="1" x14ac:dyDescent="0.25"/>
  </sheetData>
  <autoFilter ref="B1:S1035" xr:uid="{53E5B156-A805-4B84-95AB-FCDF403258C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65B08-CCC2-40AE-9E7C-1543BFE40750}">
  <sheetPr codeName="Sheet11">
    <tabColor theme="1"/>
  </sheetPr>
  <dimension ref="B1:AF299"/>
  <sheetViews>
    <sheetView zoomScale="70" zoomScaleNormal="70" workbookViewId="0">
      <selection activeCell="I26" sqref="I26"/>
    </sheetView>
  </sheetViews>
  <sheetFormatPr defaultRowHeight="15" x14ac:dyDescent="0.25"/>
  <cols>
    <col min="2" max="2" width="5.85546875" bestFit="1" customWidth="1"/>
    <col min="3" max="3" width="44" bestFit="1" customWidth="1"/>
    <col min="4" max="4" width="24.140625" bestFit="1" customWidth="1"/>
    <col min="5" max="5" width="69.85546875" bestFit="1" customWidth="1"/>
    <col min="6" max="6" width="12.42578125" bestFit="1" customWidth="1"/>
    <col min="7" max="7" width="13.5703125" bestFit="1" customWidth="1"/>
    <col min="8" max="17" width="12" bestFit="1" customWidth="1"/>
    <col min="18" max="18" width="18.28515625" bestFit="1" customWidth="1"/>
    <col min="19" max="19" width="19.5703125" bestFit="1" customWidth="1"/>
  </cols>
  <sheetData>
    <row r="1" spans="2:25" x14ac:dyDescent="0.25">
      <c r="B1" t="s">
        <v>1572</v>
      </c>
      <c r="F1" s="40" t="s">
        <v>276</v>
      </c>
      <c r="G1" s="137" t="s">
        <v>1898</v>
      </c>
      <c r="H1" s="137">
        <v>2024</v>
      </c>
      <c r="I1" s="137">
        <v>2025</v>
      </c>
      <c r="J1" s="137">
        <v>2026</v>
      </c>
      <c r="K1" s="137">
        <v>2027</v>
      </c>
      <c r="L1" s="137">
        <v>2028</v>
      </c>
      <c r="M1" s="137">
        <v>2029</v>
      </c>
      <c r="N1" s="137">
        <v>2030</v>
      </c>
      <c r="O1" s="137">
        <v>2031</v>
      </c>
      <c r="P1" s="137">
        <v>2032</v>
      </c>
      <c r="Q1" s="137">
        <v>2033</v>
      </c>
      <c r="R1" s="6" t="s">
        <v>94</v>
      </c>
      <c r="S1" s="6" t="s">
        <v>95</v>
      </c>
    </row>
    <row r="2" spans="2:25" x14ac:dyDescent="0.25">
      <c r="B2" s="7" t="s">
        <v>229</v>
      </c>
      <c r="C2" s="7" t="s">
        <v>106</v>
      </c>
      <c r="D2" s="8" t="s">
        <v>107</v>
      </c>
      <c r="E2" s="8" t="s">
        <v>1284</v>
      </c>
      <c r="F2" s="59">
        <v>45</v>
      </c>
      <c r="G2" s="59">
        <v>45</v>
      </c>
      <c r="H2" s="59">
        <v>45</v>
      </c>
      <c r="I2" s="59">
        <v>45</v>
      </c>
      <c r="J2" s="59">
        <v>45</v>
      </c>
      <c r="K2" s="59">
        <v>45</v>
      </c>
      <c r="L2" s="59">
        <v>45</v>
      </c>
      <c r="M2" s="59">
        <v>45</v>
      </c>
      <c r="N2" s="59">
        <v>45</v>
      </c>
      <c r="O2" s="59">
        <v>50</v>
      </c>
      <c r="P2" s="59">
        <v>50</v>
      </c>
      <c r="Q2" s="59">
        <v>50</v>
      </c>
      <c r="R2" s="9"/>
      <c r="S2" s="9" t="s">
        <v>1</v>
      </c>
    </row>
    <row r="3" spans="2:25" x14ac:dyDescent="0.25">
      <c r="B3" s="7" t="s">
        <v>229</v>
      </c>
      <c r="C3" s="7" t="s">
        <v>106</v>
      </c>
      <c r="D3" s="8" t="s">
        <v>112</v>
      </c>
      <c r="E3" s="8" t="s">
        <v>1285</v>
      </c>
      <c r="F3" s="59">
        <v>22.5</v>
      </c>
      <c r="G3" s="59">
        <v>22.5</v>
      </c>
      <c r="H3" s="59">
        <v>22.5</v>
      </c>
      <c r="I3" s="59">
        <v>22.5</v>
      </c>
      <c r="J3" s="59">
        <v>22.5</v>
      </c>
      <c r="K3" s="59">
        <v>22.5</v>
      </c>
      <c r="L3" s="59">
        <v>22.5</v>
      </c>
      <c r="M3" s="59">
        <v>22.9</v>
      </c>
      <c r="N3" s="59">
        <v>22.9</v>
      </c>
      <c r="O3" s="59">
        <v>22.9</v>
      </c>
      <c r="P3" s="59">
        <v>22.9</v>
      </c>
      <c r="Q3" s="59">
        <v>22.9</v>
      </c>
      <c r="R3" s="9"/>
      <c r="S3" s="9" t="s">
        <v>1</v>
      </c>
      <c r="U3" s="63"/>
      <c r="V3" s="218" t="s">
        <v>1573</v>
      </c>
      <c r="W3" s="218"/>
      <c r="X3" s="218"/>
      <c r="Y3" s="63"/>
    </row>
    <row r="4" spans="2:25" x14ac:dyDescent="0.25">
      <c r="B4" s="7" t="s">
        <v>229</v>
      </c>
      <c r="C4" s="7" t="s">
        <v>106</v>
      </c>
      <c r="D4" s="8" t="s">
        <v>117</v>
      </c>
      <c r="E4" s="8" t="s">
        <v>1286</v>
      </c>
      <c r="F4" s="59">
        <v>22.9</v>
      </c>
      <c r="G4" s="59">
        <v>22.9</v>
      </c>
      <c r="H4" s="59">
        <v>22.9</v>
      </c>
      <c r="I4" s="59">
        <v>22.9</v>
      </c>
      <c r="J4" s="59">
        <v>22.9</v>
      </c>
      <c r="K4" s="59">
        <v>22.9</v>
      </c>
      <c r="L4" s="59">
        <v>22.9</v>
      </c>
      <c r="M4" s="59">
        <v>22.9</v>
      </c>
      <c r="N4" s="59">
        <v>22.9</v>
      </c>
      <c r="O4" s="59">
        <v>22.9</v>
      </c>
      <c r="P4" s="59">
        <v>22.9</v>
      </c>
      <c r="Q4" s="59">
        <v>22.9</v>
      </c>
      <c r="R4" s="9"/>
      <c r="S4" s="9" t="s">
        <v>1</v>
      </c>
      <c r="U4" s="63"/>
      <c r="V4" s="63"/>
      <c r="W4" s="63"/>
      <c r="X4" s="63"/>
      <c r="Y4" s="63"/>
    </row>
    <row r="5" spans="2:25" x14ac:dyDescent="0.25">
      <c r="B5" s="7" t="s">
        <v>229</v>
      </c>
      <c r="C5" s="7" t="s">
        <v>237</v>
      </c>
      <c r="D5" s="8" t="s">
        <v>238</v>
      </c>
      <c r="E5" s="8" t="s">
        <v>1287</v>
      </c>
      <c r="F5" s="59">
        <v>39.4</v>
      </c>
      <c r="G5" s="59">
        <v>39.4</v>
      </c>
      <c r="H5" s="59">
        <v>39.4</v>
      </c>
      <c r="I5" s="59">
        <v>39.4</v>
      </c>
      <c r="J5" s="59">
        <v>39.4</v>
      </c>
      <c r="K5" s="59">
        <v>39.4</v>
      </c>
      <c r="L5" s="59">
        <v>39.4</v>
      </c>
      <c r="M5" s="59">
        <v>39.4</v>
      </c>
      <c r="N5" s="59">
        <v>39.4</v>
      </c>
      <c r="O5" s="59">
        <v>39.4</v>
      </c>
      <c r="P5" s="59">
        <v>39.4</v>
      </c>
      <c r="Q5" s="59">
        <v>39.4</v>
      </c>
      <c r="R5" s="9"/>
      <c r="S5" s="9" t="s">
        <v>1</v>
      </c>
      <c r="U5" s="63"/>
      <c r="V5" s="63"/>
      <c r="W5" s="63"/>
      <c r="X5" s="63"/>
      <c r="Y5" s="63"/>
    </row>
    <row r="6" spans="2:25" x14ac:dyDescent="0.25">
      <c r="B6" s="7" t="s">
        <v>229</v>
      </c>
      <c r="C6" s="7" t="s">
        <v>237</v>
      </c>
      <c r="D6" s="8" t="s">
        <v>241</v>
      </c>
      <c r="E6" s="8" t="s">
        <v>1288</v>
      </c>
      <c r="F6" s="59">
        <v>19.399999999999999</v>
      </c>
      <c r="G6" s="59">
        <v>19.399999999999999</v>
      </c>
      <c r="H6" s="59">
        <v>19.399999999999999</v>
      </c>
      <c r="I6" s="59">
        <v>19.399999999999999</v>
      </c>
      <c r="J6" s="59">
        <v>19.399999999999999</v>
      </c>
      <c r="K6" s="59">
        <v>19.399999999999999</v>
      </c>
      <c r="L6" s="59">
        <v>19.399999999999999</v>
      </c>
      <c r="M6" s="59">
        <v>19.399999999999999</v>
      </c>
      <c r="N6" s="59">
        <v>19.399999999999999</v>
      </c>
      <c r="O6" s="59">
        <v>19.399999999999999</v>
      </c>
      <c r="P6" s="59">
        <v>19.399999999999999</v>
      </c>
      <c r="Q6" s="59">
        <v>19.399999999999999</v>
      </c>
      <c r="R6" s="9"/>
      <c r="S6" s="9" t="s">
        <v>1</v>
      </c>
      <c r="U6" s="63"/>
      <c r="V6" s="63"/>
      <c r="W6" s="63"/>
      <c r="X6" s="63"/>
      <c r="Y6" s="63"/>
    </row>
    <row r="7" spans="2:25" x14ac:dyDescent="0.25">
      <c r="B7" s="7" t="s">
        <v>229</v>
      </c>
      <c r="C7" s="7" t="s">
        <v>237</v>
      </c>
      <c r="D7" s="8" t="s">
        <v>245</v>
      </c>
      <c r="E7" s="8" t="s">
        <v>1289</v>
      </c>
      <c r="F7" s="60">
        <v>27</v>
      </c>
      <c r="G7" s="60">
        <v>27</v>
      </c>
      <c r="H7" s="60">
        <v>27</v>
      </c>
      <c r="I7" s="60">
        <v>27</v>
      </c>
      <c r="J7" s="60">
        <v>27</v>
      </c>
      <c r="K7" s="60">
        <v>27</v>
      </c>
      <c r="L7" s="60">
        <v>27</v>
      </c>
      <c r="M7" s="60">
        <v>27</v>
      </c>
      <c r="N7" s="60">
        <v>27</v>
      </c>
      <c r="O7" s="60">
        <v>27</v>
      </c>
      <c r="P7" s="60">
        <v>27</v>
      </c>
      <c r="Q7" s="60">
        <v>27</v>
      </c>
      <c r="R7" s="9"/>
      <c r="S7" s="9" t="s">
        <v>1</v>
      </c>
      <c r="U7" s="63"/>
      <c r="V7" s="63"/>
      <c r="W7" s="63"/>
      <c r="X7" s="63"/>
      <c r="Y7" s="63"/>
    </row>
    <row r="8" spans="2:25" x14ac:dyDescent="0.25">
      <c r="B8" s="7" t="s">
        <v>229</v>
      </c>
      <c r="C8" s="7" t="s">
        <v>237</v>
      </c>
      <c r="D8" s="8" t="s">
        <v>248</v>
      </c>
      <c r="E8" s="8" t="s">
        <v>1290</v>
      </c>
      <c r="F8" s="59">
        <v>13.4</v>
      </c>
      <c r="G8" s="59">
        <v>13.4</v>
      </c>
      <c r="H8" s="59">
        <v>13.4</v>
      </c>
      <c r="I8" s="59">
        <v>13.4</v>
      </c>
      <c r="J8" s="59">
        <v>13.4</v>
      </c>
      <c r="K8" s="59">
        <v>13.4</v>
      </c>
      <c r="L8" s="59">
        <v>13.4</v>
      </c>
      <c r="M8" s="59">
        <v>13.4</v>
      </c>
      <c r="N8" s="59">
        <v>13.4</v>
      </c>
      <c r="O8" s="59">
        <v>13.4</v>
      </c>
      <c r="P8" s="59">
        <v>13.4</v>
      </c>
      <c r="Q8" s="59">
        <v>13.4</v>
      </c>
      <c r="R8" s="9"/>
      <c r="S8" s="9" t="s">
        <v>1</v>
      </c>
    </row>
    <row r="9" spans="2:25" x14ac:dyDescent="0.25">
      <c r="B9" s="7" t="s">
        <v>229</v>
      </c>
      <c r="C9" s="8" t="s">
        <v>122</v>
      </c>
      <c r="D9" s="8" t="s">
        <v>130</v>
      </c>
      <c r="E9" s="8" t="s">
        <v>1291</v>
      </c>
      <c r="F9" s="20">
        <v>10.320327451545028</v>
      </c>
      <c r="G9" s="20">
        <v>10.520355178036969</v>
      </c>
      <c r="H9" s="20">
        <v>10.520355178036969</v>
      </c>
      <c r="I9" s="20">
        <v>10.848055337039142</v>
      </c>
      <c r="J9" s="20">
        <v>11.059859893201832</v>
      </c>
      <c r="K9" s="20">
        <v>11.260940335977089</v>
      </c>
      <c r="L9" s="20">
        <v>11.333362590484231</v>
      </c>
      <c r="M9" s="20">
        <v>11.421884537343981</v>
      </c>
      <c r="N9" s="20">
        <v>11.548308996263636</v>
      </c>
      <c r="O9" s="20">
        <v>11.779156007293949</v>
      </c>
      <c r="P9" s="20">
        <v>12.359116751587196</v>
      </c>
      <c r="Q9" s="20">
        <v>12.884967631825518</v>
      </c>
      <c r="R9" s="9"/>
      <c r="S9" s="9" t="s">
        <v>1</v>
      </c>
    </row>
    <row r="10" spans="2:25" x14ac:dyDescent="0.25">
      <c r="B10" s="7" t="s">
        <v>229</v>
      </c>
      <c r="C10" s="8" t="s">
        <v>122</v>
      </c>
      <c r="D10" s="8" t="s">
        <v>135</v>
      </c>
      <c r="E10" s="8" t="s">
        <v>1292</v>
      </c>
      <c r="F10" s="20">
        <v>0.99981940846895401</v>
      </c>
      <c r="G10" s="20">
        <v>0.99981940846895401</v>
      </c>
      <c r="H10" s="20">
        <v>0.99981940846895401</v>
      </c>
      <c r="I10" s="20">
        <v>0.99981940846895401</v>
      </c>
      <c r="J10" s="20">
        <v>0.99981940846895401</v>
      </c>
      <c r="K10" s="20">
        <v>0.99981940846895401</v>
      </c>
      <c r="L10" s="20">
        <v>0.99981940846895401</v>
      </c>
      <c r="M10" s="20">
        <v>0.99981940846895401</v>
      </c>
      <c r="N10" s="20">
        <v>0.99981940846895401</v>
      </c>
      <c r="O10" s="20">
        <v>0.99981940846895401</v>
      </c>
      <c r="P10" s="20">
        <v>0.99981940846895401</v>
      </c>
      <c r="Q10" s="20">
        <v>0.99981940846895401</v>
      </c>
      <c r="R10" s="10"/>
      <c r="S10" s="9" t="s">
        <v>1</v>
      </c>
    </row>
    <row r="11" spans="2:25" x14ac:dyDescent="0.25">
      <c r="B11" s="7" t="s">
        <v>229</v>
      </c>
      <c r="C11" s="8" t="s">
        <v>140</v>
      </c>
      <c r="D11" s="8" t="s">
        <v>130</v>
      </c>
      <c r="E11" s="8" t="s">
        <v>1293</v>
      </c>
      <c r="F11" s="20">
        <v>7.5580449082948835</v>
      </c>
      <c r="G11" s="20">
        <v>9.8484041870877288</v>
      </c>
      <c r="H11" s="20">
        <v>9.8484041870877288</v>
      </c>
      <c r="I11" s="20">
        <v>9.9983933157426179</v>
      </c>
      <c r="J11" s="20">
        <v>10.353883794678891</v>
      </c>
      <c r="K11" s="20">
        <v>10.602866644189035</v>
      </c>
      <c r="L11" s="20">
        <v>10.656966967057576</v>
      </c>
      <c r="M11" s="20">
        <v>10.713519035875414</v>
      </c>
      <c r="N11" s="20">
        <v>10.798572947656263</v>
      </c>
      <c r="O11" s="20">
        <v>11.142148815587881</v>
      </c>
      <c r="P11" s="20">
        <v>11.857223690374457</v>
      </c>
      <c r="Q11" s="20">
        <v>12.572965898085055</v>
      </c>
      <c r="R11" s="10"/>
      <c r="S11" s="9" t="s">
        <v>1</v>
      </c>
    </row>
    <row r="12" spans="2:25" x14ac:dyDescent="0.25">
      <c r="B12" s="7" t="s">
        <v>229</v>
      </c>
      <c r="C12" s="8" t="s">
        <v>140</v>
      </c>
      <c r="D12" s="8" t="s">
        <v>135</v>
      </c>
      <c r="E12" s="8" t="s">
        <v>1294</v>
      </c>
      <c r="F12" s="20">
        <v>0.99993786380859695</v>
      </c>
      <c r="G12" s="20">
        <v>0.99993786380859695</v>
      </c>
      <c r="H12" s="20">
        <v>0.99993786380859695</v>
      </c>
      <c r="I12" s="20">
        <v>0.99993786380859695</v>
      </c>
      <c r="J12" s="20">
        <v>0.99993786380859695</v>
      </c>
      <c r="K12" s="20">
        <v>0.99993786380859695</v>
      </c>
      <c r="L12" s="20">
        <v>0.99993786380859695</v>
      </c>
      <c r="M12" s="20">
        <v>0.99993786380859695</v>
      </c>
      <c r="N12" s="20">
        <v>0.99993786380859695</v>
      </c>
      <c r="O12" s="20">
        <v>0.99993786380859695</v>
      </c>
      <c r="P12" s="20">
        <v>0.99993786380859695</v>
      </c>
      <c r="Q12" s="20">
        <v>0.99993786380859695</v>
      </c>
      <c r="R12" s="10"/>
      <c r="S12" s="9" t="s">
        <v>1</v>
      </c>
    </row>
    <row r="13" spans="2:25" x14ac:dyDescent="0.25">
      <c r="B13" s="7" t="s">
        <v>229</v>
      </c>
      <c r="C13" s="8" t="s">
        <v>150</v>
      </c>
      <c r="D13" s="8" t="s">
        <v>151</v>
      </c>
      <c r="E13" s="8" t="s">
        <v>1295</v>
      </c>
      <c r="F13" s="22">
        <v>3</v>
      </c>
      <c r="G13" s="22"/>
      <c r="H13" s="22"/>
      <c r="I13" s="22"/>
      <c r="J13" s="22"/>
      <c r="K13" s="22"/>
      <c r="L13" s="22"/>
      <c r="M13" s="22"/>
      <c r="N13" s="22"/>
      <c r="O13" s="22"/>
      <c r="P13" s="22"/>
      <c r="Q13" s="22"/>
      <c r="R13" s="11"/>
      <c r="S13" s="9" t="s">
        <v>1</v>
      </c>
    </row>
    <row r="14" spans="2:25" x14ac:dyDescent="0.25">
      <c r="B14" s="7" t="s">
        <v>229</v>
      </c>
      <c r="C14" s="7" t="s">
        <v>164</v>
      </c>
      <c r="D14" s="12">
        <v>1</v>
      </c>
      <c r="E14" s="8" t="s">
        <v>1296</v>
      </c>
      <c r="F14" s="59">
        <v>6.2</v>
      </c>
      <c r="G14" s="59"/>
      <c r="H14" s="59"/>
      <c r="I14" s="59"/>
      <c r="J14" s="59"/>
      <c r="K14" s="59"/>
      <c r="L14" s="59"/>
      <c r="M14" s="59"/>
      <c r="N14" s="59"/>
      <c r="O14" s="59"/>
      <c r="P14" s="59"/>
      <c r="Q14" s="59"/>
      <c r="R14" s="9" t="s">
        <v>219</v>
      </c>
      <c r="S14" s="9" t="s">
        <v>1</v>
      </c>
    </row>
    <row r="15" spans="2:25" x14ac:dyDescent="0.25">
      <c r="B15" s="7" t="s">
        <v>229</v>
      </c>
      <c r="C15" s="7" t="s">
        <v>164</v>
      </c>
      <c r="D15" s="12">
        <v>2</v>
      </c>
      <c r="E15" s="8" t="s">
        <v>1297</v>
      </c>
      <c r="F15" s="59">
        <v>4.0999999999999996</v>
      </c>
      <c r="G15" s="59"/>
      <c r="H15" s="59"/>
      <c r="I15" s="59"/>
      <c r="J15" s="59"/>
      <c r="K15" s="59"/>
      <c r="L15" s="59"/>
      <c r="M15" s="59"/>
      <c r="N15" s="59"/>
      <c r="O15" s="59"/>
      <c r="P15" s="59"/>
      <c r="Q15" s="59"/>
      <c r="R15" s="9" t="s">
        <v>242</v>
      </c>
      <c r="S15" s="9" t="s">
        <v>1</v>
      </c>
    </row>
    <row r="16" spans="2:25" x14ac:dyDescent="0.25">
      <c r="B16" s="7" t="s">
        <v>229</v>
      </c>
      <c r="C16" s="7" t="s">
        <v>164</v>
      </c>
      <c r="D16" s="12">
        <v>3</v>
      </c>
      <c r="E16" s="8" t="s">
        <v>1298</v>
      </c>
      <c r="F16" s="59">
        <v>3.1</v>
      </c>
      <c r="G16" s="59"/>
      <c r="H16" s="59"/>
      <c r="I16" s="59"/>
      <c r="J16" s="59"/>
      <c r="K16" s="59"/>
      <c r="L16" s="59"/>
      <c r="M16" s="59"/>
      <c r="N16" s="59"/>
      <c r="O16" s="59"/>
      <c r="P16" s="59"/>
      <c r="Q16" s="59"/>
      <c r="R16" s="9" t="s">
        <v>220</v>
      </c>
      <c r="S16" s="9" t="s">
        <v>1</v>
      </c>
    </row>
    <row r="17" spans="2:19" x14ac:dyDescent="0.25">
      <c r="B17" s="7" t="s">
        <v>229</v>
      </c>
      <c r="C17" s="7" t="s">
        <v>164</v>
      </c>
      <c r="D17" s="12">
        <v>4</v>
      </c>
      <c r="E17" s="8" t="s">
        <v>1299</v>
      </c>
      <c r="F17" s="59">
        <v>3.1</v>
      </c>
      <c r="G17" s="59"/>
      <c r="H17" s="59"/>
      <c r="I17" s="59"/>
      <c r="J17" s="59"/>
      <c r="K17" s="59"/>
      <c r="L17" s="59"/>
      <c r="M17" s="59"/>
      <c r="N17" s="59"/>
      <c r="O17" s="59"/>
      <c r="P17" s="59"/>
      <c r="Q17" s="59"/>
      <c r="R17" s="9" t="s">
        <v>10</v>
      </c>
      <c r="S17" s="9" t="s">
        <v>1</v>
      </c>
    </row>
    <row r="18" spans="2:19" x14ac:dyDescent="0.25">
      <c r="B18" s="7" t="s">
        <v>229</v>
      </c>
      <c r="C18" s="8" t="s">
        <v>171</v>
      </c>
      <c r="D18" s="8" t="s">
        <v>172</v>
      </c>
      <c r="E18" s="8" t="s">
        <v>1300</v>
      </c>
      <c r="F18" s="59">
        <v>0.876</v>
      </c>
      <c r="G18" s="59"/>
      <c r="H18" s="59"/>
      <c r="I18" s="59"/>
      <c r="J18" s="59"/>
      <c r="K18" s="59"/>
      <c r="L18" s="59"/>
      <c r="M18" s="59"/>
      <c r="N18" s="59"/>
      <c r="O18" s="59"/>
      <c r="P18" s="59"/>
      <c r="Q18" s="59"/>
      <c r="R18" s="9"/>
      <c r="S18" s="9" t="s">
        <v>1</v>
      </c>
    </row>
    <row r="19" spans="2:19" ht="15.75" thickBot="1" x14ac:dyDescent="0.3">
      <c r="B19" s="56" t="s">
        <v>229</v>
      </c>
      <c r="C19" s="57" t="s">
        <v>171</v>
      </c>
      <c r="D19" s="57" t="s">
        <v>174</v>
      </c>
      <c r="E19" s="57" t="s">
        <v>1301</v>
      </c>
      <c r="F19" s="61"/>
      <c r="G19" s="61"/>
      <c r="H19" s="61"/>
      <c r="I19" s="61"/>
      <c r="J19" s="61"/>
      <c r="K19" s="61"/>
      <c r="L19" s="61"/>
      <c r="M19" s="61"/>
      <c r="N19" s="61"/>
      <c r="O19" s="61"/>
      <c r="P19" s="61"/>
      <c r="Q19" s="61"/>
      <c r="R19" s="62"/>
      <c r="S19" s="62" t="s">
        <v>1</v>
      </c>
    </row>
    <row r="20" spans="2:19" ht="15.75" thickTop="1" x14ac:dyDescent="0.25">
      <c r="B20" s="7" t="s">
        <v>232</v>
      </c>
      <c r="C20" s="7" t="s">
        <v>106</v>
      </c>
      <c r="D20" s="8" t="s">
        <v>107</v>
      </c>
      <c r="E20" s="8" t="s">
        <v>1302</v>
      </c>
      <c r="F20" s="59">
        <v>40</v>
      </c>
      <c r="G20" s="59">
        <v>40</v>
      </c>
      <c r="H20" s="59">
        <v>40</v>
      </c>
      <c r="I20" s="59">
        <v>40</v>
      </c>
      <c r="J20" s="59">
        <v>40</v>
      </c>
      <c r="K20" s="59">
        <v>40</v>
      </c>
      <c r="L20" s="59">
        <v>40</v>
      </c>
      <c r="M20" s="59">
        <v>40</v>
      </c>
      <c r="N20" s="59">
        <v>40</v>
      </c>
      <c r="O20" s="59">
        <v>40</v>
      </c>
      <c r="P20" s="59">
        <v>40</v>
      </c>
      <c r="Q20" s="59">
        <v>40</v>
      </c>
      <c r="R20" s="9"/>
      <c r="S20" s="9" t="s">
        <v>1</v>
      </c>
    </row>
    <row r="21" spans="2:19" x14ac:dyDescent="0.25">
      <c r="B21" s="7" t="s">
        <v>232</v>
      </c>
      <c r="C21" s="7" t="s">
        <v>106</v>
      </c>
      <c r="D21" s="8" t="s">
        <v>112</v>
      </c>
      <c r="E21" s="8" t="s">
        <v>1303</v>
      </c>
      <c r="F21" s="59">
        <v>20</v>
      </c>
      <c r="G21" s="59">
        <v>20</v>
      </c>
      <c r="H21" s="59">
        <v>20</v>
      </c>
      <c r="I21" s="59">
        <v>20</v>
      </c>
      <c r="J21" s="59">
        <v>20</v>
      </c>
      <c r="K21" s="59">
        <v>20</v>
      </c>
      <c r="L21" s="59">
        <v>20</v>
      </c>
      <c r="M21" s="59">
        <v>20</v>
      </c>
      <c r="N21" s="59">
        <v>20</v>
      </c>
      <c r="O21" s="59">
        <v>20</v>
      </c>
      <c r="P21" s="59">
        <v>20</v>
      </c>
      <c r="Q21" s="59">
        <v>20</v>
      </c>
      <c r="R21" s="9"/>
      <c r="S21" s="9" t="s">
        <v>1</v>
      </c>
    </row>
    <row r="22" spans="2:19" x14ac:dyDescent="0.25">
      <c r="B22" s="7" t="s">
        <v>232</v>
      </c>
      <c r="C22" s="7" t="s">
        <v>106</v>
      </c>
      <c r="D22" s="8" t="s">
        <v>117</v>
      </c>
      <c r="E22" s="8" t="s">
        <v>1304</v>
      </c>
      <c r="F22" s="59">
        <v>26</v>
      </c>
      <c r="G22" s="59">
        <v>26</v>
      </c>
      <c r="H22" s="59">
        <v>26</v>
      </c>
      <c r="I22" s="59">
        <v>26</v>
      </c>
      <c r="J22" s="59">
        <v>26</v>
      </c>
      <c r="K22" s="59">
        <v>26</v>
      </c>
      <c r="L22" s="59">
        <v>26</v>
      </c>
      <c r="M22" s="59">
        <v>26</v>
      </c>
      <c r="N22" s="59">
        <v>26</v>
      </c>
      <c r="O22" s="59">
        <v>26</v>
      </c>
      <c r="P22" s="59">
        <v>26</v>
      </c>
      <c r="Q22" s="59">
        <v>26</v>
      </c>
      <c r="R22" s="9"/>
      <c r="S22" s="9" t="s">
        <v>1</v>
      </c>
    </row>
    <row r="23" spans="2:19" x14ac:dyDescent="0.25">
      <c r="B23" s="7" t="s">
        <v>232</v>
      </c>
      <c r="C23" s="7" t="s">
        <v>237</v>
      </c>
      <c r="D23" s="8" t="s">
        <v>238</v>
      </c>
      <c r="E23" s="8" t="s">
        <v>1305</v>
      </c>
      <c r="F23" s="59">
        <v>43.2</v>
      </c>
      <c r="G23" s="59">
        <v>43.2</v>
      </c>
      <c r="H23" s="59">
        <v>43.2</v>
      </c>
      <c r="I23" s="59">
        <v>43.2</v>
      </c>
      <c r="J23" s="59">
        <v>43.2</v>
      </c>
      <c r="K23" s="59">
        <v>43.2</v>
      </c>
      <c r="L23" s="59">
        <v>43.2</v>
      </c>
      <c r="M23" s="59">
        <v>43.2</v>
      </c>
      <c r="N23" s="59">
        <v>43.2</v>
      </c>
      <c r="O23" s="59">
        <v>43.2</v>
      </c>
      <c r="P23" s="59">
        <v>43.2</v>
      </c>
      <c r="Q23" s="59">
        <v>43.2</v>
      </c>
      <c r="R23" s="9"/>
      <c r="S23" s="9" t="s">
        <v>1</v>
      </c>
    </row>
    <row r="24" spans="2:19" x14ac:dyDescent="0.25">
      <c r="B24" s="7" t="s">
        <v>232</v>
      </c>
      <c r="C24" s="7" t="s">
        <v>237</v>
      </c>
      <c r="D24" s="8" t="s">
        <v>241</v>
      </c>
      <c r="E24" s="8" t="s">
        <v>1306</v>
      </c>
      <c r="F24" s="59">
        <v>19.5</v>
      </c>
      <c r="G24" s="59">
        <v>19.5</v>
      </c>
      <c r="H24" s="59">
        <v>19.5</v>
      </c>
      <c r="I24" s="59">
        <v>19.5</v>
      </c>
      <c r="J24" s="59">
        <v>19.5</v>
      </c>
      <c r="K24" s="59">
        <v>19.5</v>
      </c>
      <c r="L24" s="59">
        <v>19.5</v>
      </c>
      <c r="M24" s="59">
        <v>19.5</v>
      </c>
      <c r="N24" s="59">
        <v>19.5</v>
      </c>
      <c r="O24" s="59">
        <v>19.5</v>
      </c>
      <c r="P24" s="59">
        <v>19.5</v>
      </c>
      <c r="Q24" s="59">
        <v>19.5</v>
      </c>
      <c r="R24" s="9"/>
      <c r="S24" s="9" t="s">
        <v>1</v>
      </c>
    </row>
    <row r="25" spans="2:19" x14ac:dyDescent="0.25">
      <c r="B25" s="7" t="s">
        <v>232</v>
      </c>
      <c r="C25" s="7" t="s">
        <v>237</v>
      </c>
      <c r="D25" s="8" t="s">
        <v>245</v>
      </c>
      <c r="E25" s="8" t="s">
        <v>1307</v>
      </c>
      <c r="F25" s="60">
        <v>43.2</v>
      </c>
      <c r="G25" s="60">
        <v>43.2</v>
      </c>
      <c r="H25" s="60">
        <v>43.2</v>
      </c>
      <c r="I25" s="60">
        <v>43.2</v>
      </c>
      <c r="J25" s="60">
        <v>43.2</v>
      </c>
      <c r="K25" s="60">
        <v>43.2</v>
      </c>
      <c r="L25" s="60">
        <v>43.2</v>
      </c>
      <c r="M25" s="60">
        <v>43.2</v>
      </c>
      <c r="N25" s="60">
        <v>43.2</v>
      </c>
      <c r="O25" s="60">
        <v>43.2</v>
      </c>
      <c r="P25" s="60">
        <v>43.2</v>
      </c>
      <c r="Q25" s="60">
        <v>43.2</v>
      </c>
      <c r="R25" s="9"/>
      <c r="S25" s="9" t="s">
        <v>1</v>
      </c>
    </row>
    <row r="26" spans="2:19" x14ac:dyDescent="0.25">
      <c r="B26" s="7" t="s">
        <v>232</v>
      </c>
      <c r="C26" s="7" t="s">
        <v>237</v>
      </c>
      <c r="D26" s="8" t="s">
        <v>248</v>
      </c>
      <c r="E26" s="8" t="s">
        <v>1308</v>
      </c>
      <c r="F26" s="59">
        <v>19.5</v>
      </c>
      <c r="G26" s="59">
        <v>19.5</v>
      </c>
      <c r="H26" s="59">
        <v>19.5</v>
      </c>
      <c r="I26" s="59">
        <v>19.5</v>
      </c>
      <c r="J26" s="59">
        <v>19.5</v>
      </c>
      <c r="K26" s="59">
        <v>19.5</v>
      </c>
      <c r="L26" s="59">
        <v>19.5</v>
      </c>
      <c r="M26" s="59">
        <v>19.5</v>
      </c>
      <c r="N26" s="59">
        <v>19.5</v>
      </c>
      <c r="O26" s="59">
        <v>19.5</v>
      </c>
      <c r="P26" s="59">
        <v>19.5</v>
      </c>
      <c r="Q26" s="59">
        <v>19.5</v>
      </c>
      <c r="R26" s="9"/>
      <c r="S26" s="9" t="s">
        <v>1</v>
      </c>
    </row>
    <row r="27" spans="2:19" x14ac:dyDescent="0.25">
      <c r="B27" s="7" t="s">
        <v>232</v>
      </c>
      <c r="C27" s="8" t="s">
        <v>122</v>
      </c>
      <c r="D27" s="8" t="s">
        <v>130</v>
      </c>
      <c r="E27" s="8" t="s">
        <v>1309</v>
      </c>
      <c r="F27" s="20">
        <v>16.988468164860503</v>
      </c>
      <c r="G27" s="20">
        <v>18.892220379718452</v>
      </c>
      <c r="H27" s="20">
        <v>18.892220379718452</v>
      </c>
      <c r="I27" s="20">
        <v>19.48069705351579</v>
      </c>
      <c r="J27" s="20">
        <v>19.861050975482961</v>
      </c>
      <c r="K27" s="20">
        <v>20.222146772599423</v>
      </c>
      <c r="L27" s="20">
        <v>20.352201050177555</v>
      </c>
      <c r="M27" s="20">
        <v>20.511166798026785</v>
      </c>
      <c r="N27" s="20">
        <v>20.738197035968085</v>
      </c>
      <c r="O27" s="20">
        <v>21.152746975830262</v>
      </c>
      <c r="P27" s="20">
        <v>22.194227610975325</v>
      </c>
      <c r="Q27" s="20">
        <v>23.13853895296036</v>
      </c>
      <c r="R27" s="9"/>
      <c r="S27" s="9" t="s">
        <v>1</v>
      </c>
    </row>
    <row r="28" spans="2:19" x14ac:dyDescent="0.25">
      <c r="B28" s="7" t="s">
        <v>232</v>
      </c>
      <c r="C28" s="8" t="s">
        <v>122</v>
      </c>
      <c r="D28" s="8" t="s">
        <v>135</v>
      </c>
      <c r="E28" s="8" t="s">
        <v>1310</v>
      </c>
      <c r="F28" s="20">
        <v>0.99488345826744395</v>
      </c>
      <c r="G28" s="20">
        <v>0.99488345826744395</v>
      </c>
      <c r="H28" s="20">
        <v>0.99488345826744395</v>
      </c>
      <c r="I28" s="20">
        <v>0.99488345826744395</v>
      </c>
      <c r="J28" s="20">
        <v>0.99488345826744395</v>
      </c>
      <c r="K28" s="20">
        <v>0.99488345826744395</v>
      </c>
      <c r="L28" s="20">
        <v>0.99488345826744395</v>
      </c>
      <c r="M28" s="20">
        <v>0.99488345826744395</v>
      </c>
      <c r="N28" s="20">
        <v>0.99488345826744395</v>
      </c>
      <c r="O28" s="20">
        <v>0.99488345826744395</v>
      </c>
      <c r="P28" s="20">
        <v>0.99488345826744395</v>
      </c>
      <c r="Q28" s="20">
        <v>0.99488345826744395</v>
      </c>
      <c r="R28" s="10"/>
      <c r="S28" s="9" t="s">
        <v>1</v>
      </c>
    </row>
    <row r="29" spans="2:19" x14ac:dyDescent="0.25">
      <c r="B29" s="7" t="s">
        <v>232</v>
      </c>
      <c r="C29" s="8" t="s">
        <v>140</v>
      </c>
      <c r="D29" s="8" t="s">
        <v>130</v>
      </c>
      <c r="E29" s="8" t="s">
        <v>1311</v>
      </c>
      <c r="F29" s="20">
        <v>12.53468722299259</v>
      </c>
      <c r="G29" s="20">
        <v>16.312697010659569</v>
      </c>
      <c r="H29" s="20">
        <v>16.312697010659569</v>
      </c>
      <c r="I29" s="20">
        <v>16.561135962205441</v>
      </c>
      <c r="J29" s="20">
        <v>17.149963183641457</v>
      </c>
      <c r="K29" s="20">
        <v>17.562373327229466</v>
      </c>
      <c r="L29" s="20">
        <v>17.651984005098523</v>
      </c>
      <c r="M29" s="20">
        <v>17.74565570524674</v>
      </c>
      <c r="N29" s="20">
        <v>17.88653728017961</v>
      </c>
      <c r="O29" s="20">
        <v>18.455629381526457</v>
      </c>
      <c r="P29" s="20">
        <v>19.640064905367215</v>
      </c>
      <c r="Q29" s="20">
        <v>20.825605785932574</v>
      </c>
      <c r="R29" s="10"/>
      <c r="S29" s="9" t="s">
        <v>1</v>
      </c>
    </row>
    <row r="30" spans="2:19" x14ac:dyDescent="0.25">
      <c r="B30" s="7" t="s">
        <v>232</v>
      </c>
      <c r="C30" s="8" t="s">
        <v>140</v>
      </c>
      <c r="D30" s="8" t="s">
        <v>135</v>
      </c>
      <c r="E30" s="8" t="s">
        <v>1312</v>
      </c>
      <c r="F30" s="20">
        <v>0.98311424047047502</v>
      </c>
      <c r="G30" s="20">
        <v>0.98311424047047502</v>
      </c>
      <c r="H30" s="20">
        <v>0.98311424047047502</v>
      </c>
      <c r="I30" s="20">
        <v>0.98311424047047502</v>
      </c>
      <c r="J30" s="20">
        <v>0.98311424047047502</v>
      </c>
      <c r="K30" s="20">
        <v>0.98311424047047502</v>
      </c>
      <c r="L30" s="20">
        <v>0.98311424047047502</v>
      </c>
      <c r="M30" s="20">
        <v>0.98311424047047502</v>
      </c>
      <c r="N30" s="20">
        <v>0.98311424047047502</v>
      </c>
      <c r="O30" s="20">
        <v>0.98311424047047502</v>
      </c>
      <c r="P30" s="20">
        <v>0.98311424047047502</v>
      </c>
      <c r="Q30" s="20">
        <v>0.98311424047047502</v>
      </c>
      <c r="R30" s="10"/>
      <c r="S30" s="9" t="s">
        <v>1</v>
      </c>
    </row>
    <row r="31" spans="2:19" x14ac:dyDescent="0.25">
      <c r="B31" s="7" t="s">
        <v>232</v>
      </c>
      <c r="C31" s="8" t="s">
        <v>150</v>
      </c>
      <c r="D31" s="8" t="s">
        <v>151</v>
      </c>
      <c r="E31" s="8" t="s">
        <v>1313</v>
      </c>
      <c r="F31" s="22">
        <v>11</v>
      </c>
      <c r="G31" s="22"/>
      <c r="H31" s="22"/>
      <c r="I31" s="22"/>
      <c r="J31" s="22"/>
      <c r="K31" s="22"/>
      <c r="L31" s="22"/>
      <c r="M31" s="22"/>
      <c r="N31" s="22"/>
      <c r="O31" s="22"/>
      <c r="P31" s="22"/>
      <c r="Q31" s="22"/>
      <c r="R31" s="11"/>
      <c r="S31" s="9" t="s">
        <v>1</v>
      </c>
    </row>
    <row r="32" spans="2:19" x14ac:dyDescent="0.25">
      <c r="B32" s="7" t="s">
        <v>232</v>
      </c>
      <c r="C32" s="7" t="s">
        <v>164</v>
      </c>
      <c r="D32" s="12">
        <v>1</v>
      </c>
      <c r="E32" s="8" t="s">
        <v>1314</v>
      </c>
      <c r="F32" s="59">
        <v>7.4</v>
      </c>
      <c r="G32" s="59"/>
      <c r="H32" s="59"/>
      <c r="I32" s="59"/>
      <c r="J32" s="59"/>
      <c r="K32" s="59"/>
      <c r="L32" s="59"/>
      <c r="M32" s="59"/>
      <c r="N32" s="59"/>
      <c r="O32" s="59"/>
      <c r="P32" s="59"/>
      <c r="Q32" s="59"/>
      <c r="R32" s="9" t="s">
        <v>228</v>
      </c>
      <c r="S32" s="9" t="s">
        <v>1</v>
      </c>
    </row>
    <row r="33" spans="2:19" x14ac:dyDescent="0.25">
      <c r="B33" s="7" t="s">
        <v>232</v>
      </c>
      <c r="C33" s="7" t="s">
        <v>164</v>
      </c>
      <c r="D33" s="12">
        <v>2</v>
      </c>
      <c r="E33" s="8" t="s">
        <v>1315</v>
      </c>
      <c r="F33" s="59">
        <v>7.4</v>
      </c>
      <c r="G33" s="59"/>
      <c r="H33" s="59"/>
      <c r="I33" s="59"/>
      <c r="J33" s="59"/>
      <c r="K33" s="59"/>
      <c r="L33" s="59"/>
      <c r="M33" s="59"/>
      <c r="N33" s="59"/>
      <c r="O33" s="59"/>
      <c r="P33" s="59"/>
      <c r="Q33" s="59"/>
      <c r="R33" s="9" t="s">
        <v>10</v>
      </c>
      <c r="S33" s="9" t="s">
        <v>1</v>
      </c>
    </row>
    <row r="34" spans="2:19" x14ac:dyDescent="0.25">
      <c r="B34" s="7" t="s">
        <v>232</v>
      </c>
      <c r="C34" s="7" t="s">
        <v>164</v>
      </c>
      <c r="D34" s="12">
        <v>3</v>
      </c>
      <c r="E34" s="8" t="s">
        <v>1316</v>
      </c>
      <c r="F34" s="59"/>
      <c r="G34" s="59"/>
      <c r="H34" s="59"/>
      <c r="I34" s="59"/>
      <c r="J34" s="59"/>
      <c r="K34" s="59"/>
      <c r="L34" s="59"/>
      <c r="M34" s="59"/>
      <c r="N34" s="59"/>
      <c r="O34" s="59"/>
      <c r="P34" s="59"/>
      <c r="Q34" s="59"/>
      <c r="R34" s="9"/>
      <c r="S34" s="9" t="s">
        <v>1</v>
      </c>
    </row>
    <row r="35" spans="2:19" x14ac:dyDescent="0.25">
      <c r="B35" s="7" t="s">
        <v>232</v>
      </c>
      <c r="C35" s="7" t="s">
        <v>164</v>
      </c>
      <c r="D35" s="12">
        <v>4</v>
      </c>
      <c r="E35" s="8" t="s">
        <v>1317</v>
      </c>
      <c r="F35" s="59"/>
      <c r="G35" s="59"/>
      <c r="H35" s="59"/>
      <c r="I35" s="59"/>
      <c r="J35" s="59"/>
      <c r="K35" s="59"/>
      <c r="L35" s="59"/>
      <c r="M35" s="59"/>
      <c r="N35" s="59"/>
      <c r="O35" s="59"/>
      <c r="P35" s="59"/>
      <c r="Q35" s="59"/>
      <c r="R35" s="9"/>
      <c r="S35" s="9" t="s">
        <v>1</v>
      </c>
    </row>
    <row r="36" spans="2:19" x14ac:dyDescent="0.25">
      <c r="B36" s="7" t="s">
        <v>232</v>
      </c>
      <c r="C36" s="8" t="s">
        <v>171</v>
      </c>
      <c r="D36" s="8" t="s">
        <v>172</v>
      </c>
      <c r="E36" s="8" t="s">
        <v>1318</v>
      </c>
      <c r="F36" s="59">
        <v>1.794</v>
      </c>
      <c r="G36" s="59"/>
      <c r="H36" s="59"/>
      <c r="I36" s="59"/>
      <c r="J36" s="59"/>
      <c r="K36" s="59"/>
      <c r="L36" s="59"/>
      <c r="M36" s="59"/>
      <c r="N36" s="59"/>
      <c r="O36" s="59"/>
      <c r="P36" s="59"/>
      <c r="Q36" s="59"/>
      <c r="R36" s="9"/>
      <c r="S36" s="9" t="s">
        <v>1</v>
      </c>
    </row>
    <row r="37" spans="2:19" ht="15.75" thickBot="1" x14ac:dyDescent="0.3">
      <c r="B37" s="56" t="s">
        <v>232</v>
      </c>
      <c r="C37" s="57" t="s">
        <v>171</v>
      </c>
      <c r="D37" s="57" t="s">
        <v>174</v>
      </c>
      <c r="E37" s="57" t="s">
        <v>1319</v>
      </c>
      <c r="F37" s="61"/>
      <c r="G37" s="61"/>
      <c r="H37" s="61"/>
      <c r="I37" s="61"/>
      <c r="J37" s="61"/>
      <c r="K37" s="61"/>
      <c r="L37" s="61"/>
      <c r="M37" s="61"/>
      <c r="N37" s="61"/>
      <c r="O37" s="61"/>
      <c r="P37" s="61"/>
      <c r="Q37" s="61"/>
      <c r="R37" s="62"/>
      <c r="S37" s="62" t="s">
        <v>1</v>
      </c>
    </row>
    <row r="38" spans="2:19" ht="15.75" thickTop="1" x14ac:dyDescent="0.25">
      <c r="B38" s="7" t="s">
        <v>234</v>
      </c>
      <c r="C38" s="7" t="s">
        <v>106</v>
      </c>
      <c r="D38" s="8" t="s">
        <v>107</v>
      </c>
      <c r="E38" s="8" t="s">
        <v>1320</v>
      </c>
      <c r="F38" s="59">
        <v>45</v>
      </c>
      <c r="G38" s="59">
        <v>45</v>
      </c>
      <c r="H38" s="59">
        <v>45</v>
      </c>
      <c r="I38" s="59">
        <v>50</v>
      </c>
      <c r="J38" s="59">
        <v>50</v>
      </c>
      <c r="K38" s="59">
        <v>50</v>
      </c>
      <c r="L38" s="59">
        <v>50</v>
      </c>
      <c r="M38" s="59">
        <v>50</v>
      </c>
      <c r="N38" s="59">
        <v>50</v>
      </c>
      <c r="O38" s="59">
        <v>50</v>
      </c>
      <c r="P38" s="59">
        <v>50</v>
      </c>
      <c r="Q38" s="59">
        <v>50</v>
      </c>
      <c r="R38" s="9"/>
      <c r="S38" s="9" t="s">
        <v>1</v>
      </c>
    </row>
    <row r="39" spans="2:19" x14ac:dyDescent="0.25">
      <c r="B39" s="7" t="s">
        <v>234</v>
      </c>
      <c r="C39" s="7" t="s">
        <v>106</v>
      </c>
      <c r="D39" s="8" t="s">
        <v>112</v>
      </c>
      <c r="E39" s="8" t="s">
        <v>1321</v>
      </c>
      <c r="F39" s="59">
        <v>22.5</v>
      </c>
      <c r="G39" s="59">
        <v>22.5</v>
      </c>
      <c r="H39" s="59">
        <v>25</v>
      </c>
      <c r="I39" s="59">
        <v>25</v>
      </c>
      <c r="J39" s="59">
        <v>25</v>
      </c>
      <c r="K39" s="59">
        <v>25</v>
      </c>
      <c r="L39" s="59">
        <v>25</v>
      </c>
      <c r="M39" s="59">
        <v>25</v>
      </c>
      <c r="N39" s="59">
        <v>25</v>
      </c>
      <c r="O39" s="59">
        <v>25</v>
      </c>
      <c r="P39" s="59">
        <v>25</v>
      </c>
      <c r="Q39" s="59">
        <v>25</v>
      </c>
      <c r="R39" s="9"/>
      <c r="S39" s="9" t="s">
        <v>1</v>
      </c>
    </row>
    <row r="40" spans="2:19" x14ac:dyDescent="0.25">
      <c r="B40" s="7" t="s">
        <v>234</v>
      </c>
      <c r="C40" s="7" t="s">
        <v>106</v>
      </c>
      <c r="D40" s="8" t="s">
        <v>117</v>
      </c>
      <c r="E40" s="8" t="s">
        <v>1322</v>
      </c>
      <c r="F40" s="59">
        <v>30</v>
      </c>
      <c r="G40" s="59">
        <v>30</v>
      </c>
      <c r="H40" s="59">
        <v>30</v>
      </c>
      <c r="I40" s="59">
        <v>30</v>
      </c>
      <c r="J40" s="59">
        <v>32</v>
      </c>
      <c r="K40" s="59">
        <v>32</v>
      </c>
      <c r="L40" s="59">
        <v>32</v>
      </c>
      <c r="M40" s="59">
        <v>32</v>
      </c>
      <c r="N40" s="59">
        <v>32</v>
      </c>
      <c r="O40" s="59">
        <v>32</v>
      </c>
      <c r="P40" s="59">
        <v>32</v>
      </c>
      <c r="Q40" s="59">
        <v>32</v>
      </c>
      <c r="R40" s="9"/>
      <c r="S40" s="9" t="s">
        <v>1</v>
      </c>
    </row>
    <row r="41" spans="2:19" x14ac:dyDescent="0.25">
      <c r="B41" s="7" t="s">
        <v>234</v>
      </c>
      <c r="C41" s="7" t="s">
        <v>237</v>
      </c>
      <c r="D41" s="8" t="s">
        <v>238</v>
      </c>
      <c r="E41" s="8" t="s">
        <v>1323</v>
      </c>
      <c r="F41" s="59">
        <v>45.1</v>
      </c>
      <c r="G41" s="59">
        <v>45.1</v>
      </c>
      <c r="H41" s="59">
        <v>45.1</v>
      </c>
      <c r="I41" s="59">
        <v>45.1</v>
      </c>
      <c r="J41" s="59">
        <v>45.1</v>
      </c>
      <c r="K41" s="59">
        <v>45.1</v>
      </c>
      <c r="L41" s="59">
        <v>45.1</v>
      </c>
      <c r="M41" s="59">
        <v>45.1</v>
      </c>
      <c r="N41" s="59">
        <v>45.1</v>
      </c>
      <c r="O41" s="59">
        <v>45.1</v>
      </c>
      <c r="P41" s="59">
        <v>45.1</v>
      </c>
      <c r="Q41" s="59">
        <v>45.1</v>
      </c>
      <c r="R41" s="9"/>
      <c r="S41" s="9" t="s">
        <v>1</v>
      </c>
    </row>
    <row r="42" spans="2:19" x14ac:dyDescent="0.25">
      <c r="B42" s="7" t="s">
        <v>234</v>
      </c>
      <c r="C42" s="7" t="s">
        <v>237</v>
      </c>
      <c r="D42" s="8" t="s">
        <v>241</v>
      </c>
      <c r="E42" s="8" t="s">
        <v>1324</v>
      </c>
      <c r="F42" s="59">
        <v>22.5</v>
      </c>
      <c r="G42" s="59">
        <v>22.5</v>
      </c>
      <c r="H42" s="59">
        <v>22.5</v>
      </c>
      <c r="I42" s="59">
        <v>22.5</v>
      </c>
      <c r="J42" s="59">
        <v>22.5</v>
      </c>
      <c r="K42" s="59">
        <v>22.5</v>
      </c>
      <c r="L42" s="59">
        <v>22.5</v>
      </c>
      <c r="M42" s="59">
        <v>22.5</v>
      </c>
      <c r="N42" s="59">
        <v>22.5</v>
      </c>
      <c r="O42" s="59">
        <v>22.5</v>
      </c>
      <c r="P42" s="59">
        <v>22.5</v>
      </c>
      <c r="Q42" s="59">
        <v>22.5</v>
      </c>
      <c r="R42" s="9"/>
      <c r="S42" s="9" t="s">
        <v>1</v>
      </c>
    </row>
    <row r="43" spans="2:19" x14ac:dyDescent="0.25">
      <c r="B43" s="7" t="s">
        <v>234</v>
      </c>
      <c r="C43" s="7" t="s">
        <v>237</v>
      </c>
      <c r="D43" s="8" t="s">
        <v>245</v>
      </c>
      <c r="E43" s="8" t="s">
        <v>1325</v>
      </c>
      <c r="F43" s="60">
        <v>26.9</v>
      </c>
      <c r="G43" s="60">
        <v>26.9</v>
      </c>
      <c r="H43" s="60">
        <v>26.9</v>
      </c>
      <c r="I43" s="60">
        <v>26.9</v>
      </c>
      <c r="J43" s="60">
        <v>26.9</v>
      </c>
      <c r="K43" s="60">
        <v>26.9</v>
      </c>
      <c r="L43" s="60">
        <v>26.9</v>
      </c>
      <c r="M43" s="60">
        <v>26.9</v>
      </c>
      <c r="N43" s="60">
        <v>26.9</v>
      </c>
      <c r="O43" s="60">
        <v>26.9</v>
      </c>
      <c r="P43" s="60">
        <v>26.9</v>
      </c>
      <c r="Q43" s="60">
        <v>26.9</v>
      </c>
      <c r="R43" s="9"/>
      <c r="S43" s="9" t="s">
        <v>1</v>
      </c>
    </row>
    <row r="44" spans="2:19" x14ac:dyDescent="0.25">
      <c r="B44" s="7" t="s">
        <v>234</v>
      </c>
      <c r="C44" s="7" t="s">
        <v>237</v>
      </c>
      <c r="D44" s="8" t="s">
        <v>248</v>
      </c>
      <c r="E44" s="8" t="s">
        <v>1326</v>
      </c>
      <c r="F44" s="59">
        <v>13.4</v>
      </c>
      <c r="G44" s="59">
        <v>13.4</v>
      </c>
      <c r="H44" s="59">
        <v>13.4</v>
      </c>
      <c r="I44" s="59">
        <v>13.4</v>
      </c>
      <c r="J44" s="59">
        <v>13.4</v>
      </c>
      <c r="K44" s="59">
        <v>13.4</v>
      </c>
      <c r="L44" s="59">
        <v>13.4</v>
      </c>
      <c r="M44" s="59">
        <v>13.4</v>
      </c>
      <c r="N44" s="59">
        <v>13.4</v>
      </c>
      <c r="O44" s="59">
        <v>13.4</v>
      </c>
      <c r="P44" s="59">
        <v>13.4</v>
      </c>
      <c r="Q44" s="59">
        <v>13.4</v>
      </c>
      <c r="R44" s="9"/>
      <c r="S44" s="9" t="s">
        <v>1</v>
      </c>
    </row>
    <row r="45" spans="2:19" x14ac:dyDescent="0.25">
      <c r="B45" s="7" t="s">
        <v>234</v>
      </c>
      <c r="C45" s="8" t="s">
        <v>122</v>
      </c>
      <c r="D45" s="8" t="s">
        <v>130</v>
      </c>
      <c r="E45" s="8" t="s">
        <v>1327</v>
      </c>
      <c r="F45" s="20">
        <v>22.118035084516737</v>
      </c>
      <c r="G45" s="20">
        <v>21.854164198185213</v>
      </c>
      <c r="H45" s="20">
        <v>21.854164198185213</v>
      </c>
      <c r="I45" s="20">
        <v>22.534902914835769</v>
      </c>
      <c r="J45" s="20">
        <v>22.97488915769253</v>
      </c>
      <c r="K45" s="20">
        <v>23.392597964960597</v>
      </c>
      <c r="L45" s="20">
        <v>23.543042300234188</v>
      </c>
      <c r="M45" s="20">
        <v>23.726930879001447</v>
      </c>
      <c r="N45" s="20">
        <v>23.98955517610359</v>
      </c>
      <c r="O45" s="20">
        <v>24.469098727470463</v>
      </c>
      <c r="P45" s="20">
        <v>25.673863882238876</v>
      </c>
      <c r="Q45" s="20">
        <v>26.766225431445889</v>
      </c>
      <c r="R45" s="9"/>
      <c r="S45" s="9" t="s">
        <v>1</v>
      </c>
    </row>
    <row r="46" spans="2:19" x14ac:dyDescent="0.25">
      <c r="B46" s="7" t="s">
        <v>234</v>
      </c>
      <c r="C46" s="8" t="s">
        <v>122</v>
      </c>
      <c r="D46" s="8" t="s">
        <v>135</v>
      </c>
      <c r="E46" s="8" t="s">
        <v>1328</v>
      </c>
      <c r="F46" s="20">
        <v>0.99940688815429102</v>
      </c>
      <c r="G46" s="20">
        <v>0.99940688815429102</v>
      </c>
      <c r="H46" s="20">
        <v>0.99940688815429102</v>
      </c>
      <c r="I46" s="20">
        <v>0.99940688815429102</v>
      </c>
      <c r="J46" s="20">
        <v>0.99940688815429102</v>
      </c>
      <c r="K46" s="20">
        <v>0.99940688815429102</v>
      </c>
      <c r="L46" s="20">
        <v>0.99940688815429102</v>
      </c>
      <c r="M46" s="20">
        <v>0.99940688815429102</v>
      </c>
      <c r="N46" s="20">
        <v>0.99940688815429102</v>
      </c>
      <c r="O46" s="20">
        <v>0.99940688815429102</v>
      </c>
      <c r="P46" s="20">
        <v>0.99940688815429102</v>
      </c>
      <c r="Q46" s="20">
        <v>0.99940688815429102</v>
      </c>
      <c r="R46" s="10"/>
      <c r="S46" s="9" t="s">
        <v>1</v>
      </c>
    </row>
    <row r="47" spans="2:19" x14ac:dyDescent="0.25">
      <c r="B47" s="7" t="s">
        <v>234</v>
      </c>
      <c r="C47" s="8" t="s">
        <v>140</v>
      </c>
      <c r="D47" s="8" t="s">
        <v>130</v>
      </c>
      <c r="E47" s="8" t="s">
        <v>1329</v>
      </c>
      <c r="F47" s="20">
        <v>12.691451921469762</v>
      </c>
      <c r="G47" s="20">
        <v>19.087887648472353</v>
      </c>
      <c r="H47" s="20">
        <v>19.087887648472353</v>
      </c>
      <c r="I47" s="20">
        <v>19.378592170938081</v>
      </c>
      <c r="J47" s="20">
        <v>20.067593372872278</v>
      </c>
      <c r="K47" s="20">
        <v>20.550164616655834</v>
      </c>
      <c r="L47" s="20">
        <v>20.655020272967619</v>
      </c>
      <c r="M47" s="20">
        <v>20.764627831245825</v>
      </c>
      <c r="N47" s="20">
        <v>20.929476824168404</v>
      </c>
      <c r="O47" s="20">
        <v>21.595385477105648</v>
      </c>
      <c r="P47" s="20">
        <v>22.981322590457189</v>
      </c>
      <c r="Q47" s="20">
        <v>24.368553108875773</v>
      </c>
      <c r="R47" s="10"/>
      <c r="S47" s="9" t="s">
        <v>1</v>
      </c>
    </row>
    <row r="48" spans="2:19" x14ac:dyDescent="0.25">
      <c r="B48" s="7" t="s">
        <v>234</v>
      </c>
      <c r="C48" s="8" t="s">
        <v>140</v>
      </c>
      <c r="D48" s="8" t="s">
        <v>135</v>
      </c>
      <c r="E48" s="8" t="s">
        <v>1330</v>
      </c>
      <c r="F48" s="20">
        <v>0.99856726706546595</v>
      </c>
      <c r="G48" s="20">
        <v>0.99856726706546595</v>
      </c>
      <c r="H48" s="20">
        <v>0.99856726706546595</v>
      </c>
      <c r="I48" s="20">
        <v>0.99856726706546595</v>
      </c>
      <c r="J48" s="20">
        <v>0.99856726706546595</v>
      </c>
      <c r="K48" s="20">
        <v>0.99856726706546595</v>
      </c>
      <c r="L48" s="20">
        <v>0.99856726706546595</v>
      </c>
      <c r="M48" s="20">
        <v>0.99856726706546595</v>
      </c>
      <c r="N48" s="20">
        <v>0.99856726706546595</v>
      </c>
      <c r="O48" s="20">
        <v>0.99856726706546595</v>
      </c>
      <c r="P48" s="20">
        <v>0.99856726706546595</v>
      </c>
      <c r="Q48" s="20">
        <v>0.99856726706546595</v>
      </c>
      <c r="R48" s="10"/>
      <c r="S48" s="9" t="s">
        <v>1</v>
      </c>
    </row>
    <row r="49" spans="2:19" x14ac:dyDescent="0.25">
      <c r="B49" s="7" t="s">
        <v>234</v>
      </c>
      <c r="C49" s="8" t="s">
        <v>150</v>
      </c>
      <c r="D49" s="8" t="s">
        <v>151</v>
      </c>
      <c r="E49" s="8" t="s">
        <v>1331</v>
      </c>
      <c r="F49" s="22">
        <v>1.5</v>
      </c>
      <c r="G49" s="22"/>
      <c r="H49" s="22"/>
      <c r="I49" s="22"/>
      <c r="J49" s="22"/>
      <c r="K49" s="22"/>
      <c r="L49" s="22"/>
      <c r="M49" s="22"/>
      <c r="N49" s="22"/>
      <c r="O49" s="22"/>
      <c r="P49" s="22"/>
      <c r="Q49" s="22"/>
      <c r="R49" s="11"/>
      <c r="S49" s="9" t="s">
        <v>1</v>
      </c>
    </row>
    <row r="50" spans="2:19" x14ac:dyDescent="0.25">
      <c r="B50" s="7" t="s">
        <v>234</v>
      </c>
      <c r="C50" s="7" t="s">
        <v>164</v>
      </c>
      <c r="D50" s="12">
        <v>1</v>
      </c>
      <c r="E50" s="8" t="s">
        <v>1332</v>
      </c>
      <c r="F50" s="59">
        <v>4.2</v>
      </c>
      <c r="G50" s="59"/>
      <c r="H50" s="59"/>
      <c r="I50" s="59"/>
      <c r="J50" s="59"/>
      <c r="K50" s="59"/>
      <c r="L50" s="59"/>
      <c r="M50" s="59"/>
      <c r="N50" s="59"/>
      <c r="O50" s="59"/>
      <c r="P50" s="59"/>
      <c r="Q50" s="59"/>
      <c r="R50" s="9" t="s">
        <v>48</v>
      </c>
      <c r="S50" s="9" t="s">
        <v>1</v>
      </c>
    </row>
    <row r="51" spans="2:19" x14ac:dyDescent="0.25">
      <c r="B51" s="7" t="s">
        <v>234</v>
      </c>
      <c r="C51" s="7" t="s">
        <v>164</v>
      </c>
      <c r="D51" s="12">
        <v>2</v>
      </c>
      <c r="E51" s="8" t="s">
        <v>1333</v>
      </c>
      <c r="F51" s="59">
        <v>5.9</v>
      </c>
      <c r="G51" s="59"/>
      <c r="H51" s="59"/>
      <c r="I51" s="59"/>
      <c r="J51" s="59"/>
      <c r="K51" s="59"/>
      <c r="L51" s="59"/>
      <c r="M51" s="59"/>
      <c r="N51" s="59"/>
      <c r="O51" s="59"/>
      <c r="P51" s="59"/>
      <c r="Q51" s="59"/>
      <c r="R51" s="9" t="s">
        <v>4</v>
      </c>
      <c r="S51" s="9" t="s">
        <v>1</v>
      </c>
    </row>
    <row r="52" spans="2:19" x14ac:dyDescent="0.25">
      <c r="B52" s="7" t="s">
        <v>234</v>
      </c>
      <c r="C52" s="7" t="s">
        <v>164</v>
      </c>
      <c r="D52" s="12">
        <v>3</v>
      </c>
      <c r="E52" s="8" t="s">
        <v>1334</v>
      </c>
      <c r="F52" s="59">
        <v>0.8</v>
      </c>
      <c r="G52" s="59"/>
      <c r="H52" s="59"/>
      <c r="I52" s="59"/>
      <c r="J52" s="59"/>
      <c r="K52" s="59"/>
      <c r="L52" s="59"/>
      <c r="M52" s="59"/>
      <c r="N52" s="59"/>
      <c r="O52" s="59"/>
      <c r="P52" s="59"/>
      <c r="Q52" s="59"/>
      <c r="R52" s="9" t="s">
        <v>50</v>
      </c>
      <c r="S52" s="9" t="s">
        <v>1</v>
      </c>
    </row>
    <row r="53" spans="2:19" x14ac:dyDescent="0.25">
      <c r="B53" s="7" t="s">
        <v>234</v>
      </c>
      <c r="C53" s="7" t="s">
        <v>164</v>
      </c>
      <c r="D53" s="12">
        <v>4</v>
      </c>
      <c r="E53" s="8" t="s">
        <v>1335</v>
      </c>
      <c r="F53" s="59"/>
      <c r="G53" s="59"/>
      <c r="H53" s="59"/>
      <c r="I53" s="59"/>
      <c r="J53" s="59"/>
      <c r="K53" s="59"/>
      <c r="L53" s="59"/>
      <c r="M53" s="59"/>
      <c r="N53" s="59"/>
      <c r="O53" s="59"/>
      <c r="P53" s="59"/>
      <c r="Q53" s="59"/>
      <c r="R53" s="9"/>
      <c r="S53" s="9" t="s">
        <v>1</v>
      </c>
    </row>
    <row r="54" spans="2:19" x14ac:dyDescent="0.25">
      <c r="B54" s="7" t="s">
        <v>234</v>
      </c>
      <c r="C54" s="8" t="s">
        <v>171</v>
      </c>
      <c r="D54" s="8" t="s">
        <v>172</v>
      </c>
      <c r="E54" s="8" t="s">
        <v>1336</v>
      </c>
      <c r="F54" s="59">
        <v>1.3180000000000001</v>
      </c>
      <c r="G54" s="59"/>
      <c r="H54" s="59"/>
      <c r="I54" s="59"/>
      <c r="J54" s="59"/>
      <c r="K54" s="59"/>
      <c r="L54" s="59"/>
      <c r="M54" s="59"/>
      <c r="N54" s="59"/>
      <c r="O54" s="59"/>
      <c r="P54" s="59"/>
      <c r="Q54" s="59"/>
      <c r="R54" s="9"/>
      <c r="S54" s="9" t="s">
        <v>1</v>
      </c>
    </row>
    <row r="55" spans="2:19" ht="15.75" thickBot="1" x14ac:dyDescent="0.3">
      <c r="B55" s="56" t="s">
        <v>234</v>
      </c>
      <c r="C55" s="57" t="s">
        <v>171</v>
      </c>
      <c r="D55" s="57" t="s">
        <v>174</v>
      </c>
      <c r="E55" s="57" t="s">
        <v>1337</v>
      </c>
      <c r="F55" s="61"/>
      <c r="G55" s="61"/>
      <c r="H55" s="61"/>
      <c r="I55" s="61"/>
      <c r="J55" s="61"/>
      <c r="K55" s="61"/>
      <c r="L55" s="61"/>
      <c r="M55" s="61"/>
      <c r="N55" s="61"/>
      <c r="O55" s="61"/>
      <c r="P55" s="61"/>
      <c r="Q55" s="61"/>
      <c r="R55" s="62"/>
      <c r="S55" s="62" t="s">
        <v>1</v>
      </c>
    </row>
    <row r="56" spans="2:19" ht="15.75" thickTop="1" x14ac:dyDescent="0.25">
      <c r="B56" s="7" t="s">
        <v>236</v>
      </c>
      <c r="C56" s="7" t="s">
        <v>106</v>
      </c>
      <c r="D56" s="8" t="s">
        <v>107</v>
      </c>
      <c r="E56" s="8" t="s">
        <v>1338</v>
      </c>
      <c r="F56" s="59">
        <v>45</v>
      </c>
      <c r="G56" s="59">
        <v>45</v>
      </c>
      <c r="H56" s="59">
        <v>45</v>
      </c>
      <c r="I56" s="59">
        <v>45</v>
      </c>
      <c r="J56" s="59">
        <v>45</v>
      </c>
      <c r="K56" s="59">
        <v>45</v>
      </c>
      <c r="L56" s="59">
        <v>45</v>
      </c>
      <c r="M56" s="59">
        <v>50</v>
      </c>
      <c r="N56" s="59">
        <v>50</v>
      </c>
      <c r="O56" s="59">
        <v>50</v>
      </c>
      <c r="P56" s="59">
        <v>50</v>
      </c>
      <c r="Q56" s="59">
        <v>50</v>
      </c>
      <c r="R56" s="9"/>
      <c r="S56" s="9" t="s">
        <v>1</v>
      </c>
    </row>
    <row r="57" spans="2:19" x14ac:dyDescent="0.25">
      <c r="B57" s="7" t="s">
        <v>236</v>
      </c>
      <c r="C57" s="7" t="s">
        <v>106</v>
      </c>
      <c r="D57" s="8" t="s">
        <v>112</v>
      </c>
      <c r="E57" s="8" t="s">
        <v>1339</v>
      </c>
      <c r="F57" s="59">
        <v>22.5</v>
      </c>
      <c r="G57" s="59">
        <v>22.9</v>
      </c>
      <c r="H57" s="59">
        <v>22.9</v>
      </c>
      <c r="I57" s="59">
        <v>22.9</v>
      </c>
      <c r="J57" s="59">
        <v>22.9</v>
      </c>
      <c r="K57" s="59">
        <v>22.9</v>
      </c>
      <c r="L57" s="59">
        <v>22.9</v>
      </c>
      <c r="M57" s="59">
        <v>22.9</v>
      </c>
      <c r="N57" s="59">
        <v>22.9</v>
      </c>
      <c r="O57" s="59">
        <v>22.9</v>
      </c>
      <c r="P57" s="59">
        <v>22.9</v>
      </c>
      <c r="Q57" s="59">
        <v>22.9</v>
      </c>
      <c r="R57" s="9"/>
      <c r="S57" s="9" t="s">
        <v>1</v>
      </c>
    </row>
    <row r="58" spans="2:19" x14ac:dyDescent="0.25">
      <c r="B58" s="7" t="s">
        <v>236</v>
      </c>
      <c r="C58" s="7" t="s">
        <v>106</v>
      </c>
      <c r="D58" s="8" t="s">
        <v>117</v>
      </c>
      <c r="E58" s="8" t="s">
        <v>1340</v>
      </c>
      <c r="F58" s="59">
        <v>22.9</v>
      </c>
      <c r="G58" s="59">
        <v>22.9</v>
      </c>
      <c r="H58" s="59">
        <v>22.9</v>
      </c>
      <c r="I58" s="59">
        <v>22.9</v>
      </c>
      <c r="J58" s="59">
        <v>22.9</v>
      </c>
      <c r="K58" s="59">
        <v>22.9</v>
      </c>
      <c r="L58" s="59">
        <v>22.9</v>
      </c>
      <c r="M58" s="59">
        <v>22.9</v>
      </c>
      <c r="N58" s="59">
        <v>22.9</v>
      </c>
      <c r="O58" s="59">
        <v>22.9</v>
      </c>
      <c r="P58" s="59">
        <v>22.9</v>
      </c>
      <c r="Q58" s="59">
        <v>22.9</v>
      </c>
      <c r="R58" s="9"/>
      <c r="S58" s="9" t="s">
        <v>1</v>
      </c>
    </row>
    <row r="59" spans="2:19" x14ac:dyDescent="0.25">
      <c r="B59" s="7" t="s">
        <v>236</v>
      </c>
      <c r="C59" s="7" t="s">
        <v>237</v>
      </c>
      <c r="D59" s="8" t="s">
        <v>238</v>
      </c>
      <c r="E59" s="8" t="s">
        <v>1341</v>
      </c>
      <c r="F59" s="59">
        <v>45.1</v>
      </c>
      <c r="G59" s="59">
        <v>45.1</v>
      </c>
      <c r="H59" s="59">
        <v>45.1</v>
      </c>
      <c r="I59" s="59">
        <v>45.1</v>
      </c>
      <c r="J59" s="59">
        <v>45.1</v>
      </c>
      <c r="K59" s="59">
        <v>45.1</v>
      </c>
      <c r="L59" s="59">
        <v>45.1</v>
      </c>
      <c r="M59" s="59">
        <v>45.1</v>
      </c>
      <c r="N59" s="59">
        <v>45.1</v>
      </c>
      <c r="O59" s="59">
        <v>45.1</v>
      </c>
      <c r="P59" s="59">
        <v>45.1</v>
      </c>
      <c r="Q59" s="59">
        <v>45.1</v>
      </c>
      <c r="R59" s="9"/>
      <c r="S59" s="9" t="s">
        <v>1</v>
      </c>
    </row>
    <row r="60" spans="2:19" x14ac:dyDescent="0.25">
      <c r="B60" s="7" t="s">
        <v>236</v>
      </c>
      <c r="C60" s="7" t="s">
        <v>237</v>
      </c>
      <c r="D60" s="8" t="s">
        <v>241</v>
      </c>
      <c r="E60" s="8" t="s">
        <v>1342</v>
      </c>
      <c r="F60" s="59">
        <v>21.4</v>
      </c>
      <c r="G60" s="59">
        <v>21.4</v>
      </c>
      <c r="H60" s="59">
        <v>21.4</v>
      </c>
      <c r="I60" s="59">
        <v>21.4</v>
      </c>
      <c r="J60" s="59">
        <v>21.4</v>
      </c>
      <c r="K60" s="59">
        <v>21.4</v>
      </c>
      <c r="L60" s="59">
        <v>21.4</v>
      </c>
      <c r="M60" s="59">
        <v>21.4</v>
      </c>
      <c r="N60" s="59">
        <v>21.4</v>
      </c>
      <c r="O60" s="59">
        <v>21.4</v>
      </c>
      <c r="P60" s="59">
        <v>21.4</v>
      </c>
      <c r="Q60" s="59">
        <v>21.4</v>
      </c>
      <c r="R60" s="9"/>
      <c r="S60" s="9" t="s">
        <v>1</v>
      </c>
    </row>
    <row r="61" spans="2:19" x14ac:dyDescent="0.25">
      <c r="B61" s="7" t="s">
        <v>236</v>
      </c>
      <c r="C61" s="7" t="s">
        <v>237</v>
      </c>
      <c r="D61" s="8" t="s">
        <v>245</v>
      </c>
      <c r="E61" s="8" t="s">
        <v>1343</v>
      </c>
      <c r="F61" s="60">
        <v>26.9</v>
      </c>
      <c r="G61" s="60">
        <v>26.9</v>
      </c>
      <c r="H61" s="60">
        <v>26.9</v>
      </c>
      <c r="I61" s="60">
        <v>26.9</v>
      </c>
      <c r="J61" s="60">
        <v>26.9</v>
      </c>
      <c r="K61" s="60">
        <v>26.9</v>
      </c>
      <c r="L61" s="60">
        <v>26.9</v>
      </c>
      <c r="M61" s="60">
        <v>26.9</v>
      </c>
      <c r="N61" s="60">
        <v>26.9</v>
      </c>
      <c r="O61" s="60">
        <v>26.9</v>
      </c>
      <c r="P61" s="60">
        <v>26.9</v>
      </c>
      <c r="Q61" s="60">
        <v>26.9</v>
      </c>
      <c r="R61" s="9"/>
      <c r="S61" s="9" t="s">
        <v>1</v>
      </c>
    </row>
    <row r="62" spans="2:19" x14ac:dyDescent="0.25">
      <c r="B62" s="7" t="s">
        <v>236</v>
      </c>
      <c r="C62" s="7" t="s">
        <v>237</v>
      </c>
      <c r="D62" s="8" t="s">
        <v>248</v>
      </c>
      <c r="E62" s="8" t="s">
        <v>1344</v>
      </c>
      <c r="F62" s="59">
        <v>13.4</v>
      </c>
      <c r="G62" s="59">
        <v>13.4</v>
      </c>
      <c r="H62" s="59">
        <v>13.4</v>
      </c>
      <c r="I62" s="59">
        <v>13.4</v>
      </c>
      <c r="J62" s="59">
        <v>13.4</v>
      </c>
      <c r="K62" s="59">
        <v>13.4</v>
      </c>
      <c r="L62" s="59">
        <v>13.4</v>
      </c>
      <c r="M62" s="59">
        <v>13.4</v>
      </c>
      <c r="N62" s="59">
        <v>13.4</v>
      </c>
      <c r="O62" s="59">
        <v>13.4</v>
      </c>
      <c r="P62" s="59">
        <v>13.4</v>
      </c>
      <c r="Q62" s="59">
        <v>13.4</v>
      </c>
      <c r="R62" s="9"/>
      <c r="S62" s="9" t="s">
        <v>1</v>
      </c>
    </row>
    <row r="63" spans="2:19" x14ac:dyDescent="0.25">
      <c r="B63" s="7" t="s">
        <v>236</v>
      </c>
      <c r="C63" s="8" t="s">
        <v>122</v>
      </c>
      <c r="D63" s="8" t="s">
        <v>130</v>
      </c>
      <c r="E63" s="8" t="s">
        <v>1345</v>
      </c>
      <c r="F63" s="20">
        <v>19.185158800543551</v>
      </c>
      <c r="G63" s="20">
        <v>18.728980662380568</v>
      </c>
      <c r="H63" s="20">
        <v>18.728980662380568</v>
      </c>
      <c r="I63" s="20">
        <v>19.312372557154596</v>
      </c>
      <c r="J63" s="20">
        <v>19.689440001118527</v>
      </c>
      <c r="K63" s="20">
        <v>20.047415721575472</v>
      </c>
      <c r="L63" s="20">
        <v>20.176346254930653</v>
      </c>
      <c r="M63" s="20">
        <v>20.333938446722215</v>
      </c>
      <c r="N63" s="20">
        <v>20.55900701202135</v>
      </c>
      <c r="O63" s="20">
        <v>20.969975000495847</v>
      </c>
      <c r="P63" s="20">
        <v>22.002456640230264</v>
      </c>
      <c r="Q63" s="20">
        <v>22.938608585731121</v>
      </c>
      <c r="R63" s="9"/>
      <c r="S63" s="9" t="s">
        <v>1</v>
      </c>
    </row>
    <row r="64" spans="2:19" x14ac:dyDescent="0.25">
      <c r="B64" s="7" t="s">
        <v>236</v>
      </c>
      <c r="C64" s="8" t="s">
        <v>122</v>
      </c>
      <c r="D64" s="8" t="s">
        <v>135</v>
      </c>
      <c r="E64" s="8" t="s">
        <v>1346</v>
      </c>
      <c r="F64" s="20">
        <v>0.98066307676846898</v>
      </c>
      <c r="G64" s="20">
        <v>0.98066307676846898</v>
      </c>
      <c r="H64" s="20">
        <v>0.98066307676846898</v>
      </c>
      <c r="I64" s="20">
        <v>0.98066307676846898</v>
      </c>
      <c r="J64" s="20">
        <v>0.98066307676846898</v>
      </c>
      <c r="K64" s="20">
        <v>0.98066307676846898</v>
      </c>
      <c r="L64" s="20">
        <v>0.98066307676846898</v>
      </c>
      <c r="M64" s="20">
        <v>0.98066307676846898</v>
      </c>
      <c r="N64" s="20">
        <v>0.98066307676846898</v>
      </c>
      <c r="O64" s="20">
        <v>0.98066307676846898</v>
      </c>
      <c r="P64" s="20">
        <v>0.98066307676846898</v>
      </c>
      <c r="Q64" s="20">
        <v>0.98066307676846898</v>
      </c>
      <c r="R64" s="10"/>
      <c r="S64" s="9" t="s">
        <v>1</v>
      </c>
    </row>
    <row r="65" spans="2:19" x14ac:dyDescent="0.25">
      <c r="B65" s="7" t="s">
        <v>236</v>
      </c>
      <c r="C65" s="8" t="s">
        <v>140</v>
      </c>
      <c r="D65" s="8" t="s">
        <v>130</v>
      </c>
      <c r="E65" s="8" t="s">
        <v>1347</v>
      </c>
      <c r="F65" s="20">
        <v>12.950360356164193</v>
      </c>
      <c r="G65" s="20">
        <v>18.143913312555096</v>
      </c>
      <c r="H65" s="20">
        <v>18.143913312555096</v>
      </c>
      <c r="I65" s="20">
        <v>18.420241304018727</v>
      </c>
      <c r="J65" s="20">
        <v>19.07516857048034</v>
      </c>
      <c r="K65" s="20">
        <v>19.533874686923848</v>
      </c>
      <c r="L65" s="20">
        <v>19.633544800950546</v>
      </c>
      <c r="M65" s="20">
        <v>19.737731815900826</v>
      </c>
      <c r="N65" s="20">
        <v>19.894428349971669</v>
      </c>
      <c r="O65" s="20">
        <v>20.527405088701617</v>
      </c>
      <c r="P65" s="20">
        <v>21.844801927178697</v>
      </c>
      <c r="Q65" s="20">
        <v>23.163428206537173</v>
      </c>
      <c r="R65" s="10"/>
      <c r="S65" s="9" t="s">
        <v>1</v>
      </c>
    </row>
    <row r="66" spans="2:19" x14ac:dyDescent="0.25">
      <c r="B66" s="7" t="s">
        <v>236</v>
      </c>
      <c r="C66" s="8" t="s">
        <v>140</v>
      </c>
      <c r="D66" s="8" t="s">
        <v>135</v>
      </c>
      <c r="E66" s="8" t="s">
        <v>1348</v>
      </c>
      <c r="F66" s="20">
        <v>0.97772290323873601</v>
      </c>
      <c r="G66" s="20">
        <v>0.97772290323873601</v>
      </c>
      <c r="H66" s="20">
        <v>0.97772290323873601</v>
      </c>
      <c r="I66" s="20">
        <v>0.97772290323873601</v>
      </c>
      <c r="J66" s="20">
        <v>0.97772290323873601</v>
      </c>
      <c r="K66" s="20">
        <v>0.97772290323873601</v>
      </c>
      <c r="L66" s="20">
        <v>0.97772290323873601</v>
      </c>
      <c r="M66" s="20">
        <v>0.97772290323873601</v>
      </c>
      <c r="N66" s="20">
        <v>0.97772290323873601</v>
      </c>
      <c r="O66" s="20">
        <v>0.97772290323873601</v>
      </c>
      <c r="P66" s="20">
        <v>0.97772290323873601</v>
      </c>
      <c r="Q66" s="20">
        <v>0.97772290323873601</v>
      </c>
      <c r="R66" s="10"/>
      <c r="S66" s="9" t="s">
        <v>1</v>
      </c>
    </row>
    <row r="67" spans="2:19" x14ac:dyDescent="0.25">
      <c r="B67" s="7" t="s">
        <v>236</v>
      </c>
      <c r="C67" s="8" t="s">
        <v>150</v>
      </c>
      <c r="D67" s="8" t="s">
        <v>151</v>
      </c>
      <c r="E67" s="8" t="s">
        <v>1349</v>
      </c>
      <c r="F67" s="22">
        <v>5.5</v>
      </c>
      <c r="G67" s="22"/>
      <c r="H67" s="22"/>
      <c r="I67" s="22"/>
      <c r="J67" s="22"/>
      <c r="K67" s="22"/>
      <c r="L67" s="22"/>
      <c r="M67" s="22"/>
      <c r="N67" s="22"/>
      <c r="O67" s="22"/>
      <c r="P67" s="22"/>
      <c r="Q67" s="22"/>
      <c r="R67" s="11"/>
      <c r="S67" s="9" t="s">
        <v>1</v>
      </c>
    </row>
    <row r="68" spans="2:19" x14ac:dyDescent="0.25">
      <c r="B68" s="7" t="s">
        <v>236</v>
      </c>
      <c r="C68" s="7" t="s">
        <v>164</v>
      </c>
      <c r="D68" s="12">
        <v>1</v>
      </c>
      <c r="E68" s="8" t="s">
        <v>1350</v>
      </c>
      <c r="F68" s="59">
        <v>13.9</v>
      </c>
      <c r="G68" s="59"/>
      <c r="H68" s="59"/>
      <c r="I68" s="59"/>
      <c r="J68" s="59"/>
      <c r="K68" s="59"/>
      <c r="L68" s="59"/>
      <c r="M68" s="59"/>
      <c r="N68" s="59"/>
      <c r="O68" s="59"/>
      <c r="P68" s="59"/>
      <c r="Q68" s="59"/>
      <c r="R68" s="9" t="s">
        <v>4</v>
      </c>
      <c r="S68" s="9" t="s">
        <v>1</v>
      </c>
    </row>
    <row r="69" spans="2:19" x14ac:dyDescent="0.25">
      <c r="B69" s="7" t="s">
        <v>236</v>
      </c>
      <c r="C69" s="7" t="s">
        <v>164</v>
      </c>
      <c r="D69" s="12">
        <v>2</v>
      </c>
      <c r="E69" s="8" t="s">
        <v>1351</v>
      </c>
      <c r="F69" s="59">
        <v>9.4</v>
      </c>
      <c r="G69" s="59"/>
      <c r="H69" s="59"/>
      <c r="I69" s="59"/>
      <c r="J69" s="59"/>
      <c r="K69" s="59"/>
      <c r="L69" s="59"/>
      <c r="M69" s="59"/>
      <c r="N69" s="59"/>
      <c r="O69" s="59"/>
      <c r="P69" s="59"/>
      <c r="Q69" s="59"/>
      <c r="R69" s="9" t="s">
        <v>213</v>
      </c>
      <c r="S69" s="9" t="s">
        <v>1</v>
      </c>
    </row>
    <row r="70" spans="2:19" x14ac:dyDescent="0.25">
      <c r="B70" s="7" t="s">
        <v>236</v>
      </c>
      <c r="C70" s="7" t="s">
        <v>164</v>
      </c>
      <c r="D70" s="12">
        <v>3</v>
      </c>
      <c r="E70" s="8" t="s">
        <v>1352</v>
      </c>
      <c r="F70" s="59"/>
      <c r="G70" s="59"/>
      <c r="H70" s="59"/>
      <c r="I70" s="59"/>
      <c r="J70" s="59"/>
      <c r="K70" s="59"/>
      <c r="L70" s="59"/>
      <c r="M70" s="59"/>
      <c r="N70" s="59"/>
      <c r="O70" s="59"/>
      <c r="P70" s="59"/>
      <c r="Q70" s="59"/>
      <c r="R70" s="9"/>
      <c r="S70" s="9" t="s">
        <v>1</v>
      </c>
    </row>
    <row r="71" spans="2:19" x14ac:dyDescent="0.25">
      <c r="B71" s="7" t="s">
        <v>236</v>
      </c>
      <c r="C71" s="7" t="s">
        <v>164</v>
      </c>
      <c r="D71" s="12">
        <v>4</v>
      </c>
      <c r="E71" s="8" t="s">
        <v>1353</v>
      </c>
      <c r="F71" s="59"/>
      <c r="G71" s="59"/>
      <c r="H71" s="59"/>
      <c r="I71" s="59"/>
      <c r="J71" s="59"/>
      <c r="K71" s="59"/>
      <c r="L71" s="59"/>
      <c r="M71" s="59"/>
      <c r="N71" s="59"/>
      <c r="O71" s="59"/>
      <c r="P71" s="59"/>
      <c r="Q71" s="59"/>
      <c r="R71" s="9"/>
      <c r="S71" s="9" t="s">
        <v>1</v>
      </c>
    </row>
    <row r="72" spans="2:19" x14ac:dyDescent="0.25">
      <c r="B72" s="7" t="s">
        <v>236</v>
      </c>
      <c r="C72" s="8" t="s">
        <v>171</v>
      </c>
      <c r="D72" s="8" t="s">
        <v>172</v>
      </c>
      <c r="E72" s="8" t="s">
        <v>1354</v>
      </c>
      <c r="F72" s="59">
        <v>0.78600000000000003</v>
      </c>
      <c r="G72" s="59">
        <v>0.78600000000000003</v>
      </c>
      <c r="H72" s="59"/>
      <c r="I72" s="59"/>
      <c r="J72" s="59"/>
      <c r="K72" s="59"/>
      <c r="L72" s="59"/>
      <c r="M72" s="59"/>
      <c r="N72" s="59"/>
      <c r="O72" s="59"/>
      <c r="P72" s="59"/>
      <c r="Q72" s="59"/>
      <c r="R72" s="9"/>
      <c r="S72" s="9" t="s">
        <v>1</v>
      </c>
    </row>
    <row r="73" spans="2:19" ht="15.75" thickBot="1" x14ac:dyDescent="0.3">
      <c r="B73" s="56" t="s">
        <v>236</v>
      </c>
      <c r="C73" s="57" t="s">
        <v>171</v>
      </c>
      <c r="D73" s="57" t="s">
        <v>174</v>
      </c>
      <c r="E73" s="57" t="s">
        <v>1355</v>
      </c>
      <c r="F73" s="61"/>
      <c r="G73" s="61"/>
      <c r="H73" s="61"/>
      <c r="I73" s="61"/>
      <c r="J73" s="61"/>
      <c r="K73" s="61"/>
      <c r="L73" s="61"/>
      <c r="M73" s="61"/>
      <c r="N73" s="61"/>
      <c r="O73" s="61"/>
      <c r="P73" s="61"/>
      <c r="Q73" s="61"/>
      <c r="R73" s="62"/>
      <c r="S73" s="62" t="s">
        <v>1</v>
      </c>
    </row>
    <row r="74" spans="2:19" ht="15.75" thickTop="1" x14ac:dyDescent="0.25">
      <c r="B74" s="7" t="s">
        <v>240</v>
      </c>
      <c r="C74" s="7" t="s">
        <v>106</v>
      </c>
      <c r="D74" s="8" t="s">
        <v>107</v>
      </c>
      <c r="E74" s="8" t="s">
        <v>1356</v>
      </c>
      <c r="F74" s="59">
        <v>90</v>
      </c>
      <c r="G74" s="59">
        <v>90</v>
      </c>
      <c r="H74" s="59">
        <v>90</v>
      </c>
      <c r="I74" s="59">
        <v>90</v>
      </c>
      <c r="J74" s="59">
        <v>90</v>
      </c>
      <c r="K74" s="59">
        <v>90</v>
      </c>
      <c r="L74" s="59">
        <v>90</v>
      </c>
      <c r="M74" s="59">
        <v>90</v>
      </c>
      <c r="N74" s="59">
        <v>90</v>
      </c>
      <c r="O74" s="59">
        <v>90</v>
      </c>
      <c r="P74" s="59">
        <v>90</v>
      </c>
      <c r="Q74" s="59">
        <v>90</v>
      </c>
      <c r="R74" s="9"/>
      <c r="S74" s="9" t="s">
        <v>1</v>
      </c>
    </row>
    <row r="75" spans="2:19" x14ac:dyDescent="0.25">
      <c r="B75" s="7" t="s">
        <v>240</v>
      </c>
      <c r="C75" s="7" t="s">
        <v>106</v>
      </c>
      <c r="D75" s="8" t="s">
        <v>112</v>
      </c>
      <c r="E75" s="8" t="s">
        <v>1357</v>
      </c>
      <c r="F75" s="59">
        <v>60</v>
      </c>
      <c r="G75" s="59">
        <v>60</v>
      </c>
      <c r="H75" s="59">
        <v>60</v>
      </c>
      <c r="I75" s="59">
        <v>60</v>
      </c>
      <c r="J75" s="59">
        <v>60</v>
      </c>
      <c r="K75" s="59">
        <v>60</v>
      </c>
      <c r="L75" s="59">
        <v>60</v>
      </c>
      <c r="M75" s="59">
        <v>60</v>
      </c>
      <c r="N75" s="59">
        <v>60</v>
      </c>
      <c r="O75" s="59">
        <v>60</v>
      </c>
      <c r="P75" s="59">
        <v>60</v>
      </c>
      <c r="Q75" s="59">
        <v>60</v>
      </c>
      <c r="R75" s="9"/>
      <c r="S75" s="9" t="s">
        <v>1</v>
      </c>
    </row>
    <row r="76" spans="2:19" x14ac:dyDescent="0.25">
      <c r="B76" s="7" t="s">
        <v>240</v>
      </c>
      <c r="C76" s="7" t="s">
        <v>106</v>
      </c>
      <c r="D76" s="8" t="s">
        <v>117</v>
      </c>
      <c r="E76" s="8" t="s">
        <v>1358</v>
      </c>
      <c r="F76" s="59">
        <v>78</v>
      </c>
      <c r="G76" s="59">
        <v>78</v>
      </c>
      <c r="H76" s="59">
        <v>78</v>
      </c>
      <c r="I76" s="59">
        <v>78</v>
      </c>
      <c r="J76" s="59">
        <v>78</v>
      </c>
      <c r="K76" s="59">
        <v>78</v>
      </c>
      <c r="L76" s="59">
        <v>78</v>
      </c>
      <c r="M76" s="59">
        <v>78</v>
      </c>
      <c r="N76" s="59">
        <v>78</v>
      </c>
      <c r="O76" s="59">
        <v>78</v>
      </c>
      <c r="P76" s="59">
        <v>78</v>
      </c>
      <c r="Q76" s="59">
        <v>78</v>
      </c>
      <c r="R76" s="9"/>
      <c r="S76" s="9" t="s">
        <v>1</v>
      </c>
    </row>
    <row r="77" spans="2:19" x14ac:dyDescent="0.25">
      <c r="B77" s="7" t="s">
        <v>240</v>
      </c>
      <c r="C77" s="7" t="s">
        <v>237</v>
      </c>
      <c r="D77" s="8" t="s">
        <v>238</v>
      </c>
      <c r="E77" s="8" t="s">
        <v>1359</v>
      </c>
      <c r="F77" s="59">
        <v>71</v>
      </c>
      <c r="G77" s="59">
        <v>71</v>
      </c>
      <c r="H77" s="59">
        <v>71</v>
      </c>
      <c r="I77" s="59">
        <v>71</v>
      </c>
      <c r="J77" s="59">
        <v>71</v>
      </c>
      <c r="K77" s="59">
        <v>71</v>
      </c>
      <c r="L77" s="59">
        <v>71</v>
      </c>
      <c r="M77" s="59">
        <v>71</v>
      </c>
      <c r="N77" s="59">
        <v>71</v>
      </c>
      <c r="O77" s="59">
        <v>71</v>
      </c>
      <c r="P77" s="59">
        <v>71</v>
      </c>
      <c r="Q77" s="59">
        <v>71</v>
      </c>
      <c r="R77" s="9"/>
      <c r="S77" s="9" t="s">
        <v>1</v>
      </c>
    </row>
    <row r="78" spans="2:19" x14ac:dyDescent="0.25">
      <c r="B78" s="7" t="s">
        <v>240</v>
      </c>
      <c r="C78" s="7" t="s">
        <v>237</v>
      </c>
      <c r="D78" s="8" t="s">
        <v>241</v>
      </c>
      <c r="E78" s="8" t="s">
        <v>1360</v>
      </c>
      <c r="F78" s="59">
        <v>47.2</v>
      </c>
      <c r="G78" s="59">
        <v>47.2</v>
      </c>
      <c r="H78" s="59">
        <v>47.2</v>
      </c>
      <c r="I78" s="59">
        <v>47.2</v>
      </c>
      <c r="J78" s="59">
        <v>47.2</v>
      </c>
      <c r="K78" s="59">
        <v>47.2</v>
      </c>
      <c r="L78" s="59">
        <v>47.2</v>
      </c>
      <c r="M78" s="59">
        <v>47.2</v>
      </c>
      <c r="N78" s="59">
        <v>47.2</v>
      </c>
      <c r="O78" s="59">
        <v>47.2</v>
      </c>
      <c r="P78" s="59">
        <v>47.2</v>
      </c>
      <c r="Q78" s="59">
        <v>47.2</v>
      </c>
      <c r="R78" s="9"/>
      <c r="S78" s="9" t="s">
        <v>1</v>
      </c>
    </row>
    <row r="79" spans="2:19" x14ac:dyDescent="0.25">
      <c r="B79" s="7" t="s">
        <v>240</v>
      </c>
      <c r="C79" s="7" t="s">
        <v>237</v>
      </c>
      <c r="D79" s="8" t="s">
        <v>245</v>
      </c>
      <c r="E79" s="8" t="s">
        <v>1361</v>
      </c>
      <c r="F79" s="60">
        <v>40.5</v>
      </c>
      <c r="G79" s="60">
        <v>40.5</v>
      </c>
      <c r="H79" s="60">
        <v>40.5</v>
      </c>
      <c r="I79" s="60">
        <v>40.5</v>
      </c>
      <c r="J79" s="60">
        <v>40.5</v>
      </c>
      <c r="K79" s="60">
        <v>40.5</v>
      </c>
      <c r="L79" s="60">
        <v>40.5</v>
      </c>
      <c r="M79" s="60">
        <v>40.5</v>
      </c>
      <c r="N79" s="60">
        <v>40.5</v>
      </c>
      <c r="O79" s="60">
        <v>40.5</v>
      </c>
      <c r="P79" s="60">
        <v>40.5</v>
      </c>
      <c r="Q79" s="60">
        <v>40.5</v>
      </c>
      <c r="R79" s="9"/>
      <c r="S79" s="9" t="s">
        <v>1</v>
      </c>
    </row>
    <row r="80" spans="2:19" x14ac:dyDescent="0.25">
      <c r="B80" s="7" t="s">
        <v>240</v>
      </c>
      <c r="C80" s="7" t="s">
        <v>237</v>
      </c>
      <c r="D80" s="8" t="s">
        <v>248</v>
      </c>
      <c r="E80" s="8" t="s">
        <v>1362</v>
      </c>
      <c r="F80" s="59">
        <v>26.9</v>
      </c>
      <c r="G80" s="59">
        <v>26.9</v>
      </c>
      <c r="H80" s="59">
        <v>26.9</v>
      </c>
      <c r="I80" s="59">
        <v>26.9</v>
      </c>
      <c r="J80" s="59">
        <v>26.9</v>
      </c>
      <c r="K80" s="59">
        <v>26.9</v>
      </c>
      <c r="L80" s="59">
        <v>26.9</v>
      </c>
      <c r="M80" s="59">
        <v>26.9</v>
      </c>
      <c r="N80" s="59">
        <v>26.9</v>
      </c>
      <c r="O80" s="59">
        <v>26.9</v>
      </c>
      <c r="P80" s="59">
        <v>26.9</v>
      </c>
      <c r="Q80" s="59">
        <v>26.9</v>
      </c>
      <c r="R80" s="9"/>
      <c r="S80" s="9" t="s">
        <v>1</v>
      </c>
    </row>
    <row r="81" spans="2:19" x14ac:dyDescent="0.25">
      <c r="B81" s="7" t="s">
        <v>240</v>
      </c>
      <c r="C81" s="8" t="s">
        <v>122</v>
      </c>
      <c r="D81" s="8" t="s">
        <v>130</v>
      </c>
      <c r="E81" s="8" t="s">
        <v>1363</v>
      </c>
      <c r="F81" s="20">
        <v>29.257367905259802</v>
      </c>
      <c r="G81" s="20">
        <v>27.121021647295912</v>
      </c>
      <c r="H81" s="20">
        <v>27.121021647295912</v>
      </c>
      <c r="I81" s="20">
        <v>27.965818515435362</v>
      </c>
      <c r="J81" s="20">
        <v>28.511841520882605</v>
      </c>
      <c r="K81" s="20">
        <v>29.030218224811836</v>
      </c>
      <c r="L81" s="20">
        <v>29.216919671578069</v>
      </c>
      <c r="M81" s="20">
        <v>29.445125430453604</v>
      </c>
      <c r="N81" s="20">
        <v>29.771042229751952</v>
      </c>
      <c r="O81" s="20">
        <v>30.366155862078468</v>
      </c>
      <c r="P81" s="20">
        <v>31.861269632894523</v>
      </c>
      <c r="Q81" s="20">
        <v>33.216890509266321</v>
      </c>
      <c r="R81" s="9"/>
      <c r="S81" s="9" t="s">
        <v>1</v>
      </c>
    </row>
    <row r="82" spans="2:19" x14ac:dyDescent="0.25">
      <c r="B82" s="7" t="s">
        <v>240</v>
      </c>
      <c r="C82" s="8" t="s">
        <v>122</v>
      </c>
      <c r="D82" s="8" t="s">
        <v>135</v>
      </c>
      <c r="E82" s="8" t="s">
        <v>1364</v>
      </c>
      <c r="F82" s="20">
        <v>0.97304256054946203</v>
      </c>
      <c r="G82" s="20">
        <v>0.97304256054946203</v>
      </c>
      <c r="H82" s="20">
        <v>0.97304256054946203</v>
      </c>
      <c r="I82" s="20">
        <v>0.97304256054946203</v>
      </c>
      <c r="J82" s="20">
        <v>0.97304256054946203</v>
      </c>
      <c r="K82" s="20">
        <v>0.97304256054946203</v>
      </c>
      <c r="L82" s="20">
        <v>0.97304256054946203</v>
      </c>
      <c r="M82" s="20">
        <v>0.97304256054946203</v>
      </c>
      <c r="N82" s="20">
        <v>0.97304256054946203</v>
      </c>
      <c r="O82" s="20">
        <v>0.97304256054946203</v>
      </c>
      <c r="P82" s="20">
        <v>0.97304256054946203</v>
      </c>
      <c r="Q82" s="20">
        <v>0.97304256054946203</v>
      </c>
      <c r="R82" s="10"/>
      <c r="S82" s="9" t="s">
        <v>1</v>
      </c>
    </row>
    <row r="83" spans="2:19" x14ac:dyDescent="0.25">
      <c r="B83" s="7" t="s">
        <v>240</v>
      </c>
      <c r="C83" s="8" t="s">
        <v>140</v>
      </c>
      <c r="D83" s="8" t="s">
        <v>130</v>
      </c>
      <c r="E83" s="8" t="s">
        <v>1365</v>
      </c>
      <c r="F83" s="20">
        <v>23.866197004841268</v>
      </c>
      <c r="G83" s="20">
        <v>26.075083307595236</v>
      </c>
      <c r="H83" s="20">
        <v>26.075083307595236</v>
      </c>
      <c r="I83" s="20">
        <v>26.472201353383564</v>
      </c>
      <c r="J83" s="20">
        <v>27.413414130319897</v>
      </c>
      <c r="K83" s="20">
        <v>28.072632458468071</v>
      </c>
      <c r="L83" s="20">
        <v>28.215870936394733</v>
      </c>
      <c r="M83" s="20">
        <v>28.365600768520768</v>
      </c>
      <c r="N83" s="20">
        <v>28.590793377718331</v>
      </c>
      <c r="O83" s="20">
        <v>29.500460488105833</v>
      </c>
      <c r="P83" s="20">
        <v>31.393725282789479</v>
      </c>
      <c r="Q83" s="20">
        <v>33.288756938505351</v>
      </c>
      <c r="R83" s="10"/>
      <c r="S83" s="9" t="s">
        <v>1</v>
      </c>
    </row>
    <row r="84" spans="2:19" x14ac:dyDescent="0.25">
      <c r="B84" s="7" t="s">
        <v>240</v>
      </c>
      <c r="C84" s="8" t="s">
        <v>140</v>
      </c>
      <c r="D84" s="8" t="s">
        <v>135</v>
      </c>
      <c r="E84" s="8" t="s">
        <v>1366</v>
      </c>
      <c r="F84" s="20">
        <v>0.97266566738347104</v>
      </c>
      <c r="G84" s="20">
        <v>0.97266566738347104</v>
      </c>
      <c r="H84" s="20">
        <v>0.97266566738347104</v>
      </c>
      <c r="I84" s="20">
        <v>0.97266566738347104</v>
      </c>
      <c r="J84" s="20">
        <v>0.97266566738347104</v>
      </c>
      <c r="K84" s="20">
        <v>0.97266566738347104</v>
      </c>
      <c r="L84" s="20">
        <v>0.97266566738347104</v>
      </c>
      <c r="M84" s="20">
        <v>0.97266566738347104</v>
      </c>
      <c r="N84" s="20">
        <v>0.97266566738347104</v>
      </c>
      <c r="O84" s="20">
        <v>0.97266566738347104</v>
      </c>
      <c r="P84" s="20">
        <v>0.97266566738347104</v>
      </c>
      <c r="Q84" s="20">
        <v>0.97266566738347104</v>
      </c>
      <c r="R84" s="10"/>
      <c r="S84" s="9" t="s">
        <v>1</v>
      </c>
    </row>
    <row r="85" spans="2:19" x14ac:dyDescent="0.25">
      <c r="B85" s="7" t="s">
        <v>240</v>
      </c>
      <c r="C85" s="8" t="s">
        <v>150</v>
      </c>
      <c r="D85" s="8" t="s">
        <v>151</v>
      </c>
      <c r="E85" s="8" t="s">
        <v>1367</v>
      </c>
      <c r="F85" s="22">
        <v>16</v>
      </c>
      <c r="G85" s="22"/>
      <c r="H85" s="22"/>
      <c r="I85" s="22"/>
      <c r="J85" s="22"/>
      <c r="K85" s="22"/>
      <c r="L85" s="22"/>
      <c r="M85" s="22"/>
      <c r="N85" s="22"/>
      <c r="O85" s="22"/>
      <c r="P85" s="22"/>
      <c r="Q85" s="22"/>
      <c r="R85" s="11"/>
      <c r="S85" s="9" t="s">
        <v>1</v>
      </c>
    </row>
    <row r="86" spans="2:19" x14ac:dyDescent="0.25">
      <c r="B86" s="7" t="s">
        <v>240</v>
      </c>
      <c r="C86" s="7" t="s">
        <v>164</v>
      </c>
      <c r="D86" s="12">
        <v>1</v>
      </c>
      <c r="E86" s="8" t="s">
        <v>1368</v>
      </c>
      <c r="F86" s="59">
        <v>4.3</v>
      </c>
      <c r="G86" s="59"/>
      <c r="H86" s="59"/>
      <c r="I86" s="59"/>
      <c r="J86" s="59"/>
      <c r="K86" s="59"/>
      <c r="L86" s="59"/>
      <c r="M86" s="59"/>
      <c r="N86" s="59"/>
      <c r="O86" s="59"/>
      <c r="P86" s="59"/>
      <c r="Q86" s="59"/>
      <c r="R86" s="9" t="s">
        <v>242</v>
      </c>
      <c r="S86" s="9" t="s">
        <v>1</v>
      </c>
    </row>
    <row r="87" spans="2:19" x14ac:dyDescent="0.25">
      <c r="B87" s="7" t="s">
        <v>240</v>
      </c>
      <c r="C87" s="7" t="s">
        <v>164</v>
      </c>
      <c r="D87" s="12">
        <v>2</v>
      </c>
      <c r="E87" s="8" t="s">
        <v>1369</v>
      </c>
      <c r="F87" s="59">
        <v>9.9</v>
      </c>
      <c r="G87" s="59"/>
      <c r="H87" s="59"/>
      <c r="I87" s="59"/>
      <c r="J87" s="59"/>
      <c r="K87" s="59"/>
      <c r="L87" s="59"/>
      <c r="M87" s="59"/>
      <c r="N87" s="59"/>
      <c r="O87" s="59"/>
      <c r="P87" s="59"/>
      <c r="Q87" s="59"/>
      <c r="R87" s="9" t="s">
        <v>6</v>
      </c>
      <c r="S87" s="9" t="s">
        <v>1</v>
      </c>
    </row>
    <row r="88" spans="2:19" x14ac:dyDescent="0.25">
      <c r="B88" s="7" t="s">
        <v>240</v>
      </c>
      <c r="C88" s="7" t="s">
        <v>164</v>
      </c>
      <c r="D88" s="12">
        <v>3</v>
      </c>
      <c r="E88" s="8" t="s">
        <v>1370</v>
      </c>
      <c r="F88" s="59">
        <v>11.3</v>
      </c>
      <c r="G88" s="59"/>
      <c r="H88" s="59"/>
      <c r="I88" s="59"/>
      <c r="J88" s="59"/>
      <c r="K88" s="59"/>
      <c r="L88" s="59"/>
      <c r="M88" s="59"/>
      <c r="N88" s="59"/>
      <c r="O88" s="59"/>
      <c r="P88" s="59"/>
      <c r="Q88" s="59"/>
      <c r="R88" s="9" t="s">
        <v>217</v>
      </c>
      <c r="S88" s="9" t="s">
        <v>1</v>
      </c>
    </row>
    <row r="89" spans="2:19" x14ac:dyDescent="0.25">
      <c r="B89" s="7" t="s">
        <v>240</v>
      </c>
      <c r="C89" s="7" t="s">
        <v>164</v>
      </c>
      <c r="D89" s="12">
        <v>4</v>
      </c>
      <c r="E89" s="8" t="s">
        <v>1371</v>
      </c>
      <c r="F89" s="59"/>
      <c r="G89" s="59"/>
      <c r="H89" s="59"/>
      <c r="I89" s="59"/>
      <c r="J89" s="59"/>
      <c r="K89" s="59"/>
      <c r="L89" s="59"/>
      <c r="M89" s="59"/>
      <c r="N89" s="59"/>
      <c r="O89" s="59"/>
      <c r="P89" s="59"/>
      <c r="Q89" s="59"/>
      <c r="R89" s="9"/>
      <c r="S89" s="9" t="s">
        <v>1</v>
      </c>
    </row>
    <row r="90" spans="2:19" x14ac:dyDescent="0.25">
      <c r="B90" s="7" t="s">
        <v>240</v>
      </c>
      <c r="C90" s="8" t="s">
        <v>171</v>
      </c>
      <c r="D90" s="8" t="s">
        <v>172</v>
      </c>
      <c r="E90" s="8" t="s">
        <v>1372</v>
      </c>
      <c r="F90" s="59">
        <v>0.35599999999999998</v>
      </c>
      <c r="G90" s="59"/>
      <c r="H90" s="59"/>
      <c r="I90" s="59"/>
      <c r="J90" s="59"/>
      <c r="K90" s="59"/>
      <c r="L90" s="59"/>
      <c r="M90" s="59"/>
      <c r="N90" s="59"/>
      <c r="O90" s="59"/>
      <c r="P90" s="59"/>
      <c r="Q90" s="59"/>
      <c r="R90" s="9"/>
      <c r="S90" s="9" t="s">
        <v>1</v>
      </c>
    </row>
    <row r="91" spans="2:19" ht="15.75" thickBot="1" x14ac:dyDescent="0.3">
      <c r="B91" s="56" t="s">
        <v>240</v>
      </c>
      <c r="C91" s="57" t="s">
        <v>171</v>
      </c>
      <c r="D91" s="57" t="s">
        <v>174</v>
      </c>
      <c r="E91" s="57" t="s">
        <v>1373</v>
      </c>
      <c r="F91" s="61"/>
      <c r="G91" s="61"/>
      <c r="H91" s="61"/>
      <c r="I91" s="61"/>
      <c r="J91" s="61"/>
      <c r="K91" s="61"/>
      <c r="L91" s="61"/>
      <c r="M91" s="61"/>
      <c r="N91" s="61"/>
      <c r="O91" s="61"/>
      <c r="P91" s="61"/>
      <c r="Q91" s="61"/>
      <c r="R91" s="62"/>
      <c r="S91" s="62" t="s">
        <v>1</v>
      </c>
    </row>
    <row r="92" spans="2:19" ht="15.75" thickTop="1" x14ac:dyDescent="0.25">
      <c r="B92" s="7" t="s">
        <v>244</v>
      </c>
      <c r="C92" s="7" t="s">
        <v>106</v>
      </c>
      <c r="D92" s="8" t="s">
        <v>107</v>
      </c>
      <c r="E92" s="8" t="s">
        <v>1374</v>
      </c>
      <c r="F92" s="59">
        <v>45</v>
      </c>
      <c r="G92" s="59">
        <v>45</v>
      </c>
      <c r="H92" s="59">
        <v>45</v>
      </c>
      <c r="I92" s="59">
        <v>45</v>
      </c>
      <c r="J92" s="59">
        <v>45</v>
      </c>
      <c r="K92" s="59">
        <v>45</v>
      </c>
      <c r="L92" s="59">
        <v>45</v>
      </c>
      <c r="M92" s="59">
        <v>45</v>
      </c>
      <c r="N92" s="59">
        <v>45</v>
      </c>
      <c r="O92" s="59">
        <v>50</v>
      </c>
      <c r="P92" s="59">
        <v>50</v>
      </c>
      <c r="Q92" s="59">
        <v>50</v>
      </c>
      <c r="R92" s="9"/>
      <c r="S92" s="9" t="s">
        <v>1</v>
      </c>
    </row>
    <row r="93" spans="2:19" x14ac:dyDescent="0.25">
      <c r="B93" s="7" t="s">
        <v>244</v>
      </c>
      <c r="C93" s="7" t="s">
        <v>106</v>
      </c>
      <c r="D93" s="8" t="s">
        <v>112</v>
      </c>
      <c r="E93" s="8" t="s">
        <v>1375</v>
      </c>
      <c r="F93" s="59">
        <v>22.5</v>
      </c>
      <c r="G93" s="59">
        <v>22.5</v>
      </c>
      <c r="H93" s="59">
        <v>22.5</v>
      </c>
      <c r="I93" s="59">
        <v>22.5</v>
      </c>
      <c r="J93" s="59">
        <v>22.5</v>
      </c>
      <c r="K93" s="59">
        <v>22.5</v>
      </c>
      <c r="L93" s="59">
        <v>22.5</v>
      </c>
      <c r="M93" s="59">
        <v>22.9</v>
      </c>
      <c r="N93" s="59">
        <v>22.9</v>
      </c>
      <c r="O93" s="59">
        <v>22.9</v>
      </c>
      <c r="P93" s="59">
        <v>22.9</v>
      </c>
      <c r="Q93" s="59">
        <v>22.9</v>
      </c>
      <c r="R93" s="9"/>
      <c r="S93" s="9" t="s">
        <v>1</v>
      </c>
    </row>
    <row r="94" spans="2:19" x14ac:dyDescent="0.25">
      <c r="B94" s="7" t="s">
        <v>244</v>
      </c>
      <c r="C94" s="7" t="s">
        <v>106</v>
      </c>
      <c r="D94" s="8" t="s">
        <v>117</v>
      </c>
      <c r="E94" s="8" t="s">
        <v>1376</v>
      </c>
      <c r="F94" s="59">
        <v>22.9</v>
      </c>
      <c r="G94" s="59">
        <v>22.9</v>
      </c>
      <c r="H94" s="59">
        <v>22.9</v>
      </c>
      <c r="I94" s="59">
        <v>22.9</v>
      </c>
      <c r="J94" s="59">
        <v>22.9</v>
      </c>
      <c r="K94" s="59">
        <v>22.9</v>
      </c>
      <c r="L94" s="59">
        <v>22.9</v>
      </c>
      <c r="M94" s="59">
        <v>22.9</v>
      </c>
      <c r="N94" s="59">
        <v>22.9</v>
      </c>
      <c r="O94" s="59">
        <v>22.9</v>
      </c>
      <c r="P94" s="59">
        <v>22.9</v>
      </c>
      <c r="Q94" s="59">
        <v>22.9</v>
      </c>
      <c r="R94" s="9"/>
      <c r="S94" s="9" t="s">
        <v>1</v>
      </c>
    </row>
    <row r="95" spans="2:19" x14ac:dyDescent="0.25">
      <c r="B95" s="7" t="s">
        <v>244</v>
      </c>
      <c r="C95" s="7" t="s">
        <v>237</v>
      </c>
      <c r="D95" s="8" t="s">
        <v>238</v>
      </c>
      <c r="E95" s="8" t="s">
        <v>1377</v>
      </c>
      <c r="F95" s="59">
        <v>46.3</v>
      </c>
      <c r="G95" s="59">
        <v>46.3</v>
      </c>
      <c r="H95" s="59">
        <v>46.3</v>
      </c>
      <c r="I95" s="59">
        <v>46.3</v>
      </c>
      <c r="J95" s="59">
        <v>46.3</v>
      </c>
      <c r="K95" s="59">
        <v>46.3</v>
      </c>
      <c r="L95" s="59">
        <v>46.3</v>
      </c>
      <c r="M95" s="59">
        <v>46.3</v>
      </c>
      <c r="N95" s="59">
        <v>46.3</v>
      </c>
      <c r="O95" s="59">
        <v>46.3</v>
      </c>
      <c r="P95" s="59">
        <v>46.3</v>
      </c>
      <c r="Q95" s="59">
        <v>46.3</v>
      </c>
      <c r="R95" s="9"/>
      <c r="S95" s="9" t="s">
        <v>1</v>
      </c>
    </row>
    <row r="96" spans="2:19" x14ac:dyDescent="0.25">
      <c r="B96" s="7" t="s">
        <v>244</v>
      </c>
      <c r="C96" s="7" t="s">
        <v>237</v>
      </c>
      <c r="D96" s="8" t="s">
        <v>241</v>
      </c>
      <c r="E96" s="8" t="s">
        <v>1378</v>
      </c>
      <c r="F96" s="59">
        <v>22.6</v>
      </c>
      <c r="G96" s="59">
        <v>22.6</v>
      </c>
      <c r="H96" s="59">
        <v>22.6</v>
      </c>
      <c r="I96" s="59">
        <v>22.6</v>
      </c>
      <c r="J96" s="59">
        <v>22.6</v>
      </c>
      <c r="K96" s="59">
        <v>22.6</v>
      </c>
      <c r="L96" s="59">
        <v>22.6</v>
      </c>
      <c r="M96" s="59">
        <v>22.6</v>
      </c>
      <c r="N96" s="59">
        <v>22.6</v>
      </c>
      <c r="O96" s="59">
        <v>22.6</v>
      </c>
      <c r="P96" s="59">
        <v>22.6</v>
      </c>
      <c r="Q96" s="59">
        <v>22.6</v>
      </c>
      <c r="R96" s="9"/>
      <c r="S96" s="9" t="s">
        <v>1</v>
      </c>
    </row>
    <row r="97" spans="2:19" x14ac:dyDescent="0.25">
      <c r="B97" s="7" t="s">
        <v>244</v>
      </c>
      <c r="C97" s="7" t="s">
        <v>237</v>
      </c>
      <c r="D97" s="8" t="s">
        <v>245</v>
      </c>
      <c r="E97" s="8" t="s">
        <v>1379</v>
      </c>
      <c r="F97" s="60">
        <v>27</v>
      </c>
      <c r="G97" s="60">
        <v>27</v>
      </c>
      <c r="H97" s="60">
        <v>27</v>
      </c>
      <c r="I97" s="60">
        <v>27</v>
      </c>
      <c r="J97" s="60">
        <v>27</v>
      </c>
      <c r="K97" s="60">
        <v>27</v>
      </c>
      <c r="L97" s="60">
        <v>27</v>
      </c>
      <c r="M97" s="60">
        <v>27</v>
      </c>
      <c r="N97" s="60">
        <v>27</v>
      </c>
      <c r="O97" s="60">
        <v>27</v>
      </c>
      <c r="P97" s="60">
        <v>27</v>
      </c>
      <c r="Q97" s="60">
        <v>27</v>
      </c>
      <c r="R97" s="9"/>
      <c r="S97" s="9" t="s">
        <v>1</v>
      </c>
    </row>
    <row r="98" spans="2:19" x14ac:dyDescent="0.25">
      <c r="B98" s="7" t="s">
        <v>244</v>
      </c>
      <c r="C98" s="7" t="s">
        <v>237</v>
      </c>
      <c r="D98" s="8" t="s">
        <v>248</v>
      </c>
      <c r="E98" s="8" t="s">
        <v>1380</v>
      </c>
      <c r="F98" s="59">
        <v>13.4</v>
      </c>
      <c r="G98" s="59">
        <v>13.4</v>
      </c>
      <c r="H98" s="59">
        <v>13.4</v>
      </c>
      <c r="I98" s="59">
        <v>13.4</v>
      </c>
      <c r="J98" s="59">
        <v>13.4</v>
      </c>
      <c r="K98" s="59">
        <v>13.4</v>
      </c>
      <c r="L98" s="59">
        <v>13.4</v>
      </c>
      <c r="M98" s="59">
        <v>13.4</v>
      </c>
      <c r="N98" s="59">
        <v>13.4</v>
      </c>
      <c r="O98" s="59">
        <v>13.4</v>
      </c>
      <c r="P98" s="59">
        <v>13.4</v>
      </c>
      <c r="Q98" s="59">
        <v>13.4</v>
      </c>
      <c r="R98" s="9"/>
      <c r="S98" s="9" t="s">
        <v>1</v>
      </c>
    </row>
    <row r="99" spans="2:19" x14ac:dyDescent="0.25">
      <c r="B99" s="7" t="s">
        <v>244</v>
      </c>
      <c r="C99" s="8" t="s">
        <v>122</v>
      </c>
      <c r="D99" s="8" t="s">
        <v>130</v>
      </c>
      <c r="E99" s="8" t="s">
        <v>1381</v>
      </c>
      <c r="F99" s="20">
        <v>19.08274175626115</v>
      </c>
      <c r="G99" s="20">
        <v>18.813918757632326</v>
      </c>
      <c r="H99" s="20">
        <v>18.813918757632326</v>
      </c>
      <c r="I99" s="20">
        <v>19.399956402178894</v>
      </c>
      <c r="J99" s="20">
        <v>19.778733890648137</v>
      </c>
      <c r="K99" s="20">
        <v>20.138333072434349</v>
      </c>
      <c r="L99" s="20">
        <v>20.267848320682475</v>
      </c>
      <c r="M99" s="20">
        <v>20.426155211305684</v>
      </c>
      <c r="N99" s="20">
        <v>20.65224448860096</v>
      </c>
      <c r="O99" s="20">
        <v>21.065076264474232</v>
      </c>
      <c r="P99" s="20">
        <v>22.102240327958363</v>
      </c>
      <c r="Q99" s="20">
        <v>23.042637830895067</v>
      </c>
      <c r="R99" s="9"/>
      <c r="S99" s="9" t="s">
        <v>1</v>
      </c>
    </row>
    <row r="100" spans="2:19" x14ac:dyDescent="0.25">
      <c r="B100" s="7" t="s">
        <v>244</v>
      </c>
      <c r="C100" s="8" t="s">
        <v>122</v>
      </c>
      <c r="D100" s="8" t="s">
        <v>135</v>
      </c>
      <c r="E100" s="8" t="s">
        <v>1382</v>
      </c>
      <c r="F100" s="20">
        <v>0.999502131819895</v>
      </c>
      <c r="G100" s="20">
        <v>0.999502131819895</v>
      </c>
      <c r="H100" s="20">
        <v>0.999502131819895</v>
      </c>
      <c r="I100" s="20">
        <v>0.999502131819895</v>
      </c>
      <c r="J100" s="20">
        <v>0.999502131819895</v>
      </c>
      <c r="K100" s="20">
        <v>0.999502131819895</v>
      </c>
      <c r="L100" s="20">
        <v>0.999502131819895</v>
      </c>
      <c r="M100" s="20">
        <v>0.999502131819895</v>
      </c>
      <c r="N100" s="20">
        <v>0.999502131819895</v>
      </c>
      <c r="O100" s="20">
        <v>0.999502131819895</v>
      </c>
      <c r="P100" s="20">
        <v>0.999502131819895</v>
      </c>
      <c r="Q100" s="20">
        <v>0.999502131819895</v>
      </c>
      <c r="R100" s="10"/>
      <c r="S100" s="9" t="s">
        <v>1</v>
      </c>
    </row>
    <row r="101" spans="2:19" x14ac:dyDescent="0.25">
      <c r="B101" s="7" t="s">
        <v>244</v>
      </c>
      <c r="C101" s="8" t="s">
        <v>140</v>
      </c>
      <c r="D101" s="8" t="s">
        <v>130</v>
      </c>
      <c r="E101" s="8" t="s">
        <v>1383</v>
      </c>
      <c r="F101" s="20">
        <v>10.354028324680398</v>
      </c>
      <c r="G101" s="20">
        <v>18.382220806156422</v>
      </c>
      <c r="H101" s="20">
        <v>18.382220806156422</v>
      </c>
      <c r="I101" s="20">
        <v>18.662178170728449</v>
      </c>
      <c r="J101" s="20">
        <v>19.32570744452293</v>
      </c>
      <c r="K101" s="20">
        <v>19.79043834200602</v>
      </c>
      <c r="L101" s="20">
        <v>19.891417552623487</v>
      </c>
      <c r="M101" s="20">
        <v>19.996972990469693</v>
      </c>
      <c r="N101" s="20">
        <v>20.155727622903726</v>
      </c>
      <c r="O101" s="20">
        <v>20.797018064279634</v>
      </c>
      <c r="P101" s="20">
        <v>22.131717980281813</v>
      </c>
      <c r="Q101" s="20">
        <v>23.467663485003502</v>
      </c>
      <c r="R101" s="10"/>
      <c r="S101" s="9" t="s">
        <v>1</v>
      </c>
    </row>
    <row r="102" spans="2:19" x14ac:dyDescent="0.25">
      <c r="B102" s="7" t="s">
        <v>244</v>
      </c>
      <c r="C102" s="8" t="s">
        <v>140</v>
      </c>
      <c r="D102" s="8" t="s">
        <v>135</v>
      </c>
      <c r="E102" s="8" t="s">
        <v>1384</v>
      </c>
      <c r="F102" s="20">
        <v>0.99982898511109597</v>
      </c>
      <c r="G102" s="20">
        <v>0.99982898511109597</v>
      </c>
      <c r="H102" s="20">
        <v>0.99982898511109597</v>
      </c>
      <c r="I102" s="20">
        <v>0.99982898511109597</v>
      </c>
      <c r="J102" s="20">
        <v>0.99982898511109597</v>
      </c>
      <c r="K102" s="20">
        <v>0.99982898511109597</v>
      </c>
      <c r="L102" s="20">
        <v>0.99982898511109597</v>
      </c>
      <c r="M102" s="20">
        <v>0.99982898511109597</v>
      </c>
      <c r="N102" s="20">
        <v>0.99982898511109597</v>
      </c>
      <c r="O102" s="20">
        <v>0.99982898511109597</v>
      </c>
      <c r="P102" s="20">
        <v>0.99982898511109597</v>
      </c>
      <c r="Q102" s="20">
        <v>0.99982898511109597</v>
      </c>
      <c r="R102" s="10"/>
      <c r="S102" s="9" t="s">
        <v>1</v>
      </c>
    </row>
    <row r="103" spans="2:19" x14ac:dyDescent="0.25">
      <c r="B103" s="7" t="s">
        <v>244</v>
      </c>
      <c r="C103" s="8" t="s">
        <v>150</v>
      </c>
      <c r="D103" s="8" t="s">
        <v>151</v>
      </c>
      <c r="E103" s="8" t="s">
        <v>1385</v>
      </c>
      <c r="F103" s="22">
        <v>1.5</v>
      </c>
      <c r="G103" s="22"/>
      <c r="H103" s="22"/>
      <c r="I103" s="22"/>
      <c r="J103" s="22"/>
      <c r="K103" s="22"/>
      <c r="L103" s="22"/>
      <c r="M103" s="22"/>
      <c r="N103" s="22"/>
      <c r="O103" s="22"/>
      <c r="P103" s="22"/>
      <c r="Q103" s="22"/>
      <c r="R103" s="11"/>
      <c r="S103" s="9" t="s">
        <v>1</v>
      </c>
    </row>
    <row r="104" spans="2:19" x14ac:dyDescent="0.25">
      <c r="B104" s="7" t="s">
        <v>244</v>
      </c>
      <c r="C104" s="7" t="s">
        <v>164</v>
      </c>
      <c r="D104" s="12">
        <v>1</v>
      </c>
      <c r="E104" s="8" t="s">
        <v>1386</v>
      </c>
      <c r="F104" s="59">
        <v>5.0999999999999996</v>
      </c>
      <c r="G104" s="59"/>
      <c r="H104" s="59"/>
      <c r="I104" s="59"/>
      <c r="J104" s="59"/>
      <c r="K104" s="59"/>
      <c r="L104" s="59"/>
      <c r="M104" s="59"/>
      <c r="N104" s="59"/>
      <c r="O104" s="59"/>
      <c r="P104" s="59"/>
      <c r="Q104" s="59"/>
      <c r="R104" s="9" t="s">
        <v>228</v>
      </c>
      <c r="S104" s="9" t="s">
        <v>1</v>
      </c>
    </row>
    <row r="105" spans="2:19" x14ac:dyDescent="0.25">
      <c r="B105" s="7" t="s">
        <v>244</v>
      </c>
      <c r="C105" s="7" t="s">
        <v>164</v>
      </c>
      <c r="D105" s="12">
        <v>2</v>
      </c>
      <c r="E105" s="8" t="s">
        <v>1387</v>
      </c>
      <c r="F105" s="59">
        <v>5.0999999999999996</v>
      </c>
      <c r="G105" s="59"/>
      <c r="H105" s="59"/>
      <c r="I105" s="59"/>
      <c r="J105" s="59"/>
      <c r="K105" s="59"/>
      <c r="L105" s="59"/>
      <c r="M105" s="59"/>
      <c r="N105" s="59"/>
      <c r="O105" s="59"/>
      <c r="P105" s="59"/>
      <c r="Q105" s="59"/>
      <c r="R105" s="9" t="s">
        <v>212</v>
      </c>
      <c r="S105" s="9" t="s">
        <v>1</v>
      </c>
    </row>
    <row r="106" spans="2:19" x14ac:dyDescent="0.25">
      <c r="B106" s="7" t="s">
        <v>244</v>
      </c>
      <c r="C106" s="7" t="s">
        <v>164</v>
      </c>
      <c r="D106" s="12">
        <v>3</v>
      </c>
      <c r="E106" s="8" t="s">
        <v>1388</v>
      </c>
      <c r="F106" s="59">
        <v>3.8</v>
      </c>
      <c r="G106" s="59"/>
      <c r="H106" s="59"/>
      <c r="I106" s="59"/>
      <c r="J106" s="59"/>
      <c r="K106" s="59"/>
      <c r="L106" s="59"/>
      <c r="M106" s="59"/>
      <c r="N106" s="59"/>
      <c r="O106" s="59"/>
      <c r="P106" s="59"/>
      <c r="Q106" s="59"/>
      <c r="R106" s="9" t="s">
        <v>217</v>
      </c>
      <c r="S106" s="9" t="s">
        <v>1</v>
      </c>
    </row>
    <row r="107" spans="2:19" x14ac:dyDescent="0.25">
      <c r="B107" s="7" t="s">
        <v>244</v>
      </c>
      <c r="C107" s="7" t="s">
        <v>164</v>
      </c>
      <c r="D107" s="12">
        <v>4</v>
      </c>
      <c r="E107" s="8" t="s">
        <v>1389</v>
      </c>
      <c r="F107" s="59"/>
      <c r="G107" s="59"/>
      <c r="H107" s="59"/>
      <c r="I107" s="59"/>
      <c r="J107" s="59"/>
      <c r="K107" s="59"/>
      <c r="L107" s="59"/>
      <c r="M107" s="59"/>
      <c r="N107" s="59"/>
      <c r="O107" s="59"/>
      <c r="P107" s="59"/>
      <c r="Q107" s="59"/>
      <c r="R107" s="9"/>
      <c r="S107" s="9" t="s">
        <v>1</v>
      </c>
    </row>
    <row r="108" spans="2:19" x14ac:dyDescent="0.25">
      <c r="B108" s="7" t="s">
        <v>244</v>
      </c>
      <c r="C108" s="8" t="s">
        <v>171</v>
      </c>
      <c r="D108" s="8" t="s">
        <v>172</v>
      </c>
      <c r="E108" s="8" t="s">
        <v>1390</v>
      </c>
      <c r="F108" s="59">
        <v>1.4910000000000001</v>
      </c>
      <c r="G108" s="59"/>
      <c r="H108" s="59"/>
      <c r="I108" s="59"/>
      <c r="J108" s="59"/>
      <c r="K108" s="59"/>
      <c r="L108" s="59"/>
      <c r="M108" s="59"/>
      <c r="N108" s="59"/>
      <c r="O108" s="59"/>
      <c r="P108" s="59"/>
      <c r="Q108" s="59"/>
      <c r="R108" s="9"/>
      <c r="S108" s="9" t="s">
        <v>1</v>
      </c>
    </row>
    <row r="109" spans="2:19" ht="15.75" thickBot="1" x14ac:dyDescent="0.3">
      <c r="B109" s="56" t="s">
        <v>244</v>
      </c>
      <c r="C109" s="57" t="s">
        <v>171</v>
      </c>
      <c r="D109" s="57" t="s">
        <v>174</v>
      </c>
      <c r="E109" s="57" t="s">
        <v>1391</v>
      </c>
      <c r="F109" s="61"/>
      <c r="G109" s="61"/>
      <c r="H109" s="61"/>
      <c r="I109" s="61"/>
      <c r="J109" s="61"/>
      <c r="K109" s="61"/>
      <c r="L109" s="61"/>
      <c r="M109" s="61"/>
      <c r="N109" s="61"/>
      <c r="O109" s="61"/>
      <c r="P109" s="61"/>
      <c r="Q109" s="61"/>
      <c r="R109" s="62"/>
      <c r="S109" s="62" t="s">
        <v>1</v>
      </c>
    </row>
    <row r="110" spans="2:19" ht="15.75" thickTop="1" x14ac:dyDescent="0.25">
      <c r="B110" s="7" t="s">
        <v>267</v>
      </c>
      <c r="C110" s="7" t="s">
        <v>106</v>
      </c>
      <c r="D110" s="8" t="s">
        <v>107</v>
      </c>
      <c r="E110" s="8" t="s">
        <v>1518</v>
      </c>
      <c r="F110" s="59">
        <v>2</v>
      </c>
      <c r="G110" s="59">
        <v>2</v>
      </c>
      <c r="H110" s="59">
        <v>2</v>
      </c>
      <c r="I110" s="59">
        <v>2</v>
      </c>
      <c r="J110" s="59">
        <v>2</v>
      </c>
      <c r="K110" s="59">
        <v>2</v>
      </c>
      <c r="L110" s="59">
        <v>2</v>
      </c>
      <c r="M110" s="59">
        <v>2</v>
      </c>
      <c r="N110" s="59">
        <v>2</v>
      </c>
      <c r="O110" s="59">
        <v>2</v>
      </c>
      <c r="P110" s="59">
        <v>2</v>
      </c>
      <c r="Q110" s="59">
        <v>2</v>
      </c>
      <c r="R110" s="9"/>
      <c r="S110" s="9" t="s">
        <v>90</v>
      </c>
    </row>
    <row r="111" spans="2:19" x14ac:dyDescent="0.25">
      <c r="B111" s="7" t="s">
        <v>267</v>
      </c>
      <c r="C111" s="7" t="s">
        <v>106</v>
      </c>
      <c r="D111" s="8" t="s">
        <v>112</v>
      </c>
      <c r="E111" s="8" t="s">
        <v>1519</v>
      </c>
      <c r="F111" s="59">
        <v>1</v>
      </c>
      <c r="G111" s="59">
        <v>1</v>
      </c>
      <c r="H111" s="59">
        <v>1</v>
      </c>
      <c r="I111" s="59">
        <v>1</v>
      </c>
      <c r="J111" s="59">
        <v>1</v>
      </c>
      <c r="K111" s="59">
        <v>1</v>
      </c>
      <c r="L111" s="59">
        <v>1</v>
      </c>
      <c r="M111" s="59">
        <v>1</v>
      </c>
      <c r="N111" s="59">
        <v>1</v>
      </c>
      <c r="O111" s="59">
        <v>1</v>
      </c>
      <c r="P111" s="59">
        <v>1</v>
      </c>
      <c r="Q111" s="59">
        <v>1</v>
      </c>
      <c r="R111" s="9"/>
      <c r="S111" s="9" t="s">
        <v>90</v>
      </c>
    </row>
    <row r="112" spans="2:19" x14ac:dyDescent="0.25">
      <c r="B112" s="7" t="s">
        <v>267</v>
      </c>
      <c r="C112" s="7" t="s">
        <v>106</v>
      </c>
      <c r="D112" s="8" t="s">
        <v>117</v>
      </c>
      <c r="E112" s="8" t="s">
        <v>1520</v>
      </c>
      <c r="F112" s="59">
        <v>1.3</v>
      </c>
      <c r="G112" s="59">
        <v>1.3</v>
      </c>
      <c r="H112" s="59">
        <v>1.3</v>
      </c>
      <c r="I112" s="59">
        <v>1.3</v>
      </c>
      <c r="J112" s="59">
        <v>1.3</v>
      </c>
      <c r="K112" s="59">
        <v>1.3</v>
      </c>
      <c r="L112" s="59">
        <v>1.3</v>
      </c>
      <c r="M112" s="59">
        <v>1.3</v>
      </c>
      <c r="N112" s="59">
        <v>1.3</v>
      </c>
      <c r="O112" s="59">
        <v>1.3</v>
      </c>
      <c r="P112" s="59">
        <v>1.3</v>
      </c>
      <c r="Q112" s="59">
        <v>1.3</v>
      </c>
      <c r="R112" s="9"/>
      <c r="S112" s="9" t="s">
        <v>90</v>
      </c>
    </row>
    <row r="113" spans="2:19" x14ac:dyDescent="0.25">
      <c r="B113" s="7" t="s">
        <v>267</v>
      </c>
      <c r="C113" s="7" t="s">
        <v>237</v>
      </c>
      <c r="D113" s="8" t="s">
        <v>238</v>
      </c>
      <c r="E113" s="8" t="s">
        <v>1521</v>
      </c>
      <c r="F113" s="59"/>
      <c r="G113" s="59"/>
      <c r="H113" s="59"/>
      <c r="I113" s="59"/>
      <c r="J113" s="59"/>
      <c r="K113" s="59"/>
      <c r="L113" s="59"/>
      <c r="M113" s="59"/>
      <c r="N113" s="59"/>
      <c r="O113" s="59"/>
      <c r="P113" s="59"/>
      <c r="Q113" s="59"/>
      <c r="R113" s="9"/>
      <c r="S113" s="9" t="s">
        <v>90</v>
      </c>
    </row>
    <row r="114" spans="2:19" x14ac:dyDescent="0.25">
      <c r="B114" s="7" t="s">
        <v>267</v>
      </c>
      <c r="C114" s="7" t="s">
        <v>237</v>
      </c>
      <c r="D114" s="8" t="s">
        <v>241</v>
      </c>
      <c r="E114" s="8" t="s">
        <v>1522</v>
      </c>
      <c r="F114" s="59"/>
      <c r="G114" s="59"/>
      <c r="H114" s="59"/>
      <c r="I114" s="59"/>
      <c r="J114" s="59"/>
      <c r="K114" s="59"/>
      <c r="L114" s="59"/>
      <c r="M114" s="59"/>
      <c r="N114" s="59"/>
      <c r="O114" s="59"/>
      <c r="P114" s="59"/>
      <c r="Q114" s="59"/>
      <c r="R114" s="9"/>
      <c r="S114" s="9" t="s">
        <v>90</v>
      </c>
    </row>
    <row r="115" spans="2:19" x14ac:dyDescent="0.25">
      <c r="B115" s="7" t="s">
        <v>267</v>
      </c>
      <c r="C115" s="7" t="s">
        <v>237</v>
      </c>
      <c r="D115" s="8" t="s">
        <v>245</v>
      </c>
      <c r="E115" s="8" t="s">
        <v>1523</v>
      </c>
      <c r="F115" s="60"/>
      <c r="G115" s="60"/>
      <c r="H115" s="60"/>
      <c r="I115" s="60"/>
      <c r="J115" s="60"/>
      <c r="K115" s="60"/>
      <c r="L115" s="60"/>
      <c r="M115" s="60"/>
      <c r="N115" s="60"/>
      <c r="O115" s="60"/>
      <c r="P115" s="60"/>
      <c r="Q115" s="60"/>
      <c r="R115" s="9"/>
      <c r="S115" s="9" t="s">
        <v>90</v>
      </c>
    </row>
    <row r="116" spans="2:19" x14ac:dyDescent="0.25">
      <c r="B116" s="7" t="s">
        <v>267</v>
      </c>
      <c r="C116" s="7" t="s">
        <v>237</v>
      </c>
      <c r="D116" s="8" t="s">
        <v>248</v>
      </c>
      <c r="E116" s="8" t="s">
        <v>1524</v>
      </c>
      <c r="F116" s="59"/>
      <c r="G116" s="59"/>
      <c r="H116" s="59"/>
      <c r="I116" s="59"/>
      <c r="J116" s="59"/>
      <c r="K116" s="59"/>
      <c r="L116" s="59"/>
      <c r="M116" s="59"/>
      <c r="N116" s="59"/>
      <c r="O116" s="59"/>
      <c r="P116" s="59"/>
      <c r="Q116" s="59"/>
      <c r="R116" s="9"/>
      <c r="S116" s="9" t="s">
        <v>90</v>
      </c>
    </row>
    <row r="117" spans="2:19" x14ac:dyDescent="0.25">
      <c r="B117" s="7" t="s">
        <v>267</v>
      </c>
      <c r="C117" s="8" t="s">
        <v>122</v>
      </c>
      <c r="D117" s="8" t="s">
        <v>130</v>
      </c>
      <c r="E117" s="8" t="s">
        <v>1525</v>
      </c>
      <c r="F117" s="20">
        <v>1.9863542335570537</v>
      </c>
      <c r="G117" s="20">
        <v>1.0903354487971186</v>
      </c>
      <c r="H117" s="20">
        <v>1.0903354487971186</v>
      </c>
      <c r="I117" s="20">
        <v>1.1069410288281487</v>
      </c>
      <c r="J117" s="20">
        <v>1.1462980519083217</v>
      </c>
      <c r="K117" s="20">
        <v>1.1738634139513784</v>
      </c>
      <c r="L117" s="20">
        <v>1.1798529629883969</v>
      </c>
      <c r="M117" s="20">
        <v>1.1861139494551938</v>
      </c>
      <c r="N117" s="20">
        <v>1.1955304288473689</v>
      </c>
      <c r="O117" s="20">
        <v>1.2335683628152128</v>
      </c>
      <c r="P117" s="20">
        <v>1.3127356542578401</v>
      </c>
      <c r="Q117" s="20">
        <v>1.3919768273902708</v>
      </c>
      <c r="R117" s="9"/>
      <c r="S117" s="9" t="s">
        <v>90</v>
      </c>
    </row>
    <row r="118" spans="2:19" x14ac:dyDescent="0.25">
      <c r="B118" s="7" t="s">
        <v>267</v>
      </c>
      <c r="C118" s="8" t="s">
        <v>122</v>
      </c>
      <c r="D118" s="8" t="s">
        <v>135</v>
      </c>
      <c r="E118" s="8" t="s">
        <v>1526</v>
      </c>
      <c r="F118" s="20">
        <v>0.90942471300503902</v>
      </c>
      <c r="G118" s="20">
        <v>0.90942471300503902</v>
      </c>
      <c r="H118" s="20">
        <v>0.90942471300503902</v>
      </c>
      <c r="I118" s="20">
        <v>0.90942471300503902</v>
      </c>
      <c r="J118" s="20">
        <v>0.90942471300503902</v>
      </c>
      <c r="K118" s="20">
        <v>0.90942471300503902</v>
      </c>
      <c r="L118" s="20">
        <v>0.90942471300503902</v>
      </c>
      <c r="M118" s="20">
        <v>0.90942471300503902</v>
      </c>
      <c r="N118" s="20">
        <v>0.90942471300503902</v>
      </c>
      <c r="O118" s="20">
        <v>0.90942471300503902</v>
      </c>
      <c r="P118" s="20">
        <v>0.90942471300503902</v>
      </c>
      <c r="Q118" s="20">
        <v>0.90942471300503902</v>
      </c>
      <c r="R118" s="10"/>
      <c r="S118" s="9" t="s">
        <v>90</v>
      </c>
    </row>
    <row r="119" spans="2:19" x14ac:dyDescent="0.25">
      <c r="B119" s="7" t="s">
        <v>267</v>
      </c>
      <c r="C119" s="8" t="s">
        <v>140</v>
      </c>
      <c r="D119" s="8" t="s">
        <v>130</v>
      </c>
      <c r="E119" s="8" t="s">
        <v>1527</v>
      </c>
      <c r="F119" s="20">
        <v>0.31302359592261381</v>
      </c>
      <c r="G119" s="20">
        <v>0.27031056054963831</v>
      </c>
      <c r="H119" s="20">
        <v>0.27031056054963831</v>
      </c>
      <c r="I119" s="20">
        <v>0.27873050571052133</v>
      </c>
      <c r="J119" s="20">
        <v>0.2841726231423386</v>
      </c>
      <c r="K119" s="20">
        <v>0.28933919463943247</v>
      </c>
      <c r="L119" s="20">
        <v>0.29120001586464767</v>
      </c>
      <c r="M119" s="20">
        <v>0.2934745034339038</v>
      </c>
      <c r="N119" s="20">
        <v>0.29672286014614674</v>
      </c>
      <c r="O119" s="20">
        <v>0.30265425541720037</v>
      </c>
      <c r="P119" s="20">
        <v>0.31755579735505968</v>
      </c>
      <c r="Q119" s="20">
        <v>0.33106703759336348</v>
      </c>
      <c r="R119" s="10"/>
      <c r="S119" s="9" t="s">
        <v>90</v>
      </c>
    </row>
    <row r="120" spans="2:19" x14ac:dyDescent="0.25">
      <c r="B120" s="7" t="s">
        <v>267</v>
      </c>
      <c r="C120" s="8" t="s">
        <v>140</v>
      </c>
      <c r="D120" s="8" t="s">
        <v>135</v>
      </c>
      <c r="E120" s="8" t="s">
        <v>1528</v>
      </c>
      <c r="F120" s="20">
        <v>0.98037238698496099</v>
      </c>
      <c r="G120" s="20">
        <v>0.98037238698496099</v>
      </c>
      <c r="H120" s="20">
        <v>0.98037238698496099</v>
      </c>
      <c r="I120" s="20">
        <v>0.98037238698496099</v>
      </c>
      <c r="J120" s="20">
        <v>0.98037238698496099</v>
      </c>
      <c r="K120" s="20">
        <v>0.98037238698496099</v>
      </c>
      <c r="L120" s="20">
        <v>0.98037238698496099</v>
      </c>
      <c r="M120" s="20">
        <v>0.98037238698496099</v>
      </c>
      <c r="N120" s="20">
        <v>0.98037238698496099</v>
      </c>
      <c r="O120" s="20">
        <v>0.98037238698496099</v>
      </c>
      <c r="P120" s="20">
        <v>0.98037238698496099</v>
      </c>
      <c r="Q120" s="20">
        <v>0.98037238698496099</v>
      </c>
      <c r="R120" s="10"/>
      <c r="S120" s="9" t="s">
        <v>90</v>
      </c>
    </row>
    <row r="121" spans="2:19" x14ac:dyDescent="0.25">
      <c r="B121" s="7" t="s">
        <v>267</v>
      </c>
      <c r="C121" s="8" t="s">
        <v>150</v>
      </c>
      <c r="D121" s="8" t="s">
        <v>151</v>
      </c>
      <c r="E121" s="8" t="s">
        <v>1529</v>
      </c>
      <c r="F121" s="22">
        <v>0.5</v>
      </c>
      <c r="G121" s="22"/>
      <c r="H121" s="22"/>
      <c r="I121" s="22"/>
      <c r="J121" s="22"/>
      <c r="K121" s="22"/>
      <c r="L121" s="22"/>
      <c r="M121" s="22"/>
      <c r="N121" s="22"/>
      <c r="O121" s="22"/>
      <c r="P121" s="22"/>
      <c r="Q121" s="22"/>
      <c r="R121" s="11"/>
      <c r="S121" s="9" t="s">
        <v>90</v>
      </c>
    </row>
    <row r="122" spans="2:19" x14ac:dyDescent="0.25">
      <c r="B122" s="7" t="s">
        <v>267</v>
      </c>
      <c r="C122" s="7" t="s">
        <v>164</v>
      </c>
      <c r="D122" s="12">
        <v>1</v>
      </c>
      <c r="E122" s="8" t="s">
        <v>1530</v>
      </c>
      <c r="F122" s="59"/>
      <c r="G122" s="59"/>
      <c r="H122" s="59"/>
      <c r="I122" s="59"/>
      <c r="J122" s="59"/>
      <c r="K122" s="59"/>
      <c r="L122" s="59"/>
      <c r="M122" s="59"/>
      <c r="N122" s="59"/>
      <c r="O122" s="59"/>
      <c r="P122" s="59"/>
      <c r="Q122" s="59"/>
      <c r="R122" s="9"/>
      <c r="S122" s="9" t="s">
        <v>90</v>
      </c>
    </row>
    <row r="123" spans="2:19" x14ac:dyDescent="0.25">
      <c r="B123" s="7" t="s">
        <v>267</v>
      </c>
      <c r="C123" s="7" t="s">
        <v>164</v>
      </c>
      <c r="D123" s="12">
        <v>2</v>
      </c>
      <c r="E123" s="8" t="s">
        <v>1531</v>
      </c>
      <c r="F123" s="59"/>
      <c r="G123" s="59"/>
      <c r="H123" s="59"/>
      <c r="I123" s="59"/>
      <c r="J123" s="59"/>
      <c r="K123" s="59"/>
      <c r="L123" s="59"/>
      <c r="M123" s="59"/>
      <c r="N123" s="59"/>
      <c r="O123" s="59"/>
      <c r="P123" s="59"/>
      <c r="Q123" s="59"/>
      <c r="R123" s="9"/>
      <c r="S123" s="9" t="s">
        <v>90</v>
      </c>
    </row>
    <row r="124" spans="2:19" x14ac:dyDescent="0.25">
      <c r="B124" s="7" t="s">
        <v>267</v>
      </c>
      <c r="C124" s="7" t="s">
        <v>164</v>
      </c>
      <c r="D124" s="12">
        <v>3</v>
      </c>
      <c r="E124" s="8" t="s">
        <v>1532</v>
      </c>
      <c r="F124" s="59"/>
      <c r="G124" s="59"/>
      <c r="H124" s="59"/>
      <c r="I124" s="59"/>
      <c r="J124" s="59"/>
      <c r="K124" s="59"/>
      <c r="L124" s="59"/>
      <c r="M124" s="59"/>
      <c r="N124" s="59"/>
      <c r="O124" s="59"/>
      <c r="P124" s="59"/>
      <c r="Q124" s="59"/>
      <c r="R124" s="9"/>
      <c r="S124" s="9" t="s">
        <v>90</v>
      </c>
    </row>
    <row r="125" spans="2:19" x14ac:dyDescent="0.25">
      <c r="B125" s="7" t="s">
        <v>267</v>
      </c>
      <c r="C125" s="7" t="s">
        <v>164</v>
      </c>
      <c r="D125" s="12">
        <v>4</v>
      </c>
      <c r="E125" s="8" t="s">
        <v>1533</v>
      </c>
      <c r="F125" s="59"/>
      <c r="G125" s="59"/>
      <c r="H125" s="59"/>
      <c r="I125" s="59"/>
      <c r="J125" s="59"/>
      <c r="K125" s="59"/>
      <c r="L125" s="59"/>
      <c r="M125" s="59"/>
      <c r="N125" s="59"/>
      <c r="O125" s="59"/>
      <c r="P125" s="59"/>
      <c r="Q125" s="59"/>
      <c r="R125" s="9"/>
      <c r="S125" s="9" t="s">
        <v>90</v>
      </c>
    </row>
    <row r="126" spans="2:19" x14ac:dyDescent="0.25">
      <c r="B126" s="7" t="s">
        <v>267</v>
      </c>
      <c r="C126" s="8" t="s">
        <v>171</v>
      </c>
      <c r="D126" s="8" t="s">
        <v>172</v>
      </c>
      <c r="E126" s="8" t="s">
        <v>1534</v>
      </c>
      <c r="F126" s="59">
        <v>0.11600000000000001</v>
      </c>
      <c r="G126" s="59"/>
      <c r="H126" s="59"/>
      <c r="I126" s="59"/>
      <c r="J126" s="59"/>
      <c r="K126" s="59"/>
      <c r="L126" s="59"/>
      <c r="M126" s="59"/>
      <c r="N126" s="59"/>
      <c r="O126" s="59"/>
      <c r="P126" s="59"/>
      <c r="Q126" s="59"/>
      <c r="R126" s="9"/>
      <c r="S126" s="9" t="s">
        <v>90</v>
      </c>
    </row>
    <row r="127" spans="2:19" ht="15.75" thickBot="1" x14ac:dyDescent="0.3">
      <c r="B127" s="56" t="s">
        <v>267</v>
      </c>
      <c r="C127" s="57" t="s">
        <v>171</v>
      </c>
      <c r="D127" s="57" t="s">
        <v>174</v>
      </c>
      <c r="E127" s="57" t="s">
        <v>1535</v>
      </c>
      <c r="F127" s="61"/>
      <c r="G127" s="61"/>
      <c r="H127" s="61"/>
      <c r="I127" s="61"/>
      <c r="J127" s="61"/>
      <c r="K127" s="61"/>
      <c r="L127" s="61"/>
      <c r="M127" s="61"/>
      <c r="N127" s="61"/>
      <c r="O127" s="61"/>
      <c r="P127" s="61"/>
      <c r="Q127" s="61"/>
      <c r="R127" s="62"/>
      <c r="S127" s="62" t="s">
        <v>90</v>
      </c>
    </row>
    <row r="128" spans="2:19" ht="15.75" thickTop="1" x14ac:dyDescent="0.25">
      <c r="B128" s="7" t="s">
        <v>247</v>
      </c>
      <c r="C128" s="7" t="s">
        <v>106</v>
      </c>
      <c r="D128" s="8" t="s">
        <v>107</v>
      </c>
      <c r="E128" s="8" t="s">
        <v>1392</v>
      </c>
      <c r="F128" s="59">
        <v>50</v>
      </c>
      <c r="G128" s="59">
        <v>50</v>
      </c>
      <c r="H128" s="59">
        <v>50</v>
      </c>
      <c r="I128" s="59">
        <v>50</v>
      </c>
      <c r="J128" s="59">
        <v>50</v>
      </c>
      <c r="K128" s="59">
        <v>50</v>
      </c>
      <c r="L128" s="59">
        <v>50</v>
      </c>
      <c r="M128" s="59">
        <v>50</v>
      </c>
      <c r="N128" s="59">
        <v>50</v>
      </c>
      <c r="O128" s="59">
        <v>50</v>
      </c>
      <c r="P128" s="59">
        <v>50</v>
      </c>
      <c r="Q128" s="59">
        <v>50</v>
      </c>
      <c r="R128" s="9"/>
      <c r="S128" s="9" t="s">
        <v>1</v>
      </c>
    </row>
    <row r="129" spans="2:19" x14ac:dyDescent="0.25">
      <c r="B129" s="7" t="s">
        <v>247</v>
      </c>
      <c r="C129" s="7" t="s">
        <v>106</v>
      </c>
      <c r="D129" s="8" t="s">
        <v>112</v>
      </c>
      <c r="E129" s="8" t="s">
        <v>1393</v>
      </c>
      <c r="F129" s="59">
        <v>25</v>
      </c>
      <c r="G129" s="59">
        <v>25</v>
      </c>
      <c r="H129" s="59">
        <v>25</v>
      </c>
      <c r="I129" s="59">
        <v>25</v>
      </c>
      <c r="J129" s="59">
        <v>25</v>
      </c>
      <c r="K129" s="59">
        <v>25</v>
      </c>
      <c r="L129" s="59">
        <v>25</v>
      </c>
      <c r="M129" s="59">
        <v>25</v>
      </c>
      <c r="N129" s="59">
        <v>25</v>
      </c>
      <c r="O129" s="59">
        <v>25</v>
      </c>
      <c r="P129" s="59">
        <v>25</v>
      </c>
      <c r="Q129" s="59">
        <v>25</v>
      </c>
      <c r="R129" s="9"/>
      <c r="S129" s="9" t="s">
        <v>1</v>
      </c>
    </row>
    <row r="130" spans="2:19" x14ac:dyDescent="0.25">
      <c r="B130" s="7" t="s">
        <v>247</v>
      </c>
      <c r="C130" s="7" t="s">
        <v>106</v>
      </c>
      <c r="D130" s="8" t="s">
        <v>117</v>
      </c>
      <c r="E130" s="8" t="s">
        <v>1394</v>
      </c>
      <c r="F130" s="59">
        <v>32.5</v>
      </c>
      <c r="G130" s="59">
        <v>32.5</v>
      </c>
      <c r="H130" s="59">
        <v>32.5</v>
      </c>
      <c r="I130" s="59">
        <v>32.5</v>
      </c>
      <c r="J130" s="59">
        <v>32.5</v>
      </c>
      <c r="K130" s="59">
        <v>32.5</v>
      </c>
      <c r="L130" s="59">
        <v>32.5</v>
      </c>
      <c r="M130" s="59">
        <v>32.5</v>
      </c>
      <c r="N130" s="59">
        <v>32.5</v>
      </c>
      <c r="O130" s="59">
        <v>32.5</v>
      </c>
      <c r="P130" s="59">
        <v>32.5</v>
      </c>
      <c r="Q130" s="59">
        <v>32.5</v>
      </c>
      <c r="R130" s="9"/>
      <c r="S130" s="9" t="s">
        <v>1</v>
      </c>
    </row>
    <row r="131" spans="2:19" x14ac:dyDescent="0.25">
      <c r="B131" s="7" t="s">
        <v>247</v>
      </c>
      <c r="C131" s="7" t="s">
        <v>237</v>
      </c>
      <c r="D131" s="8" t="s">
        <v>238</v>
      </c>
      <c r="E131" s="8" t="s">
        <v>1395</v>
      </c>
      <c r="F131" s="59">
        <v>36.700000000000003</v>
      </c>
      <c r="G131" s="59">
        <v>36.700000000000003</v>
      </c>
      <c r="H131" s="59">
        <v>36.700000000000003</v>
      </c>
      <c r="I131" s="59">
        <v>36.700000000000003</v>
      </c>
      <c r="J131" s="59">
        <v>36.700000000000003</v>
      </c>
      <c r="K131" s="59">
        <v>36.700000000000003</v>
      </c>
      <c r="L131" s="59">
        <v>36.700000000000003</v>
      </c>
      <c r="M131" s="59">
        <v>36.700000000000003</v>
      </c>
      <c r="N131" s="59">
        <v>36.700000000000003</v>
      </c>
      <c r="O131" s="59">
        <v>36.700000000000003</v>
      </c>
      <c r="P131" s="59">
        <v>36.700000000000003</v>
      </c>
      <c r="Q131" s="59">
        <v>36.700000000000003</v>
      </c>
      <c r="R131" s="9"/>
      <c r="S131" s="9" t="s">
        <v>1</v>
      </c>
    </row>
    <row r="132" spans="2:19" x14ac:dyDescent="0.25">
      <c r="B132" s="7" t="s">
        <v>247</v>
      </c>
      <c r="C132" s="7" t="s">
        <v>237</v>
      </c>
      <c r="D132" s="8" t="s">
        <v>241</v>
      </c>
      <c r="E132" s="8" t="s">
        <v>1396</v>
      </c>
      <c r="F132" s="59">
        <v>18.3</v>
      </c>
      <c r="G132" s="59">
        <v>18.3</v>
      </c>
      <c r="H132" s="59">
        <v>18.3</v>
      </c>
      <c r="I132" s="59">
        <v>18.3</v>
      </c>
      <c r="J132" s="59">
        <v>18.3</v>
      </c>
      <c r="K132" s="59">
        <v>18.3</v>
      </c>
      <c r="L132" s="59">
        <v>18.3</v>
      </c>
      <c r="M132" s="59">
        <v>18.3</v>
      </c>
      <c r="N132" s="59">
        <v>18.3</v>
      </c>
      <c r="O132" s="59">
        <v>18.3</v>
      </c>
      <c r="P132" s="59">
        <v>18.3</v>
      </c>
      <c r="Q132" s="59">
        <v>18.3</v>
      </c>
      <c r="R132" s="9"/>
      <c r="S132" s="9" t="s">
        <v>1</v>
      </c>
    </row>
    <row r="133" spans="2:19" x14ac:dyDescent="0.25">
      <c r="B133" s="7" t="s">
        <v>247</v>
      </c>
      <c r="C133" s="7" t="s">
        <v>237</v>
      </c>
      <c r="D133" s="8" t="s">
        <v>245</v>
      </c>
      <c r="E133" s="8" t="s">
        <v>1397</v>
      </c>
      <c r="F133" s="60">
        <v>36.700000000000003</v>
      </c>
      <c r="G133" s="60">
        <v>36.700000000000003</v>
      </c>
      <c r="H133" s="60">
        <v>36.700000000000003</v>
      </c>
      <c r="I133" s="60">
        <v>36.700000000000003</v>
      </c>
      <c r="J133" s="60">
        <v>36.700000000000003</v>
      </c>
      <c r="K133" s="60">
        <v>36.700000000000003</v>
      </c>
      <c r="L133" s="60">
        <v>36.700000000000003</v>
      </c>
      <c r="M133" s="60">
        <v>36.700000000000003</v>
      </c>
      <c r="N133" s="60">
        <v>36.700000000000003</v>
      </c>
      <c r="O133" s="60">
        <v>36.700000000000003</v>
      </c>
      <c r="P133" s="60">
        <v>36.700000000000003</v>
      </c>
      <c r="Q133" s="60">
        <v>36.700000000000003</v>
      </c>
      <c r="R133" s="9"/>
      <c r="S133" s="9" t="s">
        <v>1</v>
      </c>
    </row>
    <row r="134" spans="2:19" x14ac:dyDescent="0.25">
      <c r="B134" s="7" t="s">
        <v>247</v>
      </c>
      <c r="C134" s="7" t="s">
        <v>237</v>
      </c>
      <c r="D134" s="8" t="s">
        <v>248</v>
      </c>
      <c r="E134" s="8" t="s">
        <v>1398</v>
      </c>
      <c r="F134" s="59">
        <v>18.3</v>
      </c>
      <c r="G134" s="59">
        <v>18.3</v>
      </c>
      <c r="H134" s="59">
        <v>18.3</v>
      </c>
      <c r="I134" s="59">
        <v>18.3</v>
      </c>
      <c r="J134" s="59">
        <v>18.3</v>
      </c>
      <c r="K134" s="59">
        <v>18.3</v>
      </c>
      <c r="L134" s="59">
        <v>18.3</v>
      </c>
      <c r="M134" s="59">
        <v>18.3</v>
      </c>
      <c r="N134" s="59">
        <v>18.3</v>
      </c>
      <c r="O134" s="59">
        <v>18.3</v>
      </c>
      <c r="P134" s="59">
        <v>18.3</v>
      </c>
      <c r="Q134" s="59">
        <v>18.3</v>
      </c>
      <c r="R134" s="9"/>
      <c r="S134" s="9" t="s">
        <v>1</v>
      </c>
    </row>
    <row r="135" spans="2:19" x14ac:dyDescent="0.25">
      <c r="B135" s="7" t="s">
        <v>247</v>
      </c>
      <c r="C135" s="8" t="s">
        <v>122</v>
      </c>
      <c r="D135" s="8" t="s">
        <v>130</v>
      </c>
      <c r="E135" s="8" t="s">
        <v>1399</v>
      </c>
      <c r="F135" s="20">
        <v>21.28156238524458</v>
      </c>
      <c r="G135" s="20">
        <v>21.854164198185213</v>
      </c>
      <c r="H135" s="20">
        <v>21.854164198185213</v>
      </c>
      <c r="I135" s="20">
        <v>22.534902914835769</v>
      </c>
      <c r="J135" s="20">
        <v>22.97488915769253</v>
      </c>
      <c r="K135" s="20">
        <v>23.392597964960597</v>
      </c>
      <c r="L135" s="20">
        <v>23.543042300234188</v>
      </c>
      <c r="M135" s="20">
        <v>23.726930879001447</v>
      </c>
      <c r="N135" s="20">
        <v>23.98955517610359</v>
      </c>
      <c r="O135" s="20">
        <v>24.469098727470463</v>
      </c>
      <c r="P135" s="20">
        <v>25.673863882238876</v>
      </c>
      <c r="Q135" s="20">
        <v>26.766225431445889</v>
      </c>
      <c r="R135" s="9"/>
      <c r="S135" s="9" t="s">
        <v>1</v>
      </c>
    </row>
    <row r="136" spans="2:19" x14ac:dyDescent="0.25">
      <c r="B136" s="7" t="s">
        <v>247</v>
      </c>
      <c r="C136" s="8" t="s">
        <v>122</v>
      </c>
      <c r="D136" s="8" t="s">
        <v>135</v>
      </c>
      <c r="E136" s="8" t="s">
        <v>1400</v>
      </c>
      <c r="F136" s="20">
        <v>0.99920946657784604</v>
      </c>
      <c r="G136" s="20">
        <v>0.99920946657784604</v>
      </c>
      <c r="H136" s="20">
        <v>0.99920946657784604</v>
      </c>
      <c r="I136" s="20">
        <v>0.99920946657784604</v>
      </c>
      <c r="J136" s="20">
        <v>0.99920946657784604</v>
      </c>
      <c r="K136" s="20">
        <v>0.99920946657784604</v>
      </c>
      <c r="L136" s="20">
        <v>0.99920946657784604</v>
      </c>
      <c r="M136" s="20">
        <v>0.99920946657784604</v>
      </c>
      <c r="N136" s="20">
        <v>0.99920946657784604</v>
      </c>
      <c r="O136" s="20">
        <v>0.99920946657784604</v>
      </c>
      <c r="P136" s="20">
        <v>0.99920946657784604</v>
      </c>
      <c r="Q136" s="20">
        <v>0.99920946657784604</v>
      </c>
      <c r="R136" s="10"/>
      <c r="S136" s="9" t="s">
        <v>1</v>
      </c>
    </row>
    <row r="137" spans="2:19" x14ac:dyDescent="0.25">
      <c r="B137" s="7" t="s">
        <v>247</v>
      </c>
      <c r="C137" s="8" t="s">
        <v>140</v>
      </c>
      <c r="D137" s="8" t="s">
        <v>130</v>
      </c>
      <c r="E137" s="8" t="s">
        <v>1401</v>
      </c>
      <c r="F137" s="20">
        <v>12.03961585283499</v>
      </c>
      <c r="G137" s="20">
        <v>19.087887648472353</v>
      </c>
      <c r="H137" s="20">
        <v>19.087887648472353</v>
      </c>
      <c r="I137" s="20">
        <v>19.378592170938081</v>
      </c>
      <c r="J137" s="20">
        <v>20.067593372872278</v>
      </c>
      <c r="K137" s="20">
        <v>20.550164616655834</v>
      </c>
      <c r="L137" s="20">
        <v>20.655020272967619</v>
      </c>
      <c r="M137" s="20">
        <v>20.764627831245825</v>
      </c>
      <c r="N137" s="20">
        <v>20.929476824168404</v>
      </c>
      <c r="O137" s="20">
        <v>21.595385477105648</v>
      </c>
      <c r="P137" s="20">
        <v>22.981322590457189</v>
      </c>
      <c r="Q137" s="20">
        <v>24.368553108875773</v>
      </c>
      <c r="R137" s="10"/>
      <c r="S137" s="9" t="s">
        <v>1</v>
      </c>
    </row>
    <row r="138" spans="2:19" x14ac:dyDescent="0.25">
      <c r="B138" s="7" t="s">
        <v>247</v>
      </c>
      <c r="C138" s="8" t="s">
        <v>140</v>
      </c>
      <c r="D138" s="8" t="s">
        <v>135</v>
      </c>
      <c r="E138" s="8" t="s">
        <v>1402</v>
      </c>
      <c r="F138" s="20">
        <v>0.99856726706546595</v>
      </c>
      <c r="G138" s="20">
        <v>0.99856726706546595</v>
      </c>
      <c r="H138" s="20">
        <v>0.99856726706546595</v>
      </c>
      <c r="I138" s="20">
        <v>0.99856726706546595</v>
      </c>
      <c r="J138" s="20">
        <v>0.99856726706546595</v>
      </c>
      <c r="K138" s="20">
        <v>0.99856726706546595</v>
      </c>
      <c r="L138" s="20">
        <v>0.99856726706546595</v>
      </c>
      <c r="M138" s="20">
        <v>0.99856726706546595</v>
      </c>
      <c r="N138" s="20">
        <v>0.99856726706546595</v>
      </c>
      <c r="O138" s="20">
        <v>0.99856726706546595</v>
      </c>
      <c r="P138" s="20">
        <v>0.99856726706546595</v>
      </c>
      <c r="Q138" s="20">
        <v>0.99856726706546595</v>
      </c>
      <c r="R138" s="10"/>
      <c r="S138" s="9" t="s">
        <v>1</v>
      </c>
    </row>
    <row r="139" spans="2:19" x14ac:dyDescent="0.25">
      <c r="B139" s="7" t="s">
        <v>247</v>
      </c>
      <c r="C139" s="8" t="s">
        <v>150</v>
      </c>
      <c r="D139" s="8" t="s">
        <v>151</v>
      </c>
      <c r="E139" s="8" t="s">
        <v>1403</v>
      </c>
      <c r="F139" s="22">
        <v>1.5</v>
      </c>
      <c r="G139" s="22"/>
      <c r="H139" s="22"/>
      <c r="I139" s="22"/>
      <c r="J139" s="22"/>
      <c r="K139" s="22"/>
      <c r="L139" s="22"/>
      <c r="M139" s="22"/>
      <c r="N139" s="22"/>
      <c r="O139" s="22"/>
      <c r="P139" s="22"/>
      <c r="Q139" s="22"/>
      <c r="R139" s="11"/>
      <c r="S139" s="9" t="s">
        <v>1</v>
      </c>
    </row>
    <row r="140" spans="2:19" x14ac:dyDescent="0.25">
      <c r="B140" s="7" t="s">
        <v>247</v>
      </c>
      <c r="C140" s="7" t="s">
        <v>164</v>
      </c>
      <c r="D140" s="12">
        <v>1</v>
      </c>
      <c r="E140" s="8" t="s">
        <v>1404</v>
      </c>
      <c r="F140" s="59">
        <v>2.4</v>
      </c>
      <c r="G140" s="59"/>
      <c r="H140" s="59"/>
      <c r="I140" s="59"/>
      <c r="J140" s="59"/>
      <c r="K140" s="59"/>
      <c r="L140" s="59"/>
      <c r="M140" s="59"/>
      <c r="N140" s="59"/>
      <c r="O140" s="59"/>
      <c r="P140" s="59"/>
      <c r="Q140" s="59"/>
      <c r="R140" s="9" t="s">
        <v>228</v>
      </c>
      <c r="S140" s="9" t="s">
        <v>1</v>
      </c>
    </row>
    <row r="141" spans="2:19" x14ac:dyDescent="0.25">
      <c r="B141" s="7" t="s">
        <v>247</v>
      </c>
      <c r="C141" s="7" t="s">
        <v>164</v>
      </c>
      <c r="D141" s="12">
        <v>2</v>
      </c>
      <c r="E141" s="8" t="s">
        <v>1405</v>
      </c>
      <c r="F141" s="59">
        <v>7.1</v>
      </c>
      <c r="G141" s="59"/>
      <c r="H141" s="59"/>
      <c r="I141" s="59"/>
      <c r="J141" s="59"/>
      <c r="K141" s="59"/>
      <c r="L141" s="59"/>
      <c r="M141" s="59"/>
      <c r="N141" s="59"/>
      <c r="O141" s="59"/>
      <c r="P141" s="59"/>
      <c r="Q141" s="59"/>
      <c r="R141" s="9" t="s">
        <v>10</v>
      </c>
      <c r="S141" s="9" t="s">
        <v>1</v>
      </c>
    </row>
    <row r="142" spans="2:19" x14ac:dyDescent="0.25">
      <c r="B142" s="7" t="s">
        <v>247</v>
      </c>
      <c r="C142" s="7" t="s">
        <v>164</v>
      </c>
      <c r="D142" s="12">
        <v>3</v>
      </c>
      <c r="E142" s="8" t="s">
        <v>1406</v>
      </c>
      <c r="F142" s="59"/>
      <c r="G142" s="59"/>
      <c r="H142" s="59"/>
      <c r="I142" s="59"/>
      <c r="J142" s="59"/>
      <c r="K142" s="59"/>
      <c r="L142" s="59"/>
      <c r="M142" s="59"/>
      <c r="N142" s="59"/>
      <c r="O142" s="59"/>
      <c r="P142" s="59"/>
      <c r="Q142" s="59"/>
      <c r="R142" s="9"/>
      <c r="S142" s="9" t="s">
        <v>1</v>
      </c>
    </row>
    <row r="143" spans="2:19" x14ac:dyDescent="0.25">
      <c r="B143" s="7" t="s">
        <v>247</v>
      </c>
      <c r="C143" s="7" t="s">
        <v>164</v>
      </c>
      <c r="D143" s="12">
        <v>4</v>
      </c>
      <c r="E143" s="8" t="s">
        <v>1407</v>
      </c>
      <c r="F143" s="59"/>
      <c r="G143" s="59"/>
      <c r="H143" s="59"/>
      <c r="I143" s="59"/>
      <c r="J143" s="59"/>
      <c r="K143" s="59"/>
      <c r="L143" s="59"/>
      <c r="M143" s="59"/>
      <c r="N143" s="59"/>
      <c r="O143" s="59"/>
      <c r="P143" s="59"/>
      <c r="Q143" s="59"/>
      <c r="R143" s="9"/>
      <c r="S143" s="9" t="s">
        <v>1</v>
      </c>
    </row>
    <row r="144" spans="2:19" x14ac:dyDescent="0.25">
      <c r="B144" s="7" t="s">
        <v>247</v>
      </c>
      <c r="C144" s="8" t="s">
        <v>171</v>
      </c>
      <c r="D144" s="8" t="s">
        <v>172</v>
      </c>
      <c r="E144" s="8" t="s">
        <v>1408</v>
      </c>
      <c r="F144" s="59">
        <v>1.905</v>
      </c>
      <c r="G144" s="59"/>
      <c r="H144" s="59"/>
      <c r="I144" s="59"/>
      <c r="J144" s="59"/>
      <c r="K144" s="59"/>
      <c r="L144" s="59"/>
      <c r="M144" s="59"/>
      <c r="N144" s="59"/>
      <c r="O144" s="59"/>
      <c r="P144" s="59"/>
      <c r="Q144" s="59"/>
      <c r="R144" s="9"/>
      <c r="S144" s="9" t="s">
        <v>1</v>
      </c>
    </row>
    <row r="145" spans="2:19" ht="15.75" thickBot="1" x14ac:dyDescent="0.3">
      <c r="B145" s="56" t="s">
        <v>247</v>
      </c>
      <c r="C145" s="57" t="s">
        <v>171</v>
      </c>
      <c r="D145" s="57" t="s">
        <v>174</v>
      </c>
      <c r="E145" s="57" t="s">
        <v>1409</v>
      </c>
      <c r="F145" s="61"/>
      <c r="G145" s="61"/>
      <c r="H145" s="61"/>
      <c r="I145" s="61"/>
      <c r="J145" s="61"/>
      <c r="K145" s="61"/>
      <c r="L145" s="61"/>
      <c r="M145" s="61"/>
      <c r="N145" s="61"/>
      <c r="O145" s="61"/>
      <c r="P145" s="61"/>
      <c r="Q145" s="61"/>
      <c r="R145" s="62"/>
      <c r="S145" s="62" t="s">
        <v>1</v>
      </c>
    </row>
    <row r="146" spans="2:19" ht="15.75" thickTop="1" x14ac:dyDescent="0.25">
      <c r="B146" s="7" t="s">
        <v>250</v>
      </c>
      <c r="C146" s="7" t="s">
        <v>106</v>
      </c>
      <c r="D146" s="8" t="s">
        <v>107</v>
      </c>
      <c r="E146" s="8" t="s">
        <v>1410</v>
      </c>
      <c r="F146" s="59">
        <v>45</v>
      </c>
      <c r="G146" s="59">
        <v>45</v>
      </c>
      <c r="H146" s="59">
        <v>45</v>
      </c>
      <c r="I146" s="59">
        <v>45</v>
      </c>
      <c r="J146" s="59">
        <v>45</v>
      </c>
      <c r="K146" s="59">
        <v>45</v>
      </c>
      <c r="L146" s="59">
        <v>50</v>
      </c>
      <c r="M146" s="59">
        <v>50</v>
      </c>
      <c r="N146" s="59">
        <v>50</v>
      </c>
      <c r="O146" s="59">
        <v>50</v>
      </c>
      <c r="P146" s="59">
        <v>50</v>
      </c>
      <c r="Q146" s="59">
        <v>50</v>
      </c>
      <c r="R146" s="9"/>
      <c r="S146" s="9" t="s">
        <v>1</v>
      </c>
    </row>
    <row r="147" spans="2:19" x14ac:dyDescent="0.25">
      <c r="B147" s="7" t="s">
        <v>250</v>
      </c>
      <c r="C147" s="7" t="s">
        <v>106</v>
      </c>
      <c r="D147" s="8" t="s">
        <v>112</v>
      </c>
      <c r="E147" s="8" t="s">
        <v>1411</v>
      </c>
      <c r="F147" s="59">
        <v>22.5</v>
      </c>
      <c r="G147" s="59">
        <v>22.5</v>
      </c>
      <c r="H147" s="59">
        <v>22.5</v>
      </c>
      <c r="I147" s="59">
        <v>22.5</v>
      </c>
      <c r="J147" s="59">
        <v>22.5</v>
      </c>
      <c r="K147" s="59">
        <v>22.5</v>
      </c>
      <c r="L147" s="59">
        <v>22.9</v>
      </c>
      <c r="M147" s="59">
        <v>22.9</v>
      </c>
      <c r="N147" s="59">
        <v>22.9</v>
      </c>
      <c r="O147" s="59">
        <v>22.9</v>
      </c>
      <c r="P147" s="59">
        <v>22.9</v>
      </c>
      <c r="Q147" s="59">
        <v>22.9</v>
      </c>
      <c r="R147" s="9"/>
      <c r="S147" s="9" t="s">
        <v>1</v>
      </c>
    </row>
    <row r="148" spans="2:19" x14ac:dyDescent="0.25">
      <c r="B148" s="7" t="s">
        <v>250</v>
      </c>
      <c r="C148" s="7" t="s">
        <v>106</v>
      </c>
      <c r="D148" s="8" t="s">
        <v>117</v>
      </c>
      <c r="E148" s="8" t="s">
        <v>1412</v>
      </c>
      <c r="F148" s="59">
        <v>22.9</v>
      </c>
      <c r="G148" s="59">
        <v>22.9</v>
      </c>
      <c r="H148" s="59">
        <v>22.9</v>
      </c>
      <c r="I148" s="59">
        <v>22.9</v>
      </c>
      <c r="J148" s="59">
        <v>22.9</v>
      </c>
      <c r="K148" s="59">
        <v>22.9</v>
      </c>
      <c r="L148" s="59">
        <v>22.9</v>
      </c>
      <c r="M148" s="59">
        <v>22.9</v>
      </c>
      <c r="N148" s="59">
        <v>22.9</v>
      </c>
      <c r="O148" s="59">
        <v>22.9</v>
      </c>
      <c r="P148" s="59">
        <v>22.9</v>
      </c>
      <c r="Q148" s="59">
        <v>22.9</v>
      </c>
      <c r="R148" s="9"/>
      <c r="S148" s="9" t="s">
        <v>1</v>
      </c>
    </row>
    <row r="149" spans="2:19" x14ac:dyDescent="0.25">
      <c r="B149" s="7" t="s">
        <v>250</v>
      </c>
      <c r="C149" s="7" t="s">
        <v>237</v>
      </c>
      <c r="D149" s="8" t="s">
        <v>238</v>
      </c>
      <c r="E149" s="8" t="s">
        <v>1413</v>
      </c>
      <c r="F149" s="59">
        <v>42.9</v>
      </c>
      <c r="G149" s="59">
        <v>42.9</v>
      </c>
      <c r="H149" s="59">
        <v>42.9</v>
      </c>
      <c r="I149" s="59">
        <v>42.9</v>
      </c>
      <c r="J149" s="59">
        <v>42.9</v>
      </c>
      <c r="K149" s="59">
        <v>42.9</v>
      </c>
      <c r="L149" s="59">
        <v>42.9</v>
      </c>
      <c r="M149" s="59">
        <v>42.9</v>
      </c>
      <c r="N149" s="59">
        <v>42.9</v>
      </c>
      <c r="O149" s="59">
        <v>42.9</v>
      </c>
      <c r="P149" s="59">
        <v>42.9</v>
      </c>
      <c r="Q149" s="59">
        <v>42.9</v>
      </c>
      <c r="R149" s="9"/>
      <c r="S149" s="9" t="s">
        <v>1</v>
      </c>
    </row>
    <row r="150" spans="2:19" x14ac:dyDescent="0.25">
      <c r="B150" s="7" t="s">
        <v>250</v>
      </c>
      <c r="C150" s="7" t="s">
        <v>237</v>
      </c>
      <c r="D150" s="8" t="s">
        <v>241</v>
      </c>
      <c r="E150" s="8" t="s">
        <v>1414</v>
      </c>
      <c r="F150" s="59">
        <v>21.4</v>
      </c>
      <c r="G150" s="59">
        <v>21.4</v>
      </c>
      <c r="H150" s="59">
        <v>21.4</v>
      </c>
      <c r="I150" s="59">
        <v>21.4</v>
      </c>
      <c r="J150" s="59">
        <v>21.4</v>
      </c>
      <c r="K150" s="59">
        <v>21.4</v>
      </c>
      <c r="L150" s="59">
        <v>21.4</v>
      </c>
      <c r="M150" s="59">
        <v>21.4</v>
      </c>
      <c r="N150" s="59">
        <v>21.4</v>
      </c>
      <c r="O150" s="59">
        <v>21.4</v>
      </c>
      <c r="P150" s="59">
        <v>21.4</v>
      </c>
      <c r="Q150" s="59">
        <v>21.4</v>
      </c>
      <c r="R150" s="9"/>
      <c r="S150" s="9" t="s">
        <v>1</v>
      </c>
    </row>
    <row r="151" spans="2:19" x14ac:dyDescent="0.25">
      <c r="B151" s="7" t="s">
        <v>250</v>
      </c>
      <c r="C151" s="7" t="s">
        <v>237</v>
      </c>
      <c r="D151" s="8" t="s">
        <v>245</v>
      </c>
      <c r="E151" s="8" t="s">
        <v>1415</v>
      </c>
      <c r="F151" s="60">
        <v>26.8</v>
      </c>
      <c r="G151" s="60">
        <v>26.8</v>
      </c>
      <c r="H151" s="60">
        <v>26.8</v>
      </c>
      <c r="I151" s="60">
        <v>26.8</v>
      </c>
      <c r="J151" s="60">
        <v>26.8</v>
      </c>
      <c r="K151" s="60">
        <v>26.8</v>
      </c>
      <c r="L151" s="60">
        <v>26.8</v>
      </c>
      <c r="M151" s="60">
        <v>26.8</v>
      </c>
      <c r="N151" s="60">
        <v>26.8</v>
      </c>
      <c r="O151" s="60">
        <v>26.8</v>
      </c>
      <c r="P151" s="60">
        <v>26.8</v>
      </c>
      <c r="Q151" s="60">
        <v>26.8</v>
      </c>
      <c r="R151" s="9"/>
      <c r="S151" s="9" t="s">
        <v>1</v>
      </c>
    </row>
    <row r="152" spans="2:19" x14ac:dyDescent="0.25">
      <c r="B152" s="7" t="s">
        <v>250</v>
      </c>
      <c r="C152" s="7" t="s">
        <v>237</v>
      </c>
      <c r="D152" s="8" t="s">
        <v>248</v>
      </c>
      <c r="E152" s="8" t="s">
        <v>1416</v>
      </c>
      <c r="F152" s="59">
        <v>13.4</v>
      </c>
      <c r="G152" s="59">
        <v>13.4</v>
      </c>
      <c r="H152" s="59">
        <v>13.4</v>
      </c>
      <c r="I152" s="59">
        <v>13.4</v>
      </c>
      <c r="J152" s="59">
        <v>13.4</v>
      </c>
      <c r="K152" s="59">
        <v>13.4</v>
      </c>
      <c r="L152" s="59">
        <v>13.4</v>
      </c>
      <c r="M152" s="59">
        <v>13.4</v>
      </c>
      <c r="N152" s="59">
        <v>13.4</v>
      </c>
      <c r="O152" s="59">
        <v>13.4</v>
      </c>
      <c r="P152" s="59">
        <v>13.4</v>
      </c>
      <c r="Q152" s="59">
        <v>13.4</v>
      </c>
      <c r="R152" s="9"/>
      <c r="S152" s="9" t="s">
        <v>1</v>
      </c>
    </row>
    <row r="153" spans="2:19" x14ac:dyDescent="0.25">
      <c r="B153" s="7" t="s">
        <v>250</v>
      </c>
      <c r="C153" s="8" t="s">
        <v>122</v>
      </c>
      <c r="D153" s="8" t="s">
        <v>130</v>
      </c>
      <c r="E153" s="8" t="s">
        <v>1417</v>
      </c>
      <c r="F153" s="20">
        <v>22.066965646437911</v>
      </c>
      <c r="G153" s="20">
        <v>21.61253093785038</v>
      </c>
      <c r="H153" s="20">
        <v>21.61253093785038</v>
      </c>
      <c r="I153" s="20">
        <v>22.28574298296828</v>
      </c>
      <c r="J153" s="20">
        <v>24.26965505756225</v>
      </c>
      <c r="K153" s="20">
        <v>24.710904135950404</v>
      </c>
      <c r="L153" s="20">
        <v>24.869826866649703</v>
      </c>
      <c r="M153" s="20">
        <v>25.064078614506883</v>
      </c>
      <c r="N153" s="20">
        <v>25.341503287011545</v>
      </c>
      <c r="O153" s="20">
        <v>25.848071849622244</v>
      </c>
      <c r="P153" s="20">
        <v>27.120732384822691</v>
      </c>
      <c r="Q153" s="20">
        <v>28.274654730886411</v>
      </c>
      <c r="R153" s="9"/>
      <c r="S153" s="9" t="s">
        <v>1</v>
      </c>
    </row>
    <row r="154" spans="2:19" x14ac:dyDescent="0.25">
      <c r="B154" s="7" t="s">
        <v>250</v>
      </c>
      <c r="C154" s="8" t="s">
        <v>122</v>
      </c>
      <c r="D154" s="8" t="s">
        <v>135</v>
      </c>
      <c r="E154" s="8" t="s">
        <v>1418</v>
      </c>
      <c r="F154" s="20">
        <v>0.99062998052389695</v>
      </c>
      <c r="G154" s="20">
        <v>0.99062998052389695</v>
      </c>
      <c r="H154" s="20">
        <v>0.99062998052389695</v>
      </c>
      <c r="I154" s="20">
        <v>0.99062998052389695</v>
      </c>
      <c r="J154" s="20">
        <v>0.99062998052389695</v>
      </c>
      <c r="K154" s="20">
        <v>0.99062998052389695</v>
      </c>
      <c r="L154" s="20">
        <v>0.99062998052389695</v>
      </c>
      <c r="M154" s="20">
        <v>0.99062998052389695</v>
      </c>
      <c r="N154" s="20">
        <v>0.99062998052389695</v>
      </c>
      <c r="O154" s="20">
        <v>0.99062998052389695</v>
      </c>
      <c r="P154" s="20">
        <v>0.99062998052389695</v>
      </c>
      <c r="Q154" s="20">
        <v>0.99062998052389695</v>
      </c>
      <c r="R154" s="10"/>
      <c r="S154" s="9" t="s">
        <v>1</v>
      </c>
    </row>
    <row r="155" spans="2:19" x14ac:dyDescent="0.25">
      <c r="B155" s="7" t="s">
        <v>250</v>
      </c>
      <c r="C155" s="8" t="s">
        <v>140</v>
      </c>
      <c r="D155" s="8" t="s">
        <v>130</v>
      </c>
      <c r="E155" s="8" t="s">
        <v>1419</v>
      </c>
      <c r="F155" s="20">
        <v>17.116880605654814</v>
      </c>
      <c r="G155" s="20">
        <v>22.569470181311967</v>
      </c>
      <c r="H155" s="20">
        <v>22.569470181311967</v>
      </c>
      <c r="I155" s="20">
        <v>22.913198474991852</v>
      </c>
      <c r="J155" s="20">
        <v>25.48866264302065</v>
      </c>
      <c r="K155" s="20">
        <v>26.10159591336733</v>
      </c>
      <c r="L155" s="20">
        <v>26.234777326817557</v>
      </c>
      <c r="M155" s="20">
        <v>26.373994323303798</v>
      </c>
      <c r="N155" s="20">
        <v>26.583375702005906</v>
      </c>
      <c r="O155" s="20">
        <v>27.429173236887706</v>
      </c>
      <c r="P155" s="20">
        <v>29.189508064800513</v>
      </c>
      <c r="Q155" s="20">
        <v>30.951485698843687</v>
      </c>
      <c r="R155" s="10"/>
      <c r="S155" s="9" t="s">
        <v>1</v>
      </c>
    </row>
    <row r="156" spans="2:19" x14ac:dyDescent="0.25">
      <c r="B156" s="7" t="s">
        <v>250</v>
      </c>
      <c r="C156" s="8" t="s">
        <v>140</v>
      </c>
      <c r="D156" s="8" t="s">
        <v>135</v>
      </c>
      <c r="E156" s="8" t="s">
        <v>1420</v>
      </c>
      <c r="F156" s="20">
        <v>0.98945937174033305</v>
      </c>
      <c r="G156" s="20">
        <v>0.98945937174033305</v>
      </c>
      <c r="H156" s="20">
        <v>0.98945937174033305</v>
      </c>
      <c r="I156" s="20">
        <v>0.98945937174033305</v>
      </c>
      <c r="J156" s="20">
        <v>0.98945937174033305</v>
      </c>
      <c r="K156" s="20">
        <v>0.98945937174033305</v>
      </c>
      <c r="L156" s="20">
        <v>0.98945937174033305</v>
      </c>
      <c r="M156" s="20">
        <v>0.98945937174033305</v>
      </c>
      <c r="N156" s="20">
        <v>0.98945937174033305</v>
      </c>
      <c r="O156" s="20">
        <v>0.98945937174033305</v>
      </c>
      <c r="P156" s="20">
        <v>0.98945937174033305</v>
      </c>
      <c r="Q156" s="20">
        <v>0.98945937174033305</v>
      </c>
      <c r="R156" s="10"/>
      <c r="S156" s="9" t="s">
        <v>1</v>
      </c>
    </row>
    <row r="157" spans="2:19" x14ac:dyDescent="0.25">
      <c r="B157" s="7" t="s">
        <v>250</v>
      </c>
      <c r="C157" s="8" t="s">
        <v>150</v>
      </c>
      <c r="D157" s="8" t="s">
        <v>151</v>
      </c>
      <c r="E157" s="8" t="s">
        <v>1421</v>
      </c>
      <c r="F157" s="22">
        <v>12.5</v>
      </c>
      <c r="G157" s="22"/>
      <c r="H157" s="22"/>
      <c r="I157" s="22"/>
      <c r="J157" s="22"/>
      <c r="K157" s="22"/>
      <c r="L157" s="22"/>
      <c r="M157" s="22"/>
      <c r="N157" s="22"/>
      <c r="O157" s="22"/>
      <c r="P157" s="22"/>
      <c r="Q157" s="22"/>
      <c r="R157" s="11"/>
      <c r="S157" s="9" t="s">
        <v>1</v>
      </c>
    </row>
    <row r="158" spans="2:19" x14ac:dyDescent="0.25">
      <c r="B158" s="7" t="s">
        <v>250</v>
      </c>
      <c r="C158" s="7" t="s">
        <v>164</v>
      </c>
      <c r="D158" s="12">
        <v>1</v>
      </c>
      <c r="E158" s="8" t="s">
        <v>1422</v>
      </c>
      <c r="F158" s="59">
        <v>3.9</v>
      </c>
      <c r="G158" s="59"/>
      <c r="H158" s="59"/>
      <c r="I158" s="59"/>
      <c r="J158" s="59"/>
      <c r="K158" s="59"/>
      <c r="L158" s="59"/>
      <c r="M158" s="59"/>
      <c r="N158" s="59"/>
      <c r="O158" s="59"/>
      <c r="P158" s="59"/>
      <c r="Q158" s="59"/>
      <c r="R158" s="9" t="s">
        <v>4</v>
      </c>
      <c r="S158" s="9" t="s">
        <v>1</v>
      </c>
    </row>
    <row r="159" spans="2:19" x14ac:dyDescent="0.25">
      <c r="B159" s="7" t="s">
        <v>250</v>
      </c>
      <c r="C159" s="7" t="s">
        <v>164</v>
      </c>
      <c r="D159" s="12">
        <v>2</v>
      </c>
      <c r="E159" s="8" t="s">
        <v>1423</v>
      </c>
      <c r="F159" s="59">
        <v>4.8</v>
      </c>
      <c r="G159" s="59"/>
      <c r="H159" s="59"/>
      <c r="I159" s="59"/>
      <c r="J159" s="59"/>
      <c r="K159" s="59"/>
      <c r="L159" s="59"/>
      <c r="M159" s="59"/>
      <c r="N159" s="59"/>
      <c r="O159" s="59"/>
      <c r="P159" s="59"/>
      <c r="Q159" s="59"/>
      <c r="R159" s="9" t="s">
        <v>212</v>
      </c>
      <c r="S159" s="9" t="s">
        <v>1</v>
      </c>
    </row>
    <row r="160" spans="2:19" x14ac:dyDescent="0.25">
      <c r="B160" s="7" t="s">
        <v>250</v>
      </c>
      <c r="C160" s="7" t="s">
        <v>164</v>
      </c>
      <c r="D160" s="12">
        <v>3</v>
      </c>
      <c r="E160" s="8" t="s">
        <v>1424</v>
      </c>
      <c r="F160" s="59">
        <v>3.9</v>
      </c>
      <c r="G160" s="59"/>
      <c r="H160" s="59"/>
      <c r="I160" s="59"/>
      <c r="J160" s="59"/>
      <c r="K160" s="59"/>
      <c r="L160" s="59"/>
      <c r="M160" s="59"/>
      <c r="N160" s="59"/>
      <c r="O160" s="59"/>
      <c r="P160" s="59"/>
      <c r="Q160" s="59"/>
      <c r="R160" s="9" t="s">
        <v>216</v>
      </c>
      <c r="S160" s="9" t="s">
        <v>1</v>
      </c>
    </row>
    <row r="161" spans="2:19" x14ac:dyDescent="0.25">
      <c r="B161" s="7" t="s">
        <v>250</v>
      </c>
      <c r="C161" s="7" t="s">
        <v>164</v>
      </c>
      <c r="D161" s="12">
        <v>4</v>
      </c>
      <c r="E161" s="8" t="s">
        <v>1425</v>
      </c>
      <c r="F161" s="59">
        <v>7.7</v>
      </c>
      <c r="G161" s="59"/>
      <c r="H161" s="59"/>
      <c r="I161" s="59"/>
      <c r="J161" s="59"/>
      <c r="K161" s="59"/>
      <c r="L161" s="59"/>
      <c r="M161" s="59"/>
      <c r="N161" s="59"/>
      <c r="O161" s="59"/>
      <c r="P161" s="59"/>
      <c r="Q161" s="59"/>
      <c r="R161" s="9" t="s">
        <v>6</v>
      </c>
      <c r="S161" s="9" t="s">
        <v>1</v>
      </c>
    </row>
    <row r="162" spans="2:19" x14ac:dyDescent="0.25">
      <c r="B162" s="7" t="s">
        <v>250</v>
      </c>
      <c r="C162" s="8" t="s">
        <v>171</v>
      </c>
      <c r="D162" s="8" t="s">
        <v>172</v>
      </c>
      <c r="E162" s="8" t="s">
        <v>1426</v>
      </c>
      <c r="F162" s="59">
        <v>1.446</v>
      </c>
      <c r="G162" s="59"/>
      <c r="H162" s="59"/>
      <c r="I162" s="59"/>
      <c r="J162" s="59"/>
      <c r="K162" s="59"/>
      <c r="L162" s="59"/>
      <c r="M162" s="59"/>
      <c r="N162" s="59"/>
      <c r="O162" s="59"/>
      <c r="P162" s="59"/>
      <c r="Q162" s="59"/>
      <c r="R162" s="9"/>
      <c r="S162" s="9" t="s">
        <v>1</v>
      </c>
    </row>
    <row r="163" spans="2:19" ht="15.75" thickBot="1" x14ac:dyDescent="0.3">
      <c r="B163" s="56" t="s">
        <v>250</v>
      </c>
      <c r="C163" s="57" t="s">
        <v>171</v>
      </c>
      <c r="D163" s="57" t="s">
        <v>174</v>
      </c>
      <c r="E163" s="57" t="s">
        <v>1427</v>
      </c>
      <c r="F163" s="61"/>
      <c r="G163" s="61"/>
      <c r="H163" s="61"/>
      <c r="I163" s="61"/>
      <c r="J163" s="61"/>
      <c r="K163" s="61"/>
      <c r="L163" s="61"/>
      <c r="M163" s="61"/>
      <c r="N163" s="61"/>
      <c r="O163" s="61"/>
      <c r="P163" s="61"/>
      <c r="Q163" s="61"/>
      <c r="R163" s="62"/>
      <c r="S163" s="62" t="s">
        <v>1</v>
      </c>
    </row>
    <row r="164" spans="2:19" ht="15.75" thickTop="1" x14ac:dyDescent="0.25">
      <c r="B164" s="7" t="s">
        <v>268</v>
      </c>
      <c r="C164" s="7" t="s">
        <v>106</v>
      </c>
      <c r="D164" s="8" t="s">
        <v>107</v>
      </c>
      <c r="E164" s="8" t="s">
        <v>1536</v>
      </c>
      <c r="F164" s="59">
        <v>5</v>
      </c>
      <c r="G164" s="59">
        <v>5</v>
      </c>
      <c r="H164" s="59">
        <v>5</v>
      </c>
      <c r="I164" s="59">
        <v>10</v>
      </c>
      <c r="J164" s="59">
        <v>10</v>
      </c>
      <c r="K164" s="59">
        <v>10</v>
      </c>
      <c r="L164" s="59">
        <v>10</v>
      </c>
      <c r="M164" s="59">
        <v>10</v>
      </c>
      <c r="N164" s="59">
        <v>10</v>
      </c>
      <c r="O164" s="59">
        <v>10</v>
      </c>
      <c r="P164" s="59">
        <v>10</v>
      </c>
      <c r="Q164" s="59">
        <v>10</v>
      </c>
      <c r="R164" s="9"/>
      <c r="S164" s="9" t="s">
        <v>1</v>
      </c>
    </row>
    <row r="165" spans="2:19" x14ac:dyDescent="0.25">
      <c r="B165" s="7" t="s">
        <v>268</v>
      </c>
      <c r="C165" s="7" t="s">
        <v>106</v>
      </c>
      <c r="D165" s="8" t="s">
        <v>112</v>
      </c>
      <c r="E165" s="8" t="s">
        <v>1537</v>
      </c>
      <c r="F165" s="59">
        <v>2.5</v>
      </c>
      <c r="G165" s="59">
        <v>2.5</v>
      </c>
      <c r="H165" s="59">
        <v>2.5</v>
      </c>
      <c r="I165" s="59">
        <v>5</v>
      </c>
      <c r="J165" s="59">
        <v>5</v>
      </c>
      <c r="K165" s="59">
        <v>5</v>
      </c>
      <c r="L165" s="59">
        <v>5</v>
      </c>
      <c r="M165" s="59">
        <v>5</v>
      </c>
      <c r="N165" s="59">
        <v>5</v>
      </c>
      <c r="O165" s="59">
        <v>5</v>
      </c>
      <c r="P165" s="59">
        <v>5</v>
      </c>
      <c r="Q165" s="59">
        <v>5</v>
      </c>
      <c r="R165" s="9"/>
      <c r="S165" s="9" t="s">
        <v>1</v>
      </c>
    </row>
    <row r="166" spans="2:19" x14ac:dyDescent="0.25">
      <c r="B166" s="7" t="s">
        <v>268</v>
      </c>
      <c r="C166" s="7" t="s">
        <v>106</v>
      </c>
      <c r="D166" s="8" t="s">
        <v>117</v>
      </c>
      <c r="E166" s="8" t="s">
        <v>1538</v>
      </c>
      <c r="F166" s="59">
        <v>3</v>
      </c>
      <c r="G166" s="59">
        <v>3</v>
      </c>
      <c r="H166" s="59">
        <v>3</v>
      </c>
      <c r="I166" s="59">
        <v>6.5</v>
      </c>
      <c r="J166" s="59">
        <v>6.5</v>
      </c>
      <c r="K166" s="59">
        <v>6.5</v>
      </c>
      <c r="L166" s="59">
        <v>6.5</v>
      </c>
      <c r="M166" s="59">
        <v>6.5</v>
      </c>
      <c r="N166" s="59">
        <v>6.5</v>
      </c>
      <c r="O166" s="59">
        <v>6.5</v>
      </c>
      <c r="P166" s="59">
        <v>6.5</v>
      </c>
      <c r="Q166" s="59">
        <v>6.5</v>
      </c>
      <c r="R166" s="9"/>
      <c r="S166" s="9" t="s">
        <v>1</v>
      </c>
    </row>
    <row r="167" spans="2:19" x14ac:dyDescent="0.25">
      <c r="B167" s="7" t="s">
        <v>268</v>
      </c>
      <c r="C167" s="7" t="s">
        <v>237</v>
      </c>
      <c r="D167" s="8" t="s">
        <v>238</v>
      </c>
      <c r="E167" s="8" t="s">
        <v>1539</v>
      </c>
      <c r="F167" s="59"/>
      <c r="G167" s="59"/>
      <c r="H167" s="59"/>
      <c r="I167" s="59"/>
      <c r="J167" s="59"/>
      <c r="K167" s="59"/>
      <c r="L167" s="59"/>
      <c r="M167" s="59"/>
      <c r="N167" s="59"/>
      <c r="O167" s="59"/>
      <c r="P167" s="59"/>
      <c r="Q167" s="59"/>
      <c r="R167" s="9"/>
      <c r="S167" s="9" t="s">
        <v>1</v>
      </c>
    </row>
    <row r="168" spans="2:19" x14ac:dyDescent="0.25">
      <c r="B168" s="7" t="s">
        <v>268</v>
      </c>
      <c r="C168" s="7" t="s">
        <v>237</v>
      </c>
      <c r="D168" s="8" t="s">
        <v>241</v>
      </c>
      <c r="E168" s="8" t="s">
        <v>1540</v>
      </c>
      <c r="F168" s="59"/>
      <c r="G168" s="59"/>
      <c r="H168" s="59"/>
      <c r="I168" s="59"/>
      <c r="J168" s="59"/>
      <c r="K168" s="59"/>
      <c r="L168" s="59"/>
      <c r="M168" s="59"/>
      <c r="N168" s="59"/>
      <c r="O168" s="59"/>
      <c r="P168" s="59"/>
      <c r="Q168" s="59"/>
      <c r="R168" s="9"/>
      <c r="S168" s="9" t="s">
        <v>1</v>
      </c>
    </row>
    <row r="169" spans="2:19" x14ac:dyDescent="0.25">
      <c r="B169" s="7" t="s">
        <v>268</v>
      </c>
      <c r="C169" s="7" t="s">
        <v>237</v>
      </c>
      <c r="D169" s="8" t="s">
        <v>245</v>
      </c>
      <c r="E169" s="8" t="s">
        <v>1541</v>
      </c>
      <c r="F169" s="60"/>
      <c r="G169" s="60"/>
      <c r="H169" s="60"/>
      <c r="I169" s="60"/>
      <c r="J169" s="60"/>
      <c r="K169" s="60"/>
      <c r="L169" s="60"/>
      <c r="M169" s="60"/>
      <c r="N169" s="60"/>
      <c r="O169" s="60"/>
      <c r="P169" s="60"/>
      <c r="Q169" s="60"/>
      <c r="R169" s="9"/>
      <c r="S169" s="9" t="s">
        <v>1</v>
      </c>
    </row>
    <row r="170" spans="2:19" x14ac:dyDescent="0.25">
      <c r="B170" s="7" t="s">
        <v>268</v>
      </c>
      <c r="C170" s="7" t="s">
        <v>237</v>
      </c>
      <c r="D170" s="8" t="s">
        <v>248</v>
      </c>
      <c r="E170" s="8" t="s">
        <v>1542</v>
      </c>
      <c r="F170" s="59"/>
      <c r="G170" s="59"/>
      <c r="H170" s="59"/>
      <c r="I170" s="59"/>
      <c r="J170" s="59"/>
      <c r="K170" s="59"/>
      <c r="L170" s="59"/>
      <c r="M170" s="59"/>
      <c r="N170" s="59"/>
      <c r="O170" s="59"/>
      <c r="P170" s="59"/>
      <c r="Q170" s="59"/>
      <c r="R170" s="9"/>
      <c r="S170" s="9" t="s">
        <v>1</v>
      </c>
    </row>
    <row r="171" spans="2:19" x14ac:dyDescent="0.25">
      <c r="B171" s="7" t="s">
        <v>268</v>
      </c>
      <c r="C171" s="8" t="s">
        <v>122</v>
      </c>
      <c r="D171" s="8" t="s">
        <v>130</v>
      </c>
      <c r="E171" s="8" t="s">
        <v>1543</v>
      </c>
      <c r="F171" s="20">
        <v>3.8639297463585351</v>
      </c>
      <c r="G171" s="20">
        <v>3.6171570311533832</v>
      </c>
      <c r="H171" s="20">
        <v>5.2912933079503537</v>
      </c>
      <c r="I171" s="20">
        <v>3.7298284109865847</v>
      </c>
      <c r="J171" s="20">
        <v>3.8026520302075042</v>
      </c>
      <c r="K171" s="20">
        <v>3.8717884353101004</v>
      </c>
      <c r="L171" s="20">
        <v>3.8966889888246223</v>
      </c>
      <c r="M171" s="20">
        <v>3.9271250128063602</v>
      </c>
      <c r="N171" s="20">
        <v>3.9705928532691681</v>
      </c>
      <c r="O171" s="20">
        <v>4.0499637371355481</v>
      </c>
      <c r="P171" s="20">
        <v>4.2493685146845808</v>
      </c>
      <c r="Q171" s="20">
        <v>4.4301689892506069</v>
      </c>
      <c r="R171" s="9"/>
      <c r="S171" s="9" t="s">
        <v>1</v>
      </c>
    </row>
    <row r="172" spans="2:19" x14ac:dyDescent="0.25">
      <c r="B172" s="7" t="s">
        <v>268</v>
      </c>
      <c r="C172" s="8" t="s">
        <v>122</v>
      </c>
      <c r="D172" s="8" t="s">
        <v>135</v>
      </c>
      <c r="E172" s="8" t="s">
        <v>1544</v>
      </c>
      <c r="F172" s="20">
        <v>0.99519577862865805</v>
      </c>
      <c r="G172" s="20">
        <v>0.99519577862865805</v>
      </c>
      <c r="H172" s="20">
        <v>0.99519577862865805</v>
      </c>
      <c r="I172" s="20">
        <v>0.99519577862865805</v>
      </c>
      <c r="J172" s="20">
        <v>0.99519577862865805</v>
      </c>
      <c r="K172" s="20">
        <v>0.99519577862865805</v>
      </c>
      <c r="L172" s="20">
        <v>0.99519577862865805</v>
      </c>
      <c r="M172" s="20">
        <v>0.99519577862865805</v>
      </c>
      <c r="N172" s="20">
        <v>0.99519577862865805</v>
      </c>
      <c r="O172" s="20">
        <v>0.99519577862865805</v>
      </c>
      <c r="P172" s="20">
        <v>0.99519577862865805</v>
      </c>
      <c r="Q172" s="20">
        <v>0.99519577862865805</v>
      </c>
      <c r="R172" s="10"/>
      <c r="S172" s="9" t="s">
        <v>1</v>
      </c>
    </row>
    <row r="173" spans="2:19" x14ac:dyDescent="0.25">
      <c r="B173" s="7" t="s">
        <v>268</v>
      </c>
      <c r="C173" s="8" t="s">
        <v>140</v>
      </c>
      <c r="D173" s="8" t="s">
        <v>130</v>
      </c>
      <c r="E173" s="8" t="s">
        <v>1545</v>
      </c>
      <c r="F173" s="20">
        <v>2.3692706194534856</v>
      </c>
      <c r="G173" s="20">
        <v>2.9972905997028327</v>
      </c>
      <c r="H173" s="20">
        <v>4.9005048774531801</v>
      </c>
      <c r="I173" s="20">
        <v>3.0429387064249696</v>
      </c>
      <c r="J173" s="20">
        <v>3.1511296631077323</v>
      </c>
      <c r="K173" s="20">
        <v>3.2269057929402614</v>
      </c>
      <c r="L173" s="20">
        <v>3.2433708350013259</v>
      </c>
      <c r="M173" s="20">
        <v>3.2605820482132786</v>
      </c>
      <c r="N173" s="20">
        <v>3.2864675912318044</v>
      </c>
      <c r="O173" s="20">
        <v>3.391032422210853</v>
      </c>
      <c r="P173" s="20">
        <v>3.6086602895857069</v>
      </c>
      <c r="Q173" s="20">
        <v>3.8264912549104468</v>
      </c>
      <c r="R173" s="10"/>
      <c r="S173" s="9" t="s">
        <v>1</v>
      </c>
    </row>
    <row r="174" spans="2:19" x14ac:dyDescent="0.25">
      <c r="B174" s="7" t="s">
        <v>268</v>
      </c>
      <c r="C174" s="8" t="s">
        <v>140</v>
      </c>
      <c r="D174" s="8" t="s">
        <v>135</v>
      </c>
      <c r="E174" s="8" t="s">
        <v>1546</v>
      </c>
      <c r="F174" s="20">
        <v>0.98547043646396904</v>
      </c>
      <c r="G174" s="20">
        <v>0.98547043646396904</v>
      </c>
      <c r="H174" s="20">
        <v>0.98547043646396904</v>
      </c>
      <c r="I174" s="20">
        <v>0.98547043646396904</v>
      </c>
      <c r="J174" s="20">
        <v>0.98547043646396904</v>
      </c>
      <c r="K174" s="20">
        <v>0.98547043646396904</v>
      </c>
      <c r="L174" s="20">
        <v>0.98547043646396904</v>
      </c>
      <c r="M174" s="20">
        <v>0.98547043646396904</v>
      </c>
      <c r="N174" s="20">
        <v>0.98547043646396904</v>
      </c>
      <c r="O174" s="20">
        <v>0.98547043646396904</v>
      </c>
      <c r="P174" s="20">
        <v>0.98547043646396904</v>
      </c>
      <c r="Q174" s="20">
        <v>0.98547043646396904</v>
      </c>
      <c r="R174" s="10"/>
      <c r="S174" s="9" t="s">
        <v>1</v>
      </c>
    </row>
    <row r="175" spans="2:19" x14ac:dyDescent="0.25">
      <c r="B175" s="7" t="s">
        <v>268</v>
      </c>
      <c r="C175" s="8" t="s">
        <v>150</v>
      </c>
      <c r="D175" s="8" t="s">
        <v>151</v>
      </c>
      <c r="E175" s="8" t="s">
        <v>1547</v>
      </c>
      <c r="F175" s="22">
        <v>8.5</v>
      </c>
      <c r="G175" s="22"/>
      <c r="H175" s="22"/>
      <c r="I175" s="22"/>
      <c r="J175" s="22"/>
      <c r="K175" s="22"/>
      <c r="L175" s="22"/>
      <c r="M175" s="22"/>
      <c r="N175" s="22"/>
      <c r="O175" s="22"/>
      <c r="P175" s="22"/>
      <c r="Q175" s="22"/>
      <c r="R175" s="11"/>
      <c r="S175" s="9" t="s">
        <v>1</v>
      </c>
    </row>
    <row r="176" spans="2:19" x14ac:dyDescent="0.25">
      <c r="B176" s="7" t="s">
        <v>268</v>
      </c>
      <c r="C176" s="7" t="s">
        <v>164</v>
      </c>
      <c r="D176" s="12">
        <v>1</v>
      </c>
      <c r="E176" s="8" t="s">
        <v>1548</v>
      </c>
      <c r="F176" s="59"/>
      <c r="G176" s="59"/>
      <c r="H176" s="59"/>
      <c r="I176" s="59"/>
      <c r="J176" s="59"/>
      <c r="K176" s="59"/>
      <c r="L176" s="59"/>
      <c r="M176" s="59"/>
      <c r="N176" s="59"/>
      <c r="O176" s="59"/>
      <c r="P176" s="59"/>
      <c r="Q176" s="59"/>
      <c r="R176" s="9"/>
      <c r="S176" s="9" t="s">
        <v>1</v>
      </c>
    </row>
    <row r="177" spans="2:19" x14ac:dyDescent="0.25">
      <c r="B177" s="7" t="s">
        <v>268</v>
      </c>
      <c r="C177" s="7" t="s">
        <v>164</v>
      </c>
      <c r="D177" s="12">
        <v>2</v>
      </c>
      <c r="E177" s="8" t="s">
        <v>1549</v>
      </c>
      <c r="F177" s="59"/>
      <c r="G177" s="59"/>
      <c r="H177" s="59"/>
      <c r="I177" s="59"/>
      <c r="J177" s="59"/>
      <c r="K177" s="59"/>
      <c r="L177" s="59"/>
      <c r="M177" s="59"/>
      <c r="N177" s="59"/>
      <c r="O177" s="59"/>
      <c r="P177" s="59"/>
      <c r="Q177" s="59"/>
      <c r="R177" s="9"/>
      <c r="S177" s="9" t="s">
        <v>1</v>
      </c>
    </row>
    <row r="178" spans="2:19" x14ac:dyDescent="0.25">
      <c r="B178" s="7" t="s">
        <v>268</v>
      </c>
      <c r="C178" s="7" t="s">
        <v>164</v>
      </c>
      <c r="D178" s="12">
        <v>3</v>
      </c>
      <c r="E178" s="8" t="s">
        <v>1550</v>
      </c>
      <c r="F178" s="59"/>
      <c r="G178" s="59"/>
      <c r="H178" s="59"/>
      <c r="I178" s="59"/>
      <c r="J178" s="59"/>
      <c r="K178" s="59"/>
      <c r="L178" s="59"/>
      <c r="M178" s="59"/>
      <c r="N178" s="59"/>
      <c r="O178" s="59"/>
      <c r="P178" s="59"/>
      <c r="Q178" s="59"/>
      <c r="R178" s="9"/>
      <c r="S178" s="9" t="s">
        <v>1</v>
      </c>
    </row>
    <row r="179" spans="2:19" x14ac:dyDescent="0.25">
      <c r="B179" s="7" t="s">
        <v>268</v>
      </c>
      <c r="C179" s="7" t="s">
        <v>164</v>
      </c>
      <c r="D179" s="12">
        <v>4</v>
      </c>
      <c r="E179" s="8" t="s">
        <v>1551</v>
      </c>
      <c r="F179" s="59"/>
      <c r="G179" s="59"/>
      <c r="H179" s="59"/>
      <c r="I179" s="59"/>
      <c r="J179" s="59"/>
      <c r="K179" s="59"/>
      <c r="L179" s="59"/>
      <c r="M179" s="59"/>
      <c r="N179" s="59"/>
      <c r="O179" s="59"/>
      <c r="P179" s="59"/>
      <c r="Q179" s="59"/>
      <c r="R179" s="9"/>
      <c r="S179" s="9" t="s">
        <v>1</v>
      </c>
    </row>
    <row r="180" spans="2:19" x14ac:dyDescent="0.25">
      <c r="B180" s="7" t="s">
        <v>268</v>
      </c>
      <c r="C180" s="8" t="s">
        <v>171</v>
      </c>
      <c r="D180" s="8" t="s">
        <v>172</v>
      </c>
      <c r="E180" s="8" t="s">
        <v>1552</v>
      </c>
      <c r="F180" s="59">
        <v>0.70599999999999996</v>
      </c>
      <c r="G180" s="59"/>
      <c r="H180" s="59"/>
      <c r="I180" s="59"/>
      <c r="J180" s="59"/>
      <c r="K180" s="59"/>
      <c r="L180" s="59"/>
      <c r="M180" s="59"/>
      <c r="N180" s="59"/>
      <c r="O180" s="59"/>
      <c r="P180" s="59"/>
      <c r="Q180" s="59"/>
      <c r="R180" s="9"/>
      <c r="S180" s="9" t="s">
        <v>1</v>
      </c>
    </row>
    <row r="181" spans="2:19" ht="15.75" thickBot="1" x14ac:dyDescent="0.3">
      <c r="B181" s="56" t="s">
        <v>268</v>
      </c>
      <c r="C181" s="57" t="s">
        <v>171</v>
      </c>
      <c r="D181" s="57" t="s">
        <v>174</v>
      </c>
      <c r="E181" s="57" t="s">
        <v>1553</v>
      </c>
      <c r="F181" s="61"/>
      <c r="G181" s="61"/>
      <c r="H181" s="61"/>
      <c r="I181" s="61"/>
      <c r="J181" s="61"/>
      <c r="K181" s="61"/>
      <c r="L181" s="61"/>
      <c r="M181" s="61"/>
      <c r="N181" s="61"/>
      <c r="O181" s="61"/>
      <c r="P181" s="61"/>
      <c r="Q181" s="61"/>
      <c r="R181" s="62"/>
      <c r="S181" s="62" t="s">
        <v>1</v>
      </c>
    </row>
    <row r="182" spans="2:19" ht="15.75" thickTop="1" x14ac:dyDescent="0.25">
      <c r="B182" s="7" t="s">
        <v>254</v>
      </c>
      <c r="C182" s="7" t="s">
        <v>106</v>
      </c>
      <c r="D182" s="8" t="s">
        <v>107</v>
      </c>
      <c r="E182" s="8" t="s">
        <v>1428</v>
      </c>
      <c r="F182" s="59">
        <v>25</v>
      </c>
      <c r="G182" s="59">
        <v>25</v>
      </c>
      <c r="H182" s="59">
        <v>25</v>
      </c>
      <c r="I182" s="59">
        <v>25</v>
      </c>
      <c r="J182" s="59">
        <v>25</v>
      </c>
      <c r="K182" s="59">
        <v>25</v>
      </c>
      <c r="L182" s="59">
        <v>25</v>
      </c>
      <c r="M182" s="59">
        <v>25</v>
      </c>
      <c r="N182" s="59">
        <v>25</v>
      </c>
      <c r="O182" s="59">
        <v>25</v>
      </c>
      <c r="P182" s="59">
        <v>25</v>
      </c>
      <c r="Q182" s="59">
        <v>25</v>
      </c>
      <c r="R182" s="9"/>
      <c r="S182" s="9" t="s">
        <v>1</v>
      </c>
    </row>
    <row r="183" spans="2:19" x14ac:dyDescent="0.25">
      <c r="B183" s="7" t="s">
        <v>254</v>
      </c>
      <c r="C183" s="7" t="s">
        <v>106</v>
      </c>
      <c r="D183" s="8" t="s">
        <v>112</v>
      </c>
      <c r="E183" s="8" t="s">
        <v>1429</v>
      </c>
      <c r="F183" s="59">
        <v>0</v>
      </c>
      <c r="G183" s="59">
        <v>0</v>
      </c>
      <c r="H183" s="59">
        <v>0</v>
      </c>
      <c r="I183" s="59">
        <v>0</v>
      </c>
      <c r="J183" s="59">
        <v>0</v>
      </c>
      <c r="K183" s="59">
        <v>0</v>
      </c>
      <c r="L183" s="59">
        <v>0</v>
      </c>
      <c r="M183" s="59">
        <v>0</v>
      </c>
      <c r="N183" s="59">
        <v>0</v>
      </c>
      <c r="O183" s="59">
        <v>0</v>
      </c>
      <c r="P183" s="59">
        <v>0</v>
      </c>
      <c r="Q183" s="59">
        <v>0</v>
      </c>
      <c r="R183" s="9"/>
      <c r="S183" s="9" t="s">
        <v>1</v>
      </c>
    </row>
    <row r="184" spans="2:19" x14ac:dyDescent="0.25">
      <c r="B184" s="7" t="s">
        <v>254</v>
      </c>
      <c r="C184" s="7" t="s">
        <v>106</v>
      </c>
      <c r="D184" s="8" t="s">
        <v>117</v>
      </c>
      <c r="E184" s="8" t="s">
        <v>1430</v>
      </c>
      <c r="F184" s="59">
        <v>0</v>
      </c>
      <c r="G184" s="59">
        <v>0</v>
      </c>
      <c r="H184" s="59">
        <v>0</v>
      </c>
      <c r="I184" s="59">
        <v>0</v>
      </c>
      <c r="J184" s="59">
        <v>0</v>
      </c>
      <c r="K184" s="59">
        <v>0</v>
      </c>
      <c r="L184" s="59">
        <v>0</v>
      </c>
      <c r="M184" s="59">
        <v>0</v>
      </c>
      <c r="N184" s="59">
        <v>0</v>
      </c>
      <c r="O184" s="59">
        <v>0</v>
      </c>
      <c r="P184" s="59">
        <v>0</v>
      </c>
      <c r="Q184" s="59">
        <v>0</v>
      </c>
      <c r="R184" s="9"/>
      <c r="S184" s="9" t="s">
        <v>1</v>
      </c>
    </row>
    <row r="185" spans="2:19" x14ac:dyDescent="0.25">
      <c r="B185" s="7" t="s">
        <v>254</v>
      </c>
      <c r="C185" s="7" t="s">
        <v>237</v>
      </c>
      <c r="D185" s="8" t="s">
        <v>238</v>
      </c>
      <c r="E185" s="8" t="s">
        <v>1431</v>
      </c>
      <c r="F185" s="59">
        <v>18.3</v>
      </c>
      <c r="G185" s="59">
        <v>18.3</v>
      </c>
      <c r="H185" s="59">
        <v>18.3</v>
      </c>
      <c r="I185" s="59">
        <v>18.3</v>
      </c>
      <c r="J185" s="59">
        <v>18.3</v>
      </c>
      <c r="K185" s="59">
        <v>18.3</v>
      </c>
      <c r="L185" s="59">
        <v>18.3</v>
      </c>
      <c r="M185" s="59">
        <v>18.3</v>
      </c>
      <c r="N185" s="59">
        <v>18.3</v>
      </c>
      <c r="O185" s="59">
        <v>18.3</v>
      </c>
      <c r="P185" s="59">
        <v>18.3</v>
      </c>
      <c r="Q185" s="59">
        <v>18.3</v>
      </c>
      <c r="R185" s="9"/>
      <c r="S185" s="9" t="s">
        <v>1</v>
      </c>
    </row>
    <row r="186" spans="2:19" x14ac:dyDescent="0.25">
      <c r="B186" s="7" t="s">
        <v>254</v>
      </c>
      <c r="C186" s="7" t="s">
        <v>237</v>
      </c>
      <c r="D186" s="8" t="s">
        <v>241</v>
      </c>
      <c r="E186" s="8" t="s">
        <v>1432</v>
      </c>
      <c r="F186" s="59">
        <v>0</v>
      </c>
      <c r="G186" s="59">
        <v>0</v>
      </c>
      <c r="H186" s="59">
        <v>0</v>
      </c>
      <c r="I186" s="59">
        <v>0</v>
      </c>
      <c r="J186" s="59">
        <v>0</v>
      </c>
      <c r="K186" s="59">
        <v>0</v>
      </c>
      <c r="L186" s="59">
        <v>0</v>
      </c>
      <c r="M186" s="59">
        <v>0</v>
      </c>
      <c r="N186" s="59">
        <v>0</v>
      </c>
      <c r="O186" s="59">
        <v>0</v>
      </c>
      <c r="P186" s="59">
        <v>0</v>
      </c>
      <c r="Q186" s="59">
        <v>0</v>
      </c>
      <c r="R186" s="9"/>
      <c r="S186" s="9" t="s">
        <v>1</v>
      </c>
    </row>
    <row r="187" spans="2:19" x14ac:dyDescent="0.25">
      <c r="B187" s="7" t="s">
        <v>254</v>
      </c>
      <c r="C187" s="7" t="s">
        <v>237</v>
      </c>
      <c r="D187" s="8" t="s">
        <v>245</v>
      </c>
      <c r="E187" s="8" t="s">
        <v>1433</v>
      </c>
      <c r="F187" s="60">
        <v>18.3</v>
      </c>
      <c r="G187" s="60">
        <v>18.3</v>
      </c>
      <c r="H187" s="60">
        <v>18.3</v>
      </c>
      <c r="I187" s="60">
        <v>18.3</v>
      </c>
      <c r="J187" s="60">
        <v>18.3</v>
      </c>
      <c r="K187" s="60">
        <v>18.3</v>
      </c>
      <c r="L187" s="60">
        <v>18.3</v>
      </c>
      <c r="M187" s="60">
        <v>18.3</v>
      </c>
      <c r="N187" s="60">
        <v>18.3</v>
      </c>
      <c r="O187" s="60">
        <v>18.3</v>
      </c>
      <c r="P187" s="60">
        <v>18.3</v>
      </c>
      <c r="Q187" s="60">
        <v>18.3</v>
      </c>
      <c r="R187" s="9"/>
      <c r="S187" s="9" t="s">
        <v>1</v>
      </c>
    </row>
    <row r="188" spans="2:19" x14ac:dyDescent="0.25">
      <c r="B188" s="7" t="s">
        <v>254</v>
      </c>
      <c r="C188" s="7" t="s">
        <v>237</v>
      </c>
      <c r="D188" s="8" t="s">
        <v>248</v>
      </c>
      <c r="E188" s="8" t="s">
        <v>1434</v>
      </c>
      <c r="F188" s="59">
        <v>0</v>
      </c>
      <c r="G188" s="59">
        <v>0</v>
      </c>
      <c r="H188" s="59">
        <v>0</v>
      </c>
      <c r="I188" s="59">
        <v>0</v>
      </c>
      <c r="J188" s="59">
        <v>0</v>
      </c>
      <c r="K188" s="59">
        <v>0</v>
      </c>
      <c r="L188" s="59">
        <v>0</v>
      </c>
      <c r="M188" s="59">
        <v>0</v>
      </c>
      <c r="N188" s="59">
        <v>0</v>
      </c>
      <c r="O188" s="59">
        <v>0</v>
      </c>
      <c r="P188" s="59">
        <v>0</v>
      </c>
      <c r="Q188" s="59">
        <v>0</v>
      </c>
      <c r="R188" s="9"/>
      <c r="S188" s="9" t="s">
        <v>1</v>
      </c>
    </row>
    <row r="189" spans="2:19" x14ac:dyDescent="0.25">
      <c r="B189" s="7" t="s">
        <v>254</v>
      </c>
      <c r="C189" s="8" t="s">
        <v>122</v>
      </c>
      <c r="D189" s="8" t="s">
        <v>130</v>
      </c>
      <c r="E189" s="8" t="s">
        <v>1435</v>
      </c>
      <c r="F189" s="20">
        <v>15.150339625399702</v>
      </c>
      <c r="G189" s="20">
        <v>15.020370570951878</v>
      </c>
      <c r="H189" s="20">
        <v>15.020370570951878</v>
      </c>
      <c r="I189" s="20">
        <v>15.488242400474171</v>
      </c>
      <c r="J189" s="20">
        <v>15.790645016007652</v>
      </c>
      <c r="K189" s="20">
        <v>16.077736346475358</v>
      </c>
      <c r="L189" s="20">
        <v>16.181136762323678</v>
      </c>
      <c r="M189" s="20">
        <v>16.307523412108221</v>
      </c>
      <c r="N189" s="20">
        <v>16.488025133777246</v>
      </c>
      <c r="O189" s="20">
        <v>16.817615493816678</v>
      </c>
      <c r="P189" s="20">
        <v>17.6456507786021</v>
      </c>
      <c r="Q189" s="20">
        <v>18.396431047193243</v>
      </c>
      <c r="R189" s="9"/>
      <c r="S189" s="9" t="s">
        <v>1</v>
      </c>
    </row>
    <row r="190" spans="2:19" x14ac:dyDescent="0.25">
      <c r="B190" s="7" t="s">
        <v>254</v>
      </c>
      <c r="C190" s="8" t="s">
        <v>122</v>
      </c>
      <c r="D190" s="8" t="s">
        <v>135</v>
      </c>
      <c r="E190" s="8" t="s">
        <v>1436</v>
      </c>
      <c r="F190" s="20">
        <v>0.99904713007010204</v>
      </c>
      <c r="G190" s="20">
        <v>0.99904713007010204</v>
      </c>
      <c r="H190" s="20">
        <v>0.99904713007010204</v>
      </c>
      <c r="I190" s="20">
        <v>0.99904713007010204</v>
      </c>
      <c r="J190" s="20">
        <v>0.99904713007010204</v>
      </c>
      <c r="K190" s="20">
        <v>0.99904713007010204</v>
      </c>
      <c r="L190" s="20">
        <v>0.99904713007010204</v>
      </c>
      <c r="M190" s="20">
        <v>0.99904713007010204</v>
      </c>
      <c r="N190" s="20">
        <v>0.99904713007010204</v>
      </c>
      <c r="O190" s="20">
        <v>0.99904713007010204</v>
      </c>
      <c r="P190" s="20">
        <v>0.99904713007010204</v>
      </c>
      <c r="Q190" s="20">
        <v>0.99904713007010204</v>
      </c>
      <c r="R190" s="10"/>
      <c r="S190" s="9" t="s">
        <v>1</v>
      </c>
    </row>
    <row r="191" spans="2:19" x14ac:dyDescent="0.25">
      <c r="B191" s="7" t="s">
        <v>254</v>
      </c>
      <c r="C191" s="8" t="s">
        <v>140</v>
      </c>
      <c r="D191" s="8" t="s">
        <v>130</v>
      </c>
      <c r="E191" s="8" t="s">
        <v>1437</v>
      </c>
      <c r="F191" s="20">
        <v>9.8714909573784428</v>
      </c>
      <c r="G191" s="20">
        <v>11.363939867996294</v>
      </c>
      <c r="H191" s="20">
        <v>11.363939867996294</v>
      </c>
      <c r="I191" s="20">
        <v>11.537010286970574</v>
      </c>
      <c r="J191" s="20">
        <v>11.94720592369856</v>
      </c>
      <c r="K191" s="20">
        <v>12.23450385301236</v>
      </c>
      <c r="L191" s="20">
        <v>12.296929480986011</v>
      </c>
      <c r="M191" s="20">
        <v>12.362184145320287</v>
      </c>
      <c r="N191" s="20">
        <v>12.460326699246197</v>
      </c>
      <c r="O191" s="20">
        <v>12.856774228114741</v>
      </c>
      <c r="P191" s="20">
        <v>13.681889416709836</v>
      </c>
      <c r="Q191" s="20">
        <v>14.507774631704791</v>
      </c>
      <c r="R191" s="10"/>
      <c r="S191" s="9" t="s">
        <v>1</v>
      </c>
    </row>
    <row r="192" spans="2:19" x14ac:dyDescent="0.25">
      <c r="B192" s="7" t="s">
        <v>254</v>
      </c>
      <c r="C192" s="8" t="s">
        <v>140</v>
      </c>
      <c r="D192" s="8" t="s">
        <v>135</v>
      </c>
      <c r="E192" s="8" t="s">
        <v>1438</v>
      </c>
      <c r="F192" s="20">
        <v>0.99992127985066703</v>
      </c>
      <c r="G192" s="20">
        <v>0.99992127985066703</v>
      </c>
      <c r="H192" s="20">
        <v>0.99992127985066703</v>
      </c>
      <c r="I192" s="20">
        <v>0.99992127985066703</v>
      </c>
      <c r="J192" s="20">
        <v>0.99992127985066703</v>
      </c>
      <c r="K192" s="20">
        <v>0.99992127985066703</v>
      </c>
      <c r="L192" s="20">
        <v>0.99992127985066703</v>
      </c>
      <c r="M192" s="20">
        <v>0.99992127985066703</v>
      </c>
      <c r="N192" s="20">
        <v>0.99992127985066703</v>
      </c>
      <c r="O192" s="20">
        <v>0.99992127985066703</v>
      </c>
      <c r="P192" s="20">
        <v>0.99992127985066703</v>
      </c>
      <c r="Q192" s="20">
        <v>0.99992127985066703</v>
      </c>
      <c r="R192" s="10"/>
      <c r="S192" s="9" t="s">
        <v>1</v>
      </c>
    </row>
    <row r="193" spans="2:19" x14ac:dyDescent="0.25">
      <c r="B193" s="7" t="s">
        <v>254</v>
      </c>
      <c r="C193" s="8" t="s">
        <v>150</v>
      </c>
      <c r="D193" s="8" t="s">
        <v>151</v>
      </c>
      <c r="E193" s="8" t="s">
        <v>1439</v>
      </c>
      <c r="F193" s="22">
        <v>7</v>
      </c>
      <c r="G193" s="22"/>
      <c r="H193" s="22"/>
      <c r="I193" s="22"/>
      <c r="J193" s="22"/>
      <c r="K193" s="22"/>
      <c r="L193" s="22"/>
      <c r="M193" s="22"/>
      <c r="N193" s="22"/>
      <c r="O193" s="22"/>
      <c r="P193" s="22"/>
      <c r="Q193" s="22"/>
      <c r="R193" s="11"/>
      <c r="S193" s="9" t="s">
        <v>1</v>
      </c>
    </row>
    <row r="194" spans="2:19" x14ac:dyDescent="0.25">
      <c r="B194" s="7" t="s">
        <v>254</v>
      </c>
      <c r="C194" s="7" t="s">
        <v>164</v>
      </c>
      <c r="D194" s="12">
        <v>1</v>
      </c>
      <c r="E194" s="8" t="s">
        <v>1440</v>
      </c>
      <c r="F194" s="59"/>
      <c r="G194" s="59"/>
      <c r="H194" s="59"/>
      <c r="I194" s="59"/>
      <c r="J194" s="59"/>
      <c r="K194" s="59"/>
      <c r="L194" s="59"/>
      <c r="M194" s="59"/>
      <c r="N194" s="59"/>
      <c r="O194" s="59"/>
      <c r="P194" s="59"/>
      <c r="Q194" s="59"/>
      <c r="R194" s="9"/>
      <c r="S194" s="9" t="s">
        <v>1</v>
      </c>
    </row>
    <row r="195" spans="2:19" x14ac:dyDescent="0.25">
      <c r="B195" s="7" t="s">
        <v>254</v>
      </c>
      <c r="C195" s="7" t="s">
        <v>164</v>
      </c>
      <c r="D195" s="12">
        <v>2</v>
      </c>
      <c r="E195" s="8" t="s">
        <v>1441</v>
      </c>
      <c r="F195" s="59"/>
      <c r="G195" s="59"/>
      <c r="H195" s="59"/>
      <c r="I195" s="59"/>
      <c r="J195" s="59"/>
      <c r="K195" s="59"/>
      <c r="L195" s="59"/>
      <c r="M195" s="59"/>
      <c r="N195" s="59"/>
      <c r="O195" s="59"/>
      <c r="P195" s="59"/>
      <c r="Q195" s="59"/>
      <c r="R195" s="9"/>
      <c r="S195" s="9" t="s">
        <v>1</v>
      </c>
    </row>
    <row r="196" spans="2:19" x14ac:dyDescent="0.25">
      <c r="B196" s="7" t="s">
        <v>254</v>
      </c>
      <c r="C196" s="7" t="s">
        <v>164</v>
      </c>
      <c r="D196" s="12">
        <v>3</v>
      </c>
      <c r="E196" s="8" t="s">
        <v>1442</v>
      </c>
      <c r="F196" s="59"/>
      <c r="G196" s="59"/>
      <c r="H196" s="59"/>
      <c r="I196" s="59"/>
      <c r="J196" s="59"/>
      <c r="K196" s="59"/>
      <c r="L196" s="59"/>
      <c r="M196" s="59"/>
      <c r="N196" s="59"/>
      <c r="O196" s="59"/>
      <c r="P196" s="59"/>
      <c r="Q196" s="59"/>
      <c r="R196" s="9"/>
      <c r="S196" s="9" t="s">
        <v>1</v>
      </c>
    </row>
    <row r="197" spans="2:19" x14ac:dyDescent="0.25">
      <c r="B197" s="7" t="s">
        <v>254</v>
      </c>
      <c r="C197" s="7" t="s">
        <v>164</v>
      </c>
      <c r="D197" s="12">
        <v>4</v>
      </c>
      <c r="E197" s="8" t="s">
        <v>1443</v>
      </c>
      <c r="F197" s="59"/>
      <c r="G197" s="59"/>
      <c r="H197" s="59"/>
      <c r="I197" s="59"/>
      <c r="J197" s="59"/>
      <c r="K197" s="59"/>
      <c r="L197" s="59"/>
      <c r="M197" s="59"/>
      <c r="N197" s="59"/>
      <c r="O197" s="59"/>
      <c r="P197" s="59"/>
      <c r="Q197" s="59"/>
      <c r="R197" s="9"/>
      <c r="S197" s="9" t="s">
        <v>1</v>
      </c>
    </row>
    <row r="198" spans="2:19" x14ac:dyDescent="0.25">
      <c r="B198" s="7" t="s">
        <v>254</v>
      </c>
      <c r="C198" s="8" t="s">
        <v>171</v>
      </c>
      <c r="D198" s="8" t="s">
        <v>172</v>
      </c>
      <c r="E198" s="8" t="s">
        <v>1444</v>
      </c>
      <c r="F198" s="59">
        <v>1.3420000000000001</v>
      </c>
      <c r="G198" s="59"/>
      <c r="H198" s="59"/>
      <c r="I198" s="59"/>
      <c r="J198" s="59"/>
      <c r="K198" s="59"/>
      <c r="L198" s="59"/>
      <c r="M198" s="59"/>
      <c r="N198" s="59"/>
      <c r="O198" s="59"/>
      <c r="P198" s="59"/>
      <c r="Q198" s="59"/>
      <c r="R198" s="9"/>
      <c r="S198" s="9" t="s">
        <v>1</v>
      </c>
    </row>
    <row r="199" spans="2:19" ht="15.75" thickBot="1" x14ac:dyDescent="0.3">
      <c r="B199" s="56" t="s">
        <v>254</v>
      </c>
      <c r="C199" s="57" t="s">
        <v>171</v>
      </c>
      <c r="D199" s="57" t="s">
        <v>174</v>
      </c>
      <c r="E199" s="57" t="s">
        <v>1445</v>
      </c>
      <c r="F199" s="61"/>
      <c r="G199" s="61"/>
      <c r="H199" s="61"/>
      <c r="I199" s="61"/>
      <c r="J199" s="61"/>
      <c r="K199" s="61"/>
      <c r="L199" s="61"/>
      <c r="M199" s="61"/>
      <c r="N199" s="61"/>
      <c r="O199" s="61"/>
      <c r="P199" s="61"/>
      <c r="Q199" s="61"/>
      <c r="R199" s="62"/>
      <c r="S199" s="62" t="s">
        <v>1</v>
      </c>
    </row>
    <row r="200" spans="2:19" ht="15.75" thickTop="1" x14ac:dyDescent="0.25">
      <c r="B200" s="7" t="s">
        <v>257</v>
      </c>
      <c r="C200" s="7" t="s">
        <v>106</v>
      </c>
      <c r="D200" s="8" t="s">
        <v>107</v>
      </c>
      <c r="E200" s="8" t="s">
        <v>1446</v>
      </c>
      <c r="F200" s="59">
        <v>90</v>
      </c>
      <c r="G200" s="59">
        <v>90</v>
      </c>
      <c r="H200" s="59">
        <v>90</v>
      </c>
      <c r="I200" s="59">
        <v>90</v>
      </c>
      <c r="J200" s="59">
        <v>90</v>
      </c>
      <c r="K200" s="59">
        <v>90</v>
      </c>
      <c r="L200" s="59">
        <v>90</v>
      </c>
      <c r="M200" s="59">
        <v>90</v>
      </c>
      <c r="N200" s="59">
        <v>90</v>
      </c>
      <c r="O200" s="59">
        <v>90</v>
      </c>
      <c r="P200" s="59">
        <v>90</v>
      </c>
      <c r="Q200" s="59">
        <v>90</v>
      </c>
      <c r="R200" s="9"/>
      <c r="S200" s="9" t="s">
        <v>1</v>
      </c>
    </row>
    <row r="201" spans="2:19" x14ac:dyDescent="0.25">
      <c r="B201" s="7" t="s">
        <v>257</v>
      </c>
      <c r="C201" s="7" t="s">
        <v>106</v>
      </c>
      <c r="D201" s="8" t="s">
        <v>112</v>
      </c>
      <c r="E201" s="8" t="s">
        <v>1447</v>
      </c>
      <c r="F201" s="59">
        <v>60</v>
      </c>
      <c r="G201" s="59">
        <v>60</v>
      </c>
      <c r="H201" s="59">
        <v>60</v>
      </c>
      <c r="I201" s="59">
        <v>60</v>
      </c>
      <c r="J201" s="59">
        <v>60</v>
      </c>
      <c r="K201" s="59">
        <v>60</v>
      </c>
      <c r="L201" s="59">
        <v>60</v>
      </c>
      <c r="M201" s="59">
        <v>60</v>
      </c>
      <c r="N201" s="59">
        <v>60</v>
      </c>
      <c r="O201" s="59">
        <v>60</v>
      </c>
      <c r="P201" s="59">
        <v>60</v>
      </c>
      <c r="Q201" s="59">
        <v>60</v>
      </c>
      <c r="R201" s="9"/>
      <c r="S201" s="9" t="s">
        <v>1</v>
      </c>
    </row>
    <row r="202" spans="2:19" x14ac:dyDescent="0.25">
      <c r="B202" s="7" t="s">
        <v>257</v>
      </c>
      <c r="C202" s="7" t="s">
        <v>106</v>
      </c>
      <c r="D202" s="8" t="s">
        <v>117</v>
      </c>
      <c r="E202" s="8" t="s">
        <v>1448</v>
      </c>
      <c r="F202" s="59">
        <v>78</v>
      </c>
      <c r="G202" s="59">
        <v>78</v>
      </c>
      <c r="H202" s="59">
        <v>78</v>
      </c>
      <c r="I202" s="59">
        <v>78</v>
      </c>
      <c r="J202" s="59">
        <v>78</v>
      </c>
      <c r="K202" s="59">
        <v>78</v>
      </c>
      <c r="L202" s="59">
        <v>78</v>
      </c>
      <c r="M202" s="59">
        <v>78</v>
      </c>
      <c r="N202" s="59">
        <v>78</v>
      </c>
      <c r="O202" s="59">
        <v>78</v>
      </c>
      <c r="P202" s="59">
        <v>78</v>
      </c>
      <c r="Q202" s="59">
        <v>78</v>
      </c>
      <c r="R202" s="9"/>
      <c r="S202" s="9" t="s">
        <v>1</v>
      </c>
    </row>
    <row r="203" spans="2:19" x14ac:dyDescent="0.25">
      <c r="B203" s="7" t="s">
        <v>257</v>
      </c>
      <c r="C203" s="7" t="s">
        <v>237</v>
      </c>
      <c r="D203" s="8" t="s">
        <v>238</v>
      </c>
      <c r="E203" s="8" t="s">
        <v>1449</v>
      </c>
      <c r="F203" s="59">
        <v>71</v>
      </c>
      <c r="G203" s="59">
        <v>71</v>
      </c>
      <c r="H203" s="59">
        <v>71</v>
      </c>
      <c r="I203" s="59">
        <v>71</v>
      </c>
      <c r="J203" s="59">
        <v>71</v>
      </c>
      <c r="K203" s="59">
        <v>71</v>
      </c>
      <c r="L203" s="59">
        <v>71</v>
      </c>
      <c r="M203" s="59">
        <v>71</v>
      </c>
      <c r="N203" s="59">
        <v>71</v>
      </c>
      <c r="O203" s="59">
        <v>71</v>
      </c>
      <c r="P203" s="59">
        <v>71</v>
      </c>
      <c r="Q203" s="59">
        <v>71</v>
      </c>
      <c r="R203" s="9"/>
      <c r="S203" s="9" t="s">
        <v>1</v>
      </c>
    </row>
    <row r="204" spans="2:19" x14ac:dyDescent="0.25">
      <c r="B204" s="7" t="s">
        <v>257</v>
      </c>
      <c r="C204" s="7" t="s">
        <v>237</v>
      </c>
      <c r="D204" s="8" t="s">
        <v>241</v>
      </c>
      <c r="E204" s="8" t="s">
        <v>1450</v>
      </c>
      <c r="F204" s="59">
        <v>47.3</v>
      </c>
      <c r="G204" s="59">
        <v>47.3</v>
      </c>
      <c r="H204" s="59">
        <v>47.3</v>
      </c>
      <c r="I204" s="59">
        <v>47.3</v>
      </c>
      <c r="J204" s="59">
        <v>47.3</v>
      </c>
      <c r="K204" s="59">
        <v>47.3</v>
      </c>
      <c r="L204" s="59">
        <v>47.3</v>
      </c>
      <c r="M204" s="59">
        <v>47.3</v>
      </c>
      <c r="N204" s="59">
        <v>47.3</v>
      </c>
      <c r="O204" s="59">
        <v>47.3</v>
      </c>
      <c r="P204" s="59">
        <v>47.3</v>
      </c>
      <c r="Q204" s="59">
        <v>47.3</v>
      </c>
      <c r="R204" s="9"/>
      <c r="S204" s="9" t="s">
        <v>1</v>
      </c>
    </row>
    <row r="205" spans="2:19" x14ac:dyDescent="0.25">
      <c r="B205" s="7" t="s">
        <v>257</v>
      </c>
      <c r="C205" s="7" t="s">
        <v>237</v>
      </c>
      <c r="D205" s="8" t="s">
        <v>245</v>
      </c>
      <c r="E205" s="8" t="s">
        <v>1451</v>
      </c>
      <c r="F205" s="60">
        <v>40.5</v>
      </c>
      <c r="G205" s="60">
        <v>40.5</v>
      </c>
      <c r="H205" s="60">
        <v>40.5</v>
      </c>
      <c r="I205" s="60">
        <v>40.5</v>
      </c>
      <c r="J205" s="60">
        <v>40.5</v>
      </c>
      <c r="K205" s="60">
        <v>40.5</v>
      </c>
      <c r="L205" s="60">
        <v>40.5</v>
      </c>
      <c r="M205" s="60">
        <v>40.5</v>
      </c>
      <c r="N205" s="60">
        <v>40.5</v>
      </c>
      <c r="O205" s="60">
        <v>40.5</v>
      </c>
      <c r="P205" s="60">
        <v>40.5</v>
      </c>
      <c r="Q205" s="60">
        <v>40.5</v>
      </c>
      <c r="R205" s="9"/>
      <c r="S205" s="9" t="s">
        <v>1</v>
      </c>
    </row>
    <row r="206" spans="2:19" x14ac:dyDescent="0.25">
      <c r="B206" s="7" t="s">
        <v>257</v>
      </c>
      <c r="C206" s="7" t="s">
        <v>237</v>
      </c>
      <c r="D206" s="8" t="s">
        <v>248</v>
      </c>
      <c r="E206" s="8" t="s">
        <v>1452</v>
      </c>
      <c r="F206" s="59">
        <v>26.9</v>
      </c>
      <c r="G206" s="59">
        <v>26.9</v>
      </c>
      <c r="H206" s="59">
        <v>26.9</v>
      </c>
      <c r="I206" s="59">
        <v>26.9</v>
      </c>
      <c r="J206" s="59">
        <v>26.9</v>
      </c>
      <c r="K206" s="59">
        <v>26.9</v>
      </c>
      <c r="L206" s="59">
        <v>26.9</v>
      </c>
      <c r="M206" s="59">
        <v>26.9</v>
      </c>
      <c r="N206" s="59">
        <v>26.9</v>
      </c>
      <c r="O206" s="59">
        <v>26.9</v>
      </c>
      <c r="P206" s="59">
        <v>26.9</v>
      </c>
      <c r="Q206" s="59">
        <v>26.9</v>
      </c>
      <c r="R206" s="9"/>
      <c r="S206" s="9" t="s">
        <v>1</v>
      </c>
    </row>
    <row r="207" spans="2:19" x14ac:dyDescent="0.25">
      <c r="B207" s="7" t="s">
        <v>257</v>
      </c>
      <c r="C207" s="8" t="s">
        <v>122</v>
      </c>
      <c r="D207" s="8" t="s">
        <v>130</v>
      </c>
      <c r="E207" s="8" t="s">
        <v>1453</v>
      </c>
      <c r="F207" s="20">
        <v>39.248018596244378</v>
      </c>
      <c r="G207" s="20">
        <v>37.70307825629348</v>
      </c>
      <c r="H207" s="20">
        <v>39.578110886306092</v>
      </c>
      <c r="I207" s="20">
        <v>38.877497230783298</v>
      </c>
      <c r="J207" s="20">
        <v>39.636567017011885</v>
      </c>
      <c r="K207" s="20">
        <v>40.357203491870933</v>
      </c>
      <c r="L207" s="20">
        <v>40.616751946554331</v>
      </c>
      <c r="M207" s="20">
        <v>40.933998829703327</v>
      </c>
      <c r="N207" s="20">
        <v>41.387081561939247</v>
      </c>
      <c r="O207" s="20">
        <v>42.214396113094104</v>
      </c>
      <c r="P207" s="20">
        <v>44.292872073042318</v>
      </c>
      <c r="Q207" s="20">
        <v>46.177427922464283</v>
      </c>
      <c r="R207" s="9"/>
      <c r="S207" s="9" t="s">
        <v>1</v>
      </c>
    </row>
    <row r="208" spans="2:19" x14ac:dyDescent="0.25">
      <c r="B208" s="7" t="s">
        <v>257</v>
      </c>
      <c r="C208" s="8" t="s">
        <v>122</v>
      </c>
      <c r="D208" s="8" t="s">
        <v>135</v>
      </c>
      <c r="E208" s="8" t="s">
        <v>1454</v>
      </c>
      <c r="F208" s="20">
        <v>0.99933451879411295</v>
      </c>
      <c r="G208" s="20">
        <v>0.99933451879411295</v>
      </c>
      <c r="H208" s="20">
        <v>0.99933451879411295</v>
      </c>
      <c r="I208" s="20">
        <v>0.99933451879411295</v>
      </c>
      <c r="J208" s="20">
        <v>0.99933451879411295</v>
      </c>
      <c r="K208" s="20">
        <v>0.99933451879411295</v>
      </c>
      <c r="L208" s="20">
        <v>0.99933451879411295</v>
      </c>
      <c r="M208" s="20">
        <v>0.99933451879411295</v>
      </c>
      <c r="N208" s="20">
        <v>0.99933451879411295</v>
      </c>
      <c r="O208" s="20">
        <v>0.99933451879411295</v>
      </c>
      <c r="P208" s="20">
        <v>0.99933451879411295</v>
      </c>
      <c r="Q208" s="20">
        <v>0.99933451879411295</v>
      </c>
      <c r="R208" s="10"/>
      <c r="S208" s="9" t="s">
        <v>1</v>
      </c>
    </row>
    <row r="209" spans="2:19" x14ac:dyDescent="0.25">
      <c r="B209" s="7" t="s">
        <v>257</v>
      </c>
      <c r="C209" s="8" t="s">
        <v>140</v>
      </c>
      <c r="D209" s="8" t="s">
        <v>130</v>
      </c>
      <c r="E209" s="8" t="s">
        <v>1455</v>
      </c>
      <c r="F209" s="20">
        <v>18.798883230357276</v>
      </c>
      <c r="G209" s="20">
        <v>36.14248958481717</v>
      </c>
      <c r="H209" s="20">
        <v>38.274089575897555</v>
      </c>
      <c r="I209" s="20">
        <v>36.692932115126048</v>
      </c>
      <c r="J209" s="20">
        <v>37.997540525623798</v>
      </c>
      <c r="K209" s="20">
        <v>38.91127841394249</v>
      </c>
      <c r="L209" s="20">
        <v>39.109820260790649</v>
      </c>
      <c r="M209" s="20">
        <v>39.317359728040415</v>
      </c>
      <c r="N209" s="20">
        <v>39.629497619854163</v>
      </c>
      <c r="O209" s="20">
        <v>40.890380803811404</v>
      </c>
      <c r="P209" s="20">
        <v>43.514621820261887</v>
      </c>
      <c r="Q209" s="20">
        <v>46.141311870362685</v>
      </c>
      <c r="R209" s="10"/>
      <c r="S209" s="9" t="s">
        <v>1</v>
      </c>
    </row>
    <row r="210" spans="2:19" x14ac:dyDescent="0.25">
      <c r="B210" s="7" t="s">
        <v>257</v>
      </c>
      <c r="C210" s="8" t="s">
        <v>140</v>
      </c>
      <c r="D210" s="8" t="s">
        <v>135</v>
      </c>
      <c r="E210" s="8" t="s">
        <v>1456</v>
      </c>
      <c r="F210" s="20">
        <v>0.99611419361569697</v>
      </c>
      <c r="G210" s="20">
        <v>0.99611419361569697</v>
      </c>
      <c r="H210" s="20">
        <v>0.99611419361569697</v>
      </c>
      <c r="I210" s="20">
        <v>0.99611419361569697</v>
      </c>
      <c r="J210" s="20">
        <v>0.99611419361569697</v>
      </c>
      <c r="K210" s="20">
        <v>0.99611419361569697</v>
      </c>
      <c r="L210" s="20">
        <v>0.99611419361569697</v>
      </c>
      <c r="M210" s="20">
        <v>0.99611419361569697</v>
      </c>
      <c r="N210" s="20">
        <v>0.99611419361569697</v>
      </c>
      <c r="O210" s="20">
        <v>0.99611419361569697</v>
      </c>
      <c r="P210" s="20">
        <v>0.99611419361569697</v>
      </c>
      <c r="Q210" s="20">
        <v>0.99611419361569697</v>
      </c>
      <c r="R210" s="10"/>
      <c r="S210" s="9" t="s">
        <v>1</v>
      </c>
    </row>
    <row r="211" spans="2:19" x14ac:dyDescent="0.25">
      <c r="B211" s="7" t="s">
        <v>257</v>
      </c>
      <c r="C211" s="8" t="s">
        <v>150</v>
      </c>
      <c r="D211" s="8" t="s">
        <v>151</v>
      </c>
      <c r="E211" s="8" t="s">
        <v>1457</v>
      </c>
      <c r="F211" s="22">
        <v>3</v>
      </c>
      <c r="G211" s="22"/>
      <c r="H211" s="22"/>
      <c r="I211" s="22"/>
      <c r="J211" s="22"/>
      <c r="K211" s="22"/>
      <c r="L211" s="22"/>
      <c r="M211" s="22"/>
      <c r="N211" s="22"/>
      <c r="O211" s="22"/>
      <c r="P211" s="22"/>
      <c r="Q211" s="22"/>
      <c r="R211" s="11"/>
      <c r="S211" s="9" t="s">
        <v>1</v>
      </c>
    </row>
    <row r="212" spans="2:19" x14ac:dyDescent="0.25">
      <c r="B212" s="7" t="s">
        <v>257</v>
      </c>
      <c r="C212" s="7" t="s">
        <v>164</v>
      </c>
      <c r="D212" s="12">
        <v>1</v>
      </c>
      <c r="E212" s="8" t="s">
        <v>1458</v>
      </c>
      <c r="F212" s="59">
        <v>1.7</v>
      </c>
      <c r="G212" s="59"/>
      <c r="H212" s="59"/>
      <c r="I212" s="59"/>
      <c r="J212" s="59"/>
      <c r="K212" s="59"/>
      <c r="L212" s="59"/>
      <c r="M212" s="59"/>
      <c r="N212" s="59"/>
      <c r="O212" s="59"/>
      <c r="P212" s="59"/>
      <c r="Q212" s="59"/>
      <c r="R212" s="9" t="s">
        <v>214</v>
      </c>
      <c r="S212" s="9" t="s">
        <v>1</v>
      </c>
    </row>
    <row r="213" spans="2:19" x14ac:dyDescent="0.25">
      <c r="B213" s="7" t="s">
        <v>257</v>
      </c>
      <c r="C213" s="7" t="s">
        <v>164</v>
      </c>
      <c r="D213" s="12">
        <v>2</v>
      </c>
      <c r="E213" s="8" t="s">
        <v>1459</v>
      </c>
      <c r="F213" s="59">
        <v>13.2</v>
      </c>
      <c r="G213" s="59"/>
      <c r="H213" s="59"/>
      <c r="I213" s="59"/>
      <c r="J213" s="59"/>
      <c r="K213" s="59"/>
      <c r="L213" s="59"/>
      <c r="M213" s="59"/>
      <c r="N213" s="59"/>
      <c r="O213" s="59"/>
      <c r="P213" s="59"/>
      <c r="Q213" s="59"/>
      <c r="R213" s="9" t="s">
        <v>217</v>
      </c>
      <c r="S213" s="9" t="s">
        <v>1</v>
      </c>
    </row>
    <row r="214" spans="2:19" x14ac:dyDescent="0.25">
      <c r="B214" s="7" t="s">
        <v>257</v>
      </c>
      <c r="C214" s="7" t="s">
        <v>164</v>
      </c>
      <c r="D214" s="12">
        <v>3</v>
      </c>
      <c r="E214" s="8" t="s">
        <v>1460</v>
      </c>
      <c r="F214" s="59"/>
      <c r="G214" s="59"/>
      <c r="H214" s="59"/>
      <c r="I214" s="59"/>
      <c r="J214" s="59"/>
      <c r="K214" s="59"/>
      <c r="L214" s="59"/>
      <c r="M214" s="59"/>
      <c r="N214" s="59"/>
      <c r="O214" s="59"/>
      <c r="P214" s="59"/>
      <c r="Q214" s="59"/>
      <c r="R214" s="9"/>
      <c r="S214" s="9" t="s">
        <v>1</v>
      </c>
    </row>
    <row r="215" spans="2:19" x14ac:dyDescent="0.25">
      <c r="B215" s="7" t="s">
        <v>257</v>
      </c>
      <c r="C215" s="7" t="s">
        <v>164</v>
      </c>
      <c r="D215" s="12">
        <v>4</v>
      </c>
      <c r="E215" s="8" t="s">
        <v>1461</v>
      </c>
      <c r="F215" s="59"/>
      <c r="G215" s="59"/>
      <c r="H215" s="59"/>
      <c r="I215" s="59"/>
      <c r="J215" s="59"/>
      <c r="K215" s="59"/>
      <c r="L215" s="59"/>
      <c r="M215" s="59"/>
      <c r="N215" s="59"/>
      <c r="O215" s="59"/>
      <c r="P215" s="59"/>
      <c r="Q215" s="59"/>
      <c r="R215" s="9"/>
      <c r="S215" s="9" t="s">
        <v>1</v>
      </c>
    </row>
    <row r="216" spans="2:19" x14ac:dyDescent="0.25">
      <c r="B216" s="7" t="s">
        <v>257</v>
      </c>
      <c r="C216" s="8" t="s">
        <v>171</v>
      </c>
      <c r="D216" s="8" t="s">
        <v>172</v>
      </c>
      <c r="E216" s="8" t="s">
        <v>1462</v>
      </c>
      <c r="F216" s="59">
        <v>3.2120000000000002</v>
      </c>
      <c r="G216" s="59">
        <v>3.2120000000000002</v>
      </c>
      <c r="H216" s="59"/>
      <c r="I216" s="59"/>
      <c r="J216" s="59"/>
      <c r="K216" s="59"/>
      <c r="L216" s="59"/>
      <c r="M216" s="59"/>
      <c r="N216" s="59"/>
      <c r="O216" s="59"/>
      <c r="P216" s="59"/>
      <c r="Q216" s="59"/>
      <c r="R216" s="9"/>
      <c r="S216" s="9" t="s">
        <v>1</v>
      </c>
    </row>
    <row r="217" spans="2:19" ht="15.75" thickBot="1" x14ac:dyDescent="0.3">
      <c r="B217" s="56" t="s">
        <v>257</v>
      </c>
      <c r="C217" s="57" t="s">
        <v>171</v>
      </c>
      <c r="D217" s="57" t="s">
        <v>174</v>
      </c>
      <c r="E217" s="57" t="s">
        <v>1463</v>
      </c>
      <c r="F217" s="61"/>
      <c r="G217" s="61"/>
      <c r="H217" s="61"/>
      <c r="I217" s="61"/>
      <c r="J217" s="61"/>
      <c r="K217" s="61"/>
      <c r="L217" s="61"/>
      <c r="M217" s="61"/>
      <c r="N217" s="61"/>
      <c r="O217" s="61"/>
      <c r="P217" s="61"/>
      <c r="Q217" s="61"/>
      <c r="R217" s="62"/>
      <c r="S217" s="62" t="s">
        <v>1</v>
      </c>
    </row>
    <row r="218" spans="2:19" ht="15.75" thickTop="1" x14ac:dyDescent="0.25">
      <c r="B218" s="7" t="s">
        <v>261</v>
      </c>
      <c r="C218" s="7" t="s">
        <v>106</v>
      </c>
      <c r="D218" s="8" t="s">
        <v>107</v>
      </c>
      <c r="E218" s="8" t="s">
        <v>1464</v>
      </c>
      <c r="F218" s="59">
        <v>25</v>
      </c>
      <c r="G218" s="59">
        <v>25</v>
      </c>
      <c r="H218" s="59">
        <v>25</v>
      </c>
      <c r="I218" s="59">
        <v>25</v>
      </c>
      <c r="J218" s="59">
        <v>25</v>
      </c>
      <c r="K218" s="59">
        <v>25</v>
      </c>
      <c r="L218" s="59">
        <v>25</v>
      </c>
      <c r="M218" s="59">
        <v>25</v>
      </c>
      <c r="N218" s="59">
        <v>25</v>
      </c>
      <c r="O218" s="59">
        <v>25</v>
      </c>
      <c r="P218" s="59">
        <v>25</v>
      </c>
      <c r="Q218" s="59">
        <v>25</v>
      </c>
      <c r="R218" s="9"/>
      <c r="S218" s="9" t="s">
        <v>1</v>
      </c>
    </row>
    <row r="219" spans="2:19" x14ac:dyDescent="0.25">
      <c r="B219" s="7" t="s">
        <v>261</v>
      </c>
      <c r="C219" s="7" t="s">
        <v>106</v>
      </c>
      <c r="D219" s="8" t="s">
        <v>112</v>
      </c>
      <c r="E219" s="8" t="s">
        <v>1465</v>
      </c>
      <c r="F219" s="59">
        <v>0</v>
      </c>
      <c r="G219" s="59">
        <v>0</v>
      </c>
      <c r="H219" s="59">
        <v>0</v>
      </c>
      <c r="I219" s="59">
        <v>0</v>
      </c>
      <c r="J219" s="59">
        <v>0</v>
      </c>
      <c r="K219" s="59">
        <v>0</v>
      </c>
      <c r="L219" s="59">
        <v>0</v>
      </c>
      <c r="M219" s="59">
        <v>0</v>
      </c>
      <c r="N219" s="59">
        <v>0</v>
      </c>
      <c r="O219" s="59">
        <v>0</v>
      </c>
      <c r="P219" s="59">
        <v>0</v>
      </c>
      <c r="Q219" s="59">
        <v>0</v>
      </c>
      <c r="R219" s="9"/>
      <c r="S219" s="9" t="s">
        <v>1</v>
      </c>
    </row>
    <row r="220" spans="2:19" x14ac:dyDescent="0.25">
      <c r="B220" s="7" t="s">
        <v>261</v>
      </c>
      <c r="C220" s="7" t="s">
        <v>106</v>
      </c>
      <c r="D220" s="8" t="s">
        <v>117</v>
      </c>
      <c r="E220" s="8" t="s">
        <v>1466</v>
      </c>
      <c r="F220" s="59">
        <v>0</v>
      </c>
      <c r="G220" s="59">
        <v>0</v>
      </c>
      <c r="H220" s="59">
        <v>0</v>
      </c>
      <c r="I220" s="59">
        <v>0</v>
      </c>
      <c r="J220" s="59">
        <v>0</v>
      </c>
      <c r="K220" s="59">
        <v>0</v>
      </c>
      <c r="L220" s="59">
        <v>0</v>
      </c>
      <c r="M220" s="59">
        <v>0</v>
      </c>
      <c r="N220" s="59">
        <v>0</v>
      </c>
      <c r="O220" s="59">
        <v>0</v>
      </c>
      <c r="P220" s="59">
        <v>0</v>
      </c>
      <c r="Q220" s="59">
        <v>0</v>
      </c>
      <c r="R220" s="9"/>
      <c r="S220" s="9" t="s">
        <v>1</v>
      </c>
    </row>
    <row r="221" spans="2:19" x14ac:dyDescent="0.25">
      <c r="B221" s="7" t="s">
        <v>261</v>
      </c>
      <c r="C221" s="7" t="s">
        <v>237</v>
      </c>
      <c r="D221" s="8" t="s">
        <v>238</v>
      </c>
      <c r="E221" s="8" t="s">
        <v>1467</v>
      </c>
      <c r="F221" s="59">
        <v>21.3</v>
      </c>
      <c r="G221" s="59">
        <v>21.3</v>
      </c>
      <c r="H221" s="59">
        <v>21.3</v>
      </c>
      <c r="I221" s="59">
        <v>21.3</v>
      </c>
      <c r="J221" s="59">
        <v>21.3</v>
      </c>
      <c r="K221" s="59">
        <v>21.3</v>
      </c>
      <c r="L221" s="59">
        <v>21.3</v>
      </c>
      <c r="M221" s="59">
        <v>21.3</v>
      </c>
      <c r="N221" s="59">
        <v>21.3</v>
      </c>
      <c r="O221" s="59">
        <v>21.3</v>
      </c>
      <c r="P221" s="59">
        <v>21.3</v>
      </c>
      <c r="Q221" s="59">
        <v>21.3</v>
      </c>
      <c r="R221" s="9"/>
      <c r="S221" s="9" t="s">
        <v>1</v>
      </c>
    </row>
    <row r="222" spans="2:19" x14ac:dyDescent="0.25">
      <c r="B222" s="7" t="s">
        <v>261</v>
      </c>
      <c r="C222" s="7" t="s">
        <v>237</v>
      </c>
      <c r="D222" s="8" t="s">
        <v>241</v>
      </c>
      <c r="E222" s="8" t="s">
        <v>1468</v>
      </c>
      <c r="F222" s="59">
        <v>0</v>
      </c>
      <c r="G222" s="59">
        <v>0</v>
      </c>
      <c r="H222" s="59">
        <v>0</v>
      </c>
      <c r="I222" s="59">
        <v>0</v>
      </c>
      <c r="J222" s="59">
        <v>0</v>
      </c>
      <c r="K222" s="59">
        <v>0</v>
      </c>
      <c r="L222" s="59">
        <v>0</v>
      </c>
      <c r="M222" s="59">
        <v>0</v>
      </c>
      <c r="N222" s="59">
        <v>0</v>
      </c>
      <c r="O222" s="59">
        <v>0</v>
      </c>
      <c r="P222" s="59">
        <v>0</v>
      </c>
      <c r="Q222" s="59">
        <v>0</v>
      </c>
      <c r="R222" s="9"/>
      <c r="S222" s="9" t="s">
        <v>1</v>
      </c>
    </row>
    <row r="223" spans="2:19" x14ac:dyDescent="0.25">
      <c r="B223" s="7" t="s">
        <v>261</v>
      </c>
      <c r="C223" s="7" t="s">
        <v>237</v>
      </c>
      <c r="D223" s="8" t="s">
        <v>245</v>
      </c>
      <c r="E223" s="8" t="s">
        <v>1469</v>
      </c>
      <c r="F223" s="60">
        <v>21.3</v>
      </c>
      <c r="G223" s="60">
        <v>21.3</v>
      </c>
      <c r="H223" s="60">
        <v>21.3</v>
      </c>
      <c r="I223" s="60">
        <v>21.3</v>
      </c>
      <c r="J223" s="60">
        <v>21.3</v>
      </c>
      <c r="K223" s="60">
        <v>21.3</v>
      </c>
      <c r="L223" s="60">
        <v>21.3</v>
      </c>
      <c r="M223" s="60">
        <v>21.3</v>
      </c>
      <c r="N223" s="60">
        <v>21.3</v>
      </c>
      <c r="O223" s="60">
        <v>21.3</v>
      </c>
      <c r="P223" s="60">
        <v>21.3</v>
      </c>
      <c r="Q223" s="60">
        <v>21.3</v>
      </c>
      <c r="R223" s="9"/>
      <c r="S223" s="9" t="s">
        <v>1</v>
      </c>
    </row>
    <row r="224" spans="2:19" x14ac:dyDescent="0.25">
      <c r="B224" s="7" t="s">
        <v>261</v>
      </c>
      <c r="C224" s="7" t="s">
        <v>237</v>
      </c>
      <c r="D224" s="8" t="s">
        <v>248</v>
      </c>
      <c r="E224" s="8" t="s">
        <v>1470</v>
      </c>
      <c r="F224" s="59">
        <v>0</v>
      </c>
      <c r="G224" s="59">
        <v>0</v>
      </c>
      <c r="H224" s="59">
        <v>0</v>
      </c>
      <c r="I224" s="59">
        <v>0</v>
      </c>
      <c r="J224" s="59">
        <v>0</v>
      </c>
      <c r="K224" s="59">
        <v>0</v>
      </c>
      <c r="L224" s="59">
        <v>0</v>
      </c>
      <c r="M224" s="59">
        <v>0</v>
      </c>
      <c r="N224" s="59">
        <v>0</v>
      </c>
      <c r="O224" s="59">
        <v>0</v>
      </c>
      <c r="P224" s="59">
        <v>0</v>
      </c>
      <c r="Q224" s="59">
        <v>0</v>
      </c>
      <c r="R224" s="9"/>
      <c r="S224" s="9" t="s">
        <v>1</v>
      </c>
    </row>
    <row r="225" spans="2:19" x14ac:dyDescent="0.25">
      <c r="B225" s="7" t="s">
        <v>261</v>
      </c>
      <c r="C225" s="8" t="s">
        <v>122</v>
      </c>
      <c r="D225" s="8" t="s">
        <v>130</v>
      </c>
      <c r="E225" s="8" t="s">
        <v>1471</v>
      </c>
      <c r="F225" s="20">
        <v>12.054959840534101</v>
      </c>
      <c r="G225" s="20">
        <v>11.289695871677695</v>
      </c>
      <c r="H225" s="20">
        <v>11.289695871677695</v>
      </c>
      <c r="I225" s="20">
        <v>11.641360342090119</v>
      </c>
      <c r="J225" s="20">
        <v>11.868653906123441</v>
      </c>
      <c r="K225" s="20">
        <v>12.084439115487308</v>
      </c>
      <c r="L225" s="20">
        <v>12.162157520796836</v>
      </c>
      <c r="M225" s="20">
        <v>12.257152969249164</v>
      </c>
      <c r="N225" s="20">
        <v>12.392822694062641</v>
      </c>
      <c r="O225" s="20">
        <v>12.640551264373549</v>
      </c>
      <c r="P225" s="20">
        <v>13.262923827825761</v>
      </c>
      <c r="Q225" s="20">
        <v>13.82722953911377</v>
      </c>
      <c r="R225" s="9"/>
      <c r="S225" s="9" t="s">
        <v>1</v>
      </c>
    </row>
    <row r="226" spans="2:19" x14ac:dyDescent="0.25">
      <c r="B226" s="7" t="s">
        <v>261</v>
      </c>
      <c r="C226" s="8" t="s">
        <v>122</v>
      </c>
      <c r="D226" s="8" t="s">
        <v>135</v>
      </c>
      <c r="E226" s="8" t="s">
        <v>1472</v>
      </c>
      <c r="F226" s="20">
        <v>0.99956195910217405</v>
      </c>
      <c r="G226" s="20">
        <v>0.99956195910217405</v>
      </c>
      <c r="H226" s="20">
        <v>0.99956195910217405</v>
      </c>
      <c r="I226" s="20">
        <v>0.99956195910217405</v>
      </c>
      <c r="J226" s="20">
        <v>0.99956195910217405</v>
      </c>
      <c r="K226" s="20">
        <v>0.99956195910217405</v>
      </c>
      <c r="L226" s="20">
        <v>0.99956195910217405</v>
      </c>
      <c r="M226" s="20">
        <v>0.99956195910217405</v>
      </c>
      <c r="N226" s="20">
        <v>0.99956195910217405</v>
      </c>
      <c r="O226" s="20">
        <v>0.99956195910217405</v>
      </c>
      <c r="P226" s="20">
        <v>0.99956195910217405</v>
      </c>
      <c r="Q226" s="20">
        <v>0.99956195910217405</v>
      </c>
      <c r="R226" s="10"/>
      <c r="S226" s="9" t="s">
        <v>1</v>
      </c>
    </row>
    <row r="227" spans="2:19" x14ac:dyDescent="0.25">
      <c r="B227" s="7" t="s">
        <v>261</v>
      </c>
      <c r="C227" s="8" t="s">
        <v>140</v>
      </c>
      <c r="D227" s="8" t="s">
        <v>130</v>
      </c>
      <c r="E227" s="8" t="s">
        <v>1473</v>
      </c>
      <c r="F227" s="20">
        <v>5.7945673501635371</v>
      </c>
      <c r="G227" s="20">
        <v>7.5904383060341631</v>
      </c>
      <c r="H227" s="20">
        <v>7.5904383060341631</v>
      </c>
      <c r="I227" s="20">
        <v>7.7060390882526093</v>
      </c>
      <c r="J227" s="20">
        <v>7.9800254618303814</v>
      </c>
      <c r="K227" s="20">
        <v>8.1719234508411471</v>
      </c>
      <c r="L227" s="20">
        <v>8.2136200704425839</v>
      </c>
      <c r="M227" s="20">
        <v>8.2572063186596498</v>
      </c>
      <c r="N227" s="20">
        <v>8.3227597279019143</v>
      </c>
      <c r="O227" s="20">
        <v>8.5875631802618724</v>
      </c>
      <c r="P227" s="20">
        <v>9.1386912227501078</v>
      </c>
      <c r="Q227" s="20">
        <v>9.6903335972349964</v>
      </c>
      <c r="R227" s="10"/>
      <c r="S227" s="9" t="s">
        <v>1</v>
      </c>
    </row>
    <row r="228" spans="2:19" x14ac:dyDescent="0.25">
      <c r="B228" s="7" t="s">
        <v>261</v>
      </c>
      <c r="C228" s="8" t="s">
        <v>140</v>
      </c>
      <c r="D228" s="8" t="s">
        <v>135</v>
      </c>
      <c r="E228" s="8" t="s">
        <v>1474</v>
      </c>
      <c r="F228" s="20">
        <v>0.99910764806417995</v>
      </c>
      <c r="G228" s="20">
        <v>0.99910764806417995</v>
      </c>
      <c r="H228" s="20">
        <v>0.99910764806417995</v>
      </c>
      <c r="I228" s="20">
        <v>0.99910764806417995</v>
      </c>
      <c r="J228" s="20">
        <v>0.99910764806417995</v>
      </c>
      <c r="K228" s="20">
        <v>0.99910764806417995</v>
      </c>
      <c r="L228" s="20">
        <v>0.99910764806417995</v>
      </c>
      <c r="M228" s="20">
        <v>0.99910764806417995</v>
      </c>
      <c r="N228" s="20">
        <v>0.99910764806417995</v>
      </c>
      <c r="O228" s="20">
        <v>0.99910764806417995</v>
      </c>
      <c r="P228" s="20">
        <v>0.99910764806417995</v>
      </c>
      <c r="Q228" s="20">
        <v>0.99910764806417995</v>
      </c>
      <c r="R228" s="10"/>
      <c r="S228" s="9" t="s">
        <v>1</v>
      </c>
    </row>
    <row r="229" spans="2:19" x14ac:dyDescent="0.25">
      <c r="B229" s="7" t="s">
        <v>261</v>
      </c>
      <c r="C229" s="8" t="s">
        <v>150</v>
      </c>
      <c r="D229" s="8" t="s">
        <v>151</v>
      </c>
      <c r="E229" s="8" t="s">
        <v>1475</v>
      </c>
      <c r="F229" s="22">
        <v>2.5</v>
      </c>
      <c r="G229" s="22"/>
      <c r="H229" s="22"/>
      <c r="I229" s="22"/>
      <c r="J229" s="22"/>
      <c r="K229" s="22"/>
      <c r="L229" s="22"/>
      <c r="M229" s="22"/>
      <c r="N229" s="22"/>
      <c r="O229" s="22"/>
      <c r="P229" s="22"/>
      <c r="Q229" s="22"/>
      <c r="R229" s="11"/>
      <c r="S229" s="9" t="s">
        <v>1</v>
      </c>
    </row>
    <row r="230" spans="2:19" x14ac:dyDescent="0.25">
      <c r="B230" s="7" t="s">
        <v>261</v>
      </c>
      <c r="C230" s="7" t="s">
        <v>164</v>
      </c>
      <c r="D230" s="12">
        <v>1</v>
      </c>
      <c r="E230" s="8" t="s">
        <v>1476</v>
      </c>
      <c r="F230" s="59">
        <v>4.9000000000000004</v>
      </c>
      <c r="G230" s="59"/>
      <c r="H230" s="59"/>
      <c r="I230" s="59"/>
      <c r="J230" s="59"/>
      <c r="K230" s="59"/>
      <c r="L230" s="59"/>
      <c r="M230" s="59"/>
      <c r="N230" s="59"/>
      <c r="O230" s="59"/>
      <c r="P230" s="59"/>
      <c r="Q230" s="59"/>
      <c r="R230" s="9" t="s">
        <v>214</v>
      </c>
      <c r="S230" s="9" t="s">
        <v>1</v>
      </c>
    </row>
    <row r="231" spans="2:19" x14ac:dyDescent="0.25">
      <c r="B231" s="7" t="s">
        <v>261</v>
      </c>
      <c r="C231" s="7" t="s">
        <v>164</v>
      </c>
      <c r="D231" s="12">
        <v>2</v>
      </c>
      <c r="E231" s="8" t="s">
        <v>1477</v>
      </c>
      <c r="F231" s="59"/>
      <c r="G231" s="59"/>
      <c r="H231" s="59"/>
      <c r="I231" s="59"/>
      <c r="J231" s="59"/>
      <c r="K231" s="59"/>
      <c r="L231" s="59"/>
      <c r="M231" s="59"/>
      <c r="N231" s="59"/>
      <c r="O231" s="59"/>
      <c r="P231" s="59"/>
      <c r="Q231" s="59"/>
      <c r="R231" s="9"/>
      <c r="S231" s="9" t="s">
        <v>1</v>
      </c>
    </row>
    <row r="232" spans="2:19" x14ac:dyDescent="0.25">
      <c r="B232" s="7" t="s">
        <v>261</v>
      </c>
      <c r="C232" s="7" t="s">
        <v>164</v>
      </c>
      <c r="D232" s="12">
        <v>3</v>
      </c>
      <c r="E232" s="8" t="s">
        <v>1478</v>
      </c>
      <c r="F232" s="59"/>
      <c r="G232" s="59"/>
      <c r="H232" s="59"/>
      <c r="I232" s="59"/>
      <c r="J232" s="59"/>
      <c r="K232" s="59"/>
      <c r="L232" s="59"/>
      <c r="M232" s="59"/>
      <c r="N232" s="59"/>
      <c r="O232" s="59"/>
      <c r="P232" s="59"/>
      <c r="Q232" s="59"/>
      <c r="R232" s="9"/>
      <c r="S232" s="9" t="s">
        <v>1</v>
      </c>
    </row>
    <row r="233" spans="2:19" x14ac:dyDescent="0.25">
      <c r="B233" s="7" t="s">
        <v>261</v>
      </c>
      <c r="C233" s="7" t="s">
        <v>164</v>
      </c>
      <c r="D233" s="12">
        <v>4</v>
      </c>
      <c r="E233" s="8" t="s">
        <v>1479</v>
      </c>
      <c r="F233" s="59"/>
      <c r="G233" s="59"/>
      <c r="H233" s="59"/>
      <c r="I233" s="59"/>
      <c r="J233" s="59"/>
      <c r="K233" s="59"/>
      <c r="L233" s="59"/>
      <c r="M233" s="59"/>
      <c r="N233" s="59"/>
      <c r="O233" s="59"/>
      <c r="P233" s="59"/>
      <c r="Q233" s="59"/>
      <c r="R233" s="9"/>
      <c r="S233" s="9" t="s">
        <v>1</v>
      </c>
    </row>
    <row r="234" spans="2:19" x14ac:dyDescent="0.25">
      <c r="B234" s="7" t="s">
        <v>261</v>
      </c>
      <c r="C234" s="8" t="s">
        <v>171</v>
      </c>
      <c r="D234" s="8" t="s">
        <v>172</v>
      </c>
      <c r="E234" s="8" t="s">
        <v>1480</v>
      </c>
      <c r="F234" s="59">
        <v>1.3109999999999999</v>
      </c>
      <c r="G234" s="59"/>
      <c r="H234" s="59"/>
      <c r="I234" s="59"/>
      <c r="J234" s="59"/>
      <c r="K234" s="59"/>
      <c r="L234" s="59"/>
      <c r="M234" s="59"/>
      <c r="N234" s="59"/>
      <c r="O234" s="59"/>
      <c r="P234" s="59"/>
      <c r="Q234" s="59"/>
      <c r="R234" s="9"/>
      <c r="S234" s="9" t="s">
        <v>1</v>
      </c>
    </row>
    <row r="235" spans="2:19" ht="15.75" thickBot="1" x14ac:dyDescent="0.3">
      <c r="B235" s="56" t="s">
        <v>261</v>
      </c>
      <c r="C235" s="57" t="s">
        <v>171</v>
      </c>
      <c r="D235" s="57" t="s">
        <v>174</v>
      </c>
      <c r="E235" s="57" t="s">
        <v>1481</v>
      </c>
      <c r="F235" s="61"/>
      <c r="G235" s="61"/>
      <c r="H235" s="61"/>
      <c r="I235" s="61"/>
      <c r="J235" s="61"/>
      <c r="K235" s="61"/>
      <c r="L235" s="61"/>
      <c r="M235" s="61"/>
      <c r="N235" s="61"/>
      <c r="O235" s="61"/>
      <c r="P235" s="61"/>
      <c r="Q235" s="61"/>
      <c r="R235" s="62"/>
      <c r="S235" s="62" t="s">
        <v>1</v>
      </c>
    </row>
    <row r="236" spans="2:19" ht="15.75" thickTop="1" x14ac:dyDescent="0.25">
      <c r="B236" s="7" t="s">
        <v>264</v>
      </c>
      <c r="C236" s="7" t="s">
        <v>106</v>
      </c>
      <c r="D236" s="8" t="s">
        <v>107</v>
      </c>
      <c r="E236" s="8" t="s">
        <v>1482</v>
      </c>
      <c r="F236" s="59">
        <v>40</v>
      </c>
      <c r="G236" s="59">
        <v>40</v>
      </c>
      <c r="H236" s="59">
        <v>40</v>
      </c>
      <c r="I236" s="59">
        <v>40</v>
      </c>
      <c r="J236" s="59">
        <v>40</v>
      </c>
      <c r="K236" s="59">
        <v>40</v>
      </c>
      <c r="L236" s="59">
        <v>40</v>
      </c>
      <c r="M236" s="59">
        <v>40</v>
      </c>
      <c r="N236" s="59">
        <v>40</v>
      </c>
      <c r="O236" s="59">
        <v>40</v>
      </c>
      <c r="P236" s="59">
        <v>40</v>
      </c>
      <c r="Q236" s="59">
        <v>40</v>
      </c>
      <c r="R236" s="9"/>
      <c r="S236" s="9" t="s">
        <v>1</v>
      </c>
    </row>
    <row r="237" spans="2:19" x14ac:dyDescent="0.25">
      <c r="B237" s="7" t="s">
        <v>264</v>
      </c>
      <c r="C237" s="7" t="s">
        <v>106</v>
      </c>
      <c r="D237" s="8" t="s">
        <v>112</v>
      </c>
      <c r="E237" s="8" t="s">
        <v>1483</v>
      </c>
      <c r="F237" s="59">
        <v>20</v>
      </c>
      <c r="G237" s="59">
        <v>20</v>
      </c>
      <c r="H237" s="59">
        <v>20</v>
      </c>
      <c r="I237" s="59">
        <v>20</v>
      </c>
      <c r="J237" s="59">
        <v>20</v>
      </c>
      <c r="K237" s="59">
        <v>20</v>
      </c>
      <c r="L237" s="59">
        <v>20</v>
      </c>
      <c r="M237" s="59">
        <v>20</v>
      </c>
      <c r="N237" s="59">
        <v>20</v>
      </c>
      <c r="O237" s="59">
        <v>20</v>
      </c>
      <c r="P237" s="59">
        <v>20</v>
      </c>
      <c r="Q237" s="59">
        <v>20</v>
      </c>
      <c r="R237" s="9"/>
      <c r="S237" s="9" t="s">
        <v>1</v>
      </c>
    </row>
    <row r="238" spans="2:19" x14ac:dyDescent="0.25">
      <c r="B238" s="7" t="s">
        <v>264</v>
      </c>
      <c r="C238" s="7" t="s">
        <v>106</v>
      </c>
      <c r="D238" s="8" t="s">
        <v>117</v>
      </c>
      <c r="E238" s="8" t="s">
        <v>1484</v>
      </c>
      <c r="F238" s="59">
        <v>26</v>
      </c>
      <c r="G238" s="59">
        <v>26</v>
      </c>
      <c r="H238" s="59">
        <v>26</v>
      </c>
      <c r="I238" s="59">
        <v>26</v>
      </c>
      <c r="J238" s="59">
        <v>26</v>
      </c>
      <c r="K238" s="59">
        <v>26</v>
      </c>
      <c r="L238" s="59">
        <v>26</v>
      </c>
      <c r="M238" s="59">
        <v>26</v>
      </c>
      <c r="N238" s="59">
        <v>26</v>
      </c>
      <c r="O238" s="59">
        <v>26</v>
      </c>
      <c r="P238" s="59">
        <v>26</v>
      </c>
      <c r="Q238" s="59">
        <v>26</v>
      </c>
      <c r="R238" s="9"/>
      <c r="S238" s="9" t="s">
        <v>1</v>
      </c>
    </row>
    <row r="239" spans="2:19" x14ac:dyDescent="0.25">
      <c r="B239" s="7" t="s">
        <v>264</v>
      </c>
      <c r="C239" s="7" t="s">
        <v>237</v>
      </c>
      <c r="D239" s="8" t="s">
        <v>238</v>
      </c>
      <c r="E239" s="8" t="s">
        <v>1485</v>
      </c>
      <c r="F239" s="59">
        <v>18.100000000000001</v>
      </c>
      <c r="G239" s="59">
        <v>18.100000000000001</v>
      </c>
      <c r="H239" s="59">
        <v>18.100000000000001</v>
      </c>
      <c r="I239" s="59">
        <v>18.100000000000001</v>
      </c>
      <c r="J239" s="59">
        <v>18.100000000000001</v>
      </c>
      <c r="K239" s="59">
        <v>18.100000000000001</v>
      </c>
      <c r="L239" s="59">
        <v>18.100000000000001</v>
      </c>
      <c r="M239" s="59">
        <v>18.100000000000001</v>
      </c>
      <c r="N239" s="59">
        <v>18.100000000000001</v>
      </c>
      <c r="O239" s="59">
        <v>18.100000000000001</v>
      </c>
      <c r="P239" s="59">
        <v>18.100000000000001</v>
      </c>
      <c r="Q239" s="59">
        <v>18.100000000000001</v>
      </c>
      <c r="R239" s="9"/>
      <c r="S239" s="9" t="s">
        <v>1</v>
      </c>
    </row>
    <row r="240" spans="2:19" x14ac:dyDescent="0.25">
      <c r="B240" s="7" t="s">
        <v>264</v>
      </c>
      <c r="C240" s="7" t="s">
        <v>237</v>
      </c>
      <c r="D240" s="8" t="s">
        <v>241</v>
      </c>
      <c r="E240" s="8" t="s">
        <v>1486</v>
      </c>
      <c r="F240" s="59">
        <v>0</v>
      </c>
      <c r="G240" s="59">
        <v>0</v>
      </c>
      <c r="H240" s="59">
        <v>0</v>
      </c>
      <c r="I240" s="59">
        <v>0</v>
      </c>
      <c r="J240" s="59">
        <v>0</v>
      </c>
      <c r="K240" s="59">
        <v>0</v>
      </c>
      <c r="L240" s="59">
        <v>0</v>
      </c>
      <c r="M240" s="59">
        <v>0</v>
      </c>
      <c r="N240" s="59">
        <v>0</v>
      </c>
      <c r="O240" s="59">
        <v>0</v>
      </c>
      <c r="P240" s="59">
        <v>0</v>
      </c>
      <c r="Q240" s="59">
        <v>0</v>
      </c>
      <c r="R240" s="9"/>
      <c r="S240" s="9" t="s">
        <v>1</v>
      </c>
    </row>
    <row r="241" spans="2:19" x14ac:dyDescent="0.25">
      <c r="B241" s="7" t="s">
        <v>264</v>
      </c>
      <c r="C241" s="7" t="s">
        <v>237</v>
      </c>
      <c r="D241" s="8" t="s">
        <v>245</v>
      </c>
      <c r="E241" s="8" t="s">
        <v>1487</v>
      </c>
      <c r="F241" s="60">
        <v>15.1</v>
      </c>
      <c r="G241" s="60">
        <v>15.1</v>
      </c>
      <c r="H241" s="60">
        <v>15.1</v>
      </c>
      <c r="I241" s="60">
        <v>15.1</v>
      </c>
      <c r="J241" s="60">
        <v>15.1</v>
      </c>
      <c r="K241" s="60">
        <v>15.1</v>
      </c>
      <c r="L241" s="60">
        <v>15.1</v>
      </c>
      <c r="M241" s="60">
        <v>15.1</v>
      </c>
      <c r="N241" s="60">
        <v>15.1</v>
      </c>
      <c r="O241" s="60">
        <v>15.1</v>
      </c>
      <c r="P241" s="60">
        <v>15.1</v>
      </c>
      <c r="Q241" s="60">
        <v>15.1</v>
      </c>
      <c r="R241" s="9"/>
      <c r="S241" s="9" t="s">
        <v>1</v>
      </c>
    </row>
    <row r="242" spans="2:19" x14ac:dyDescent="0.25">
      <c r="B242" s="7" t="s">
        <v>264</v>
      </c>
      <c r="C242" s="7" t="s">
        <v>237</v>
      </c>
      <c r="D242" s="8" t="s">
        <v>248</v>
      </c>
      <c r="E242" s="8" t="s">
        <v>1488</v>
      </c>
      <c r="F242" s="59">
        <v>0</v>
      </c>
      <c r="G242" s="59">
        <v>0</v>
      </c>
      <c r="H242" s="59">
        <v>0</v>
      </c>
      <c r="I242" s="59">
        <v>0</v>
      </c>
      <c r="J242" s="59">
        <v>0</v>
      </c>
      <c r="K242" s="59">
        <v>0</v>
      </c>
      <c r="L242" s="59">
        <v>0</v>
      </c>
      <c r="M242" s="59">
        <v>0</v>
      </c>
      <c r="N242" s="59">
        <v>0</v>
      </c>
      <c r="O242" s="59">
        <v>0</v>
      </c>
      <c r="P242" s="59">
        <v>0</v>
      </c>
      <c r="Q242" s="59">
        <v>0</v>
      </c>
      <c r="R242" s="9"/>
      <c r="S242" s="9" t="s">
        <v>1</v>
      </c>
    </row>
    <row r="243" spans="2:19" x14ac:dyDescent="0.25">
      <c r="B243" s="7" t="s">
        <v>264</v>
      </c>
      <c r="C243" s="8" t="s">
        <v>122</v>
      </c>
      <c r="D243" s="8" t="s">
        <v>130</v>
      </c>
      <c r="E243" s="8" t="s">
        <v>1489</v>
      </c>
      <c r="F243" s="20">
        <v>3.1465983276559908</v>
      </c>
      <c r="G243" s="20">
        <v>2.5009334933040921</v>
      </c>
      <c r="H243" s="20">
        <v>1.2285899229383945</v>
      </c>
      <c r="I243" s="20">
        <v>2.5788354547436234</v>
      </c>
      <c r="J243" s="20">
        <v>2.6291863316462907</v>
      </c>
      <c r="K243" s="20">
        <v>2.6769878369828146</v>
      </c>
      <c r="L243" s="20">
        <v>2.6942042939267425</v>
      </c>
      <c r="M243" s="20">
        <v>2.7152480227788081</v>
      </c>
      <c r="N243" s="20">
        <v>2.7453020616714388</v>
      </c>
      <c r="O243" s="20">
        <v>2.8001797736825438</v>
      </c>
      <c r="P243" s="20">
        <v>2.9380499525556489</v>
      </c>
      <c r="Q243" s="20">
        <v>3.0630569562751608</v>
      </c>
      <c r="R243" s="9"/>
      <c r="S243" s="9" t="s">
        <v>1</v>
      </c>
    </row>
    <row r="244" spans="2:19" x14ac:dyDescent="0.25">
      <c r="B244" s="7" t="s">
        <v>264</v>
      </c>
      <c r="C244" s="8" t="s">
        <v>122</v>
      </c>
      <c r="D244" s="8" t="s">
        <v>135</v>
      </c>
      <c r="E244" s="8" t="s">
        <v>1490</v>
      </c>
      <c r="F244" s="20">
        <v>0.75751026179529501</v>
      </c>
      <c r="G244" s="20">
        <v>0.75751026179529501</v>
      </c>
      <c r="H244" s="20">
        <v>0.75751026179529501</v>
      </c>
      <c r="I244" s="20">
        <v>0.75751026179529501</v>
      </c>
      <c r="J244" s="20">
        <v>0.75751026179529501</v>
      </c>
      <c r="K244" s="20">
        <v>0.75751026179529501</v>
      </c>
      <c r="L244" s="20">
        <v>0.75751026179529501</v>
      </c>
      <c r="M244" s="20">
        <v>0.75751026179529501</v>
      </c>
      <c r="N244" s="20">
        <v>0.75751026179529501</v>
      </c>
      <c r="O244" s="20">
        <v>0.75751026179529501</v>
      </c>
      <c r="P244" s="20">
        <v>0.75751026179529501</v>
      </c>
      <c r="Q244" s="20">
        <v>0.75751026179529501</v>
      </c>
      <c r="R244" s="10"/>
      <c r="S244" s="9" t="s">
        <v>1</v>
      </c>
    </row>
    <row r="245" spans="2:19" x14ac:dyDescent="0.25">
      <c r="B245" s="7" t="s">
        <v>264</v>
      </c>
      <c r="C245" s="8" t="s">
        <v>140</v>
      </c>
      <c r="D245" s="8" t="s">
        <v>130</v>
      </c>
      <c r="E245" s="8" t="s">
        <v>1491</v>
      </c>
      <c r="F245" s="20">
        <v>2.2436627720070308</v>
      </c>
      <c r="G245" s="20">
        <v>7.574441257566261</v>
      </c>
      <c r="H245" s="20">
        <v>6.1279984064759967</v>
      </c>
      <c r="I245" s="20">
        <v>7.6897984080942141</v>
      </c>
      <c r="J245" s="20">
        <v>7.9632073481798811</v>
      </c>
      <c r="K245" s="20">
        <v>8.1547009071291239</v>
      </c>
      <c r="L245" s="20">
        <v>8.1963096500075281</v>
      </c>
      <c r="M245" s="20">
        <v>8.2398040390595302</v>
      </c>
      <c r="N245" s="20">
        <v>8.305219292766818</v>
      </c>
      <c r="O245" s="20">
        <v>8.5694646648827781</v>
      </c>
      <c r="P245" s="20">
        <v>9.1194311905188581</v>
      </c>
      <c r="Q245" s="20">
        <v>9.6699109641833747</v>
      </c>
      <c r="R245" s="10"/>
      <c r="S245" s="9" t="s">
        <v>1</v>
      </c>
    </row>
    <row r="246" spans="2:19" x14ac:dyDescent="0.25">
      <c r="B246" s="7" t="s">
        <v>264</v>
      </c>
      <c r="C246" s="8" t="s">
        <v>140</v>
      </c>
      <c r="D246" s="8" t="s">
        <v>135</v>
      </c>
      <c r="E246" s="8" t="s">
        <v>1492</v>
      </c>
      <c r="F246" s="20">
        <v>0.90921842418320098</v>
      </c>
      <c r="G246" s="20">
        <v>0.90921842418320098</v>
      </c>
      <c r="H246" s="20">
        <v>0.90921842418320098</v>
      </c>
      <c r="I246" s="20">
        <v>0.90921842418320098</v>
      </c>
      <c r="J246" s="20">
        <v>0.90921842418320098</v>
      </c>
      <c r="K246" s="20">
        <v>0.90921842418320098</v>
      </c>
      <c r="L246" s="20">
        <v>0.90921842418320098</v>
      </c>
      <c r="M246" s="20">
        <v>0.90921842418320098</v>
      </c>
      <c r="N246" s="20">
        <v>0.90921842418320098</v>
      </c>
      <c r="O246" s="20">
        <v>0.90921842418320098</v>
      </c>
      <c r="P246" s="20">
        <v>0.90921842418320098</v>
      </c>
      <c r="Q246" s="20">
        <v>0.90921842418320098</v>
      </c>
      <c r="R246" s="10"/>
      <c r="S246" s="9" t="s">
        <v>1</v>
      </c>
    </row>
    <row r="247" spans="2:19" x14ac:dyDescent="0.25">
      <c r="B247" s="7" t="s">
        <v>264</v>
      </c>
      <c r="C247" s="8" t="s">
        <v>150</v>
      </c>
      <c r="D247" s="8" t="s">
        <v>151</v>
      </c>
      <c r="E247" s="8" t="s">
        <v>1493</v>
      </c>
      <c r="F247" s="22">
        <v>7</v>
      </c>
      <c r="G247" s="22"/>
      <c r="H247" s="22"/>
      <c r="I247" s="22"/>
      <c r="J247" s="22"/>
      <c r="K247" s="22"/>
      <c r="L247" s="22"/>
      <c r="M247" s="22"/>
      <c r="N247" s="22"/>
      <c r="O247" s="22"/>
      <c r="P247" s="22"/>
      <c r="Q247" s="22"/>
      <c r="R247" s="11"/>
      <c r="S247" s="9" t="s">
        <v>1</v>
      </c>
    </row>
    <row r="248" spans="2:19" x14ac:dyDescent="0.25">
      <c r="B248" s="7" t="s">
        <v>264</v>
      </c>
      <c r="C248" s="7" t="s">
        <v>164</v>
      </c>
      <c r="D248" s="12">
        <v>1</v>
      </c>
      <c r="E248" s="8" t="s">
        <v>1494</v>
      </c>
      <c r="F248" s="59"/>
      <c r="G248" s="59"/>
      <c r="H248" s="59"/>
      <c r="I248" s="59"/>
      <c r="J248" s="59"/>
      <c r="K248" s="59"/>
      <c r="L248" s="59"/>
      <c r="M248" s="59"/>
      <c r="N248" s="59"/>
      <c r="O248" s="59"/>
      <c r="P248" s="59"/>
      <c r="Q248" s="59"/>
      <c r="R248" s="9"/>
      <c r="S248" s="9" t="s">
        <v>1</v>
      </c>
    </row>
    <row r="249" spans="2:19" x14ac:dyDescent="0.25">
      <c r="B249" s="7" t="s">
        <v>264</v>
      </c>
      <c r="C249" s="7" t="s">
        <v>164</v>
      </c>
      <c r="D249" s="12">
        <v>2</v>
      </c>
      <c r="E249" s="8" t="s">
        <v>1495</v>
      </c>
      <c r="F249" s="59"/>
      <c r="G249" s="59"/>
      <c r="H249" s="59"/>
      <c r="I249" s="59"/>
      <c r="J249" s="59"/>
      <c r="K249" s="59"/>
      <c r="L249" s="59"/>
      <c r="M249" s="59"/>
      <c r="N249" s="59"/>
      <c r="O249" s="59"/>
      <c r="P249" s="59"/>
      <c r="Q249" s="59"/>
      <c r="R249" s="9"/>
      <c r="S249" s="9" t="s">
        <v>1</v>
      </c>
    </row>
    <row r="250" spans="2:19" x14ac:dyDescent="0.25">
      <c r="B250" s="7" t="s">
        <v>264</v>
      </c>
      <c r="C250" s="7" t="s">
        <v>164</v>
      </c>
      <c r="D250" s="12">
        <v>3</v>
      </c>
      <c r="E250" s="8" t="s">
        <v>1496</v>
      </c>
      <c r="F250" s="59"/>
      <c r="G250" s="59"/>
      <c r="H250" s="59"/>
      <c r="I250" s="59"/>
      <c r="J250" s="59"/>
      <c r="K250" s="59"/>
      <c r="L250" s="59"/>
      <c r="M250" s="59"/>
      <c r="N250" s="59"/>
      <c r="O250" s="59"/>
      <c r="P250" s="59"/>
      <c r="Q250" s="59"/>
      <c r="R250" s="9"/>
      <c r="S250" s="9" t="s">
        <v>1</v>
      </c>
    </row>
    <row r="251" spans="2:19" x14ac:dyDescent="0.25">
      <c r="B251" s="7" t="s">
        <v>264</v>
      </c>
      <c r="C251" s="7" t="s">
        <v>164</v>
      </c>
      <c r="D251" s="12">
        <v>4</v>
      </c>
      <c r="E251" s="8" t="s">
        <v>1497</v>
      </c>
      <c r="F251" s="59"/>
      <c r="G251" s="59"/>
      <c r="H251" s="59"/>
      <c r="I251" s="59"/>
      <c r="J251" s="59"/>
      <c r="K251" s="59"/>
      <c r="L251" s="59"/>
      <c r="M251" s="59"/>
      <c r="N251" s="59"/>
      <c r="O251" s="59"/>
      <c r="P251" s="59"/>
      <c r="Q251" s="59"/>
      <c r="R251" s="9"/>
      <c r="S251" s="9" t="s">
        <v>1</v>
      </c>
    </row>
    <row r="252" spans="2:19" x14ac:dyDescent="0.25">
      <c r="B252" s="7" t="s">
        <v>264</v>
      </c>
      <c r="C252" s="8" t="s">
        <v>171</v>
      </c>
      <c r="D252" s="8" t="s">
        <v>172</v>
      </c>
      <c r="E252" s="8" t="s">
        <v>1498</v>
      </c>
      <c r="F252" s="59">
        <v>0.11</v>
      </c>
      <c r="G252" s="59"/>
      <c r="H252" s="59"/>
      <c r="I252" s="59"/>
      <c r="J252" s="59"/>
      <c r="K252" s="59"/>
      <c r="L252" s="59"/>
      <c r="M252" s="59"/>
      <c r="N252" s="59"/>
      <c r="O252" s="59"/>
      <c r="P252" s="59"/>
      <c r="Q252" s="59"/>
      <c r="R252" s="9"/>
      <c r="S252" s="9" t="s">
        <v>1</v>
      </c>
    </row>
    <row r="253" spans="2:19" ht="15.75" thickBot="1" x14ac:dyDescent="0.3">
      <c r="B253" s="56" t="s">
        <v>264</v>
      </c>
      <c r="C253" s="57" t="s">
        <v>171</v>
      </c>
      <c r="D253" s="57" t="s">
        <v>174</v>
      </c>
      <c r="E253" s="57" t="s">
        <v>1499</v>
      </c>
      <c r="F253" s="61"/>
      <c r="G253" s="61"/>
      <c r="H253" s="61"/>
      <c r="I253" s="61"/>
      <c r="J253" s="61"/>
      <c r="K253" s="61"/>
      <c r="L253" s="61"/>
      <c r="M253" s="61"/>
      <c r="N253" s="61"/>
      <c r="O253" s="61"/>
      <c r="P253" s="61"/>
      <c r="Q253" s="61"/>
      <c r="R253" s="62"/>
      <c r="S253" s="62" t="s">
        <v>1</v>
      </c>
    </row>
    <row r="254" spans="2:19" ht="15.75" thickTop="1" x14ac:dyDescent="0.25">
      <c r="B254" s="7" t="s">
        <v>266</v>
      </c>
      <c r="C254" s="7" t="s">
        <v>106</v>
      </c>
      <c r="D254" s="8" t="s">
        <v>107</v>
      </c>
      <c r="E254" s="8" t="s">
        <v>1500</v>
      </c>
      <c r="F254" s="59">
        <v>90</v>
      </c>
      <c r="G254" s="59">
        <v>90</v>
      </c>
      <c r="H254" s="59">
        <v>90</v>
      </c>
      <c r="I254" s="59">
        <v>90</v>
      </c>
      <c r="J254" s="59">
        <v>90</v>
      </c>
      <c r="K254" s="59">
        <v>90</v>
      </c>
      <c r="L254" s="59">
        <v>90</v>
      </c>
      <c r="M254" s="59">
        <v>90</v>
      </c>
      <c r="N254" s="59">
        <v>90</v>
      </c>
      <c r="O254" s="59">
        <v>90</v>
      </c>
      <c r="P254" s="59">
        <v>90</v>
      </c>
      <c r="Q254" s="59">
        <v>90</v>
      </c>
      <c r="R254" s="9"/>
      <c r="S254" s="9" t="s">
        <v>1</v>
      </c>
    </row>
    <row r="255" spans="2:19" x14ac:dyDescent="0.25">
      <c r="B255" s="7" t="s">
        <v>266</v>
      </c>
      <c r="C255" s="7" t="s">
        <v>106</v>
      </c>
      <c r="D255" s="8" t="s">
        <v>112</v>
      </c>
      <c r="E255" s="8" t="s">
        <v>1501</v>
      </c>
      <c r="F255" s="59">
        <v>60</v>
      </c>
      <c r="G255" s="59">
        <v>60</v>
      </c>
      <c r="H255" s="59">
        <v>60</v>
      </c>
      <c r="I255" s="59">
        <v>60</v>
      </c>
      <c r="J255" s="59">
        <v>60</v>
      </c>
      <c r="K255" s="59">
        <v>60</v>
      </c>
      <c r="L255" s="59">
        <v>60</v>
      </c>
      <c r="M255" s="59">
        <v>60</v>
      </c>
      <c r="N255" s="59">
        <v>60</v>
      </c>
      <c r="O255" s="59">
        <v>60</v>
      </c>
      <c r="P255" s="59">
        <v>60</v>
      </c>
      <c r="Q255" s="59">
        <v>60</v>
      </c>
      <c r="R255" s="9"/>
      <c r="S255" s="9" t="s">
        <v>1</v>
      </c>
    </row>
    <row r="256" spans="2:19" x14ac:dyDescent="0.25">
      <c r="B256" s="7" t="s">
        <v>266</v>
      </c>
      <c r="C256" s="7" t="s">
        <v>106</v>
      </c>
      <c r="D256" s="8" t="s">
        <v>117</v>
      </c>
      <c r="E256" s="8" t="s">
        <v>1502</v>
      </c>
      <c r="F256" s="59">
        <v>78</v>
      </c>
      <c r="G256" s="59">
        <v>78</v>
      </c>
      <c r="H256" s="59">
        <v>78</v>
      </c>
      <c r="I256" s="59">
        <v>78</v>
      </c>
      <c r="J256" s="59">
        <v>78</v>
      </c>
      <c r="K256" s="59">
        <v>78</v>
      </c>
      <c r="L256" s="59">
        <v>78</v>
      </c>
      <c r="M256" s="59">
        <v>78</v>
      </c>
      <c r="N256" s="59">
        <v>78</v>
      </c>
      <c r="O256" s="59">
        <v>78</v>
      </c>
      <c r="P256" s="59">
        <v>78</v>
      </c>
      <c r="Q256" s="59">
        <v>78</v>
      </c>
      <c r="R256" s="9"/>
      <c r="S256" s="9" t="s">
        <v>1</v>
      </c>
    </row>
    <row r="257" spans="2:19" x14ac:dyDescent="0.25">
      <c r="B257" s="7" t="s">
        <v>266</v>
      </c>
      <c r="C257" s="7" t="s">
        <v>237</v>
      </c>
      <c r="D257" s="8" t="s">
        <v>238</v>
      </c>
      <c r="E257" s="8" t="s">
        <v>1503</v>
      </c>
      <c r="F257" s="59">
        <v>67.900000000000006</v>
      </c>
      <c r="G257" s="59">
        <v>67.900000000000006</v>
      </c>
      <c r="H257" s="59">
        <v>67.900000000000006</v>
      </c>
      <c r="I257" s="59">
        <v>67.900000000000006</v>
      </c>
      <c r="J257" s="59">
        <v>67.900000000000006</v>
      </c>
      <c r="K257" s="59">
        <v>67.900000000000006</v>
      </c>
      <c r="L257" s="59">
        <v>67.900000000000006</v>
      </c>
      <c r="M257" s="59">
        <v>67.900000000000006</v>
      </c>
      <c r="N257" s="59">
        <v>67.900000000000006</v>
      </c>
      <c r="O257" s="59">
        <v>67.900000000000006</v>
      </c>
      <c r="P257" s="59">
        <v>67.900000000000006</v>
      </c>
      <c r="Q257" s="59">
        <v>67.900000000000006</v>
      </c>
      <c r="R257" s="9"/>
      <c r="S257" s="9" t="s">
        <v>1</v>
      </c>
    </row>
    <row r="258" spans="2:19" x14ac:dyDescent="0.25">
      <c r="B258" s="7" t="s">
        <v>266</v>
      </c>
      <c r="C258" s="7" t="s">
        <v>237</v>
      </c>
      <c r="D258" s="8" t="s">
        <v>241</v>
      </c>
      <c r="E258" s="8" t="s">
        <v>1504</v>
      </c>
      <c r="F258" s="59">
        <v>45.3</v>
      </c>
      <c r="G258" s="59">
        <v>45.3</v>
      </c>
      <c r="H258" s="59">
        <v>45.3</v>
      </c>
      <c r="I258" s="59">
        <v>45.3</v>
      </c>
      <c r="J258" s="59">
        <v>45.3</v>
      </c>
      <c r="K258" s="59">
        <v>45.3</v>
      </c>
      <c r="L258" s="59">
        <v>45.3</v>
      </c>
      <c r="M258" s="59">
        <v>45.3</v>
      </c>
      <c r="N258" s="59">
        <v>45.3</v>
      </c>
      <c r="O258" s="59">
        <v>45.3</v>
      </c>
      <c r="P258" s="59">
        <v>45.3</v>
      </c>
      <c r="Q258" s="59">
        <v>45.3</v>
      </c>
      <c r="R258" s="9"/>
      <c r="S258" s="9" t="s">
        <v>1</v>
      </c>
    </row>
    <row r="259" spans="2:19" x14ac:dyDescent="0.25">
      <c r="B259" s="7" t="s">
        <v>266</v>
      </c>
      <c r="C259" s="7" t="s">
        <v>237</v>
      </c>
      <c r="D259" s="8" t="s">
        <v>245</v>
      </c>
      <c r="E259" s="8" t="s">
        <v>1505</v>
      </c>
      <c r="F259" s="60">
        <v>40.299999999999997</v>
      </c>
      <c r="G259" s="60">
        <v>40.299999999999997</v>
      </c>
      <c r="H259" s="60">
        <v>40.299999999999997</v>
      </c>
      <c r="I259" s="60">
        <v>40.299999999999997</v>
      </c>
      <c r="J259" s="60">
        <v>40.299999999999997</v>
      </c>
      <c r="K259" s="60">
        <v>40.299999999999997</v>
      </c>
      <c r="L259" s="60">
        <v>40.299999999999997</v>
      </c>
      <c r="M259" s="60">
        <v>40.299999999999997</v>
      </c>
      <c r="N259" s="60">
        <v>40.299999999999997</v>
      </c>
      <c r="O259" s="60">
        <v>40.299999999999997</v>
      </c>
      <c r="P259" s="60">
        <v>40.299999999999997</v>
      </c>
      <c r="Q259" s="60">
        <v>40.299999999999997</v>
      </c>
      <c r="R259" s="9"/>
      <c r="S259" s="9" t="s">
        <v>1</v>
      </c>
    </row>
    <row r="260" spans="2:19" x14ac:dyDescent="0.25">
      <c r="B260" s="7" t="s">
        <v>266</v>
      </c>
      <c r="C260" s="7" t="s">
        <v>237</v>
      </c>
      <c r="D260" s="8" t="s">
        <v>248</v>
      </c>
      <c r="E260" s="8" t="s">
        <v>1506</v>
      </c>
      <c r="F260" s="59">
        <v>26.9</v>
      </c>
      <c r="G260" s="59">
        <v>26.9</v>
      </c>
      <c r="H260" s="59">
        <v>26.9</v>
      </c>
      <c r="I260" s="59">
        <v>26.9</v>
      </c>
      <c r="J260" s="59">
        <v>26.9</v>
      </c>
      <c r="K260" s="59">
        <v>26.9</v>
      </c>
      <c r="L260" s="59">
        <v>26.9</v>
      </c>
      <c r="M260" s="59">
        <v>26.9</v>
      </c>
      <c r="N260" s="59">
        <v>26.9</v>
      </c>
      <c r="O260" s="59">
        <v>26.9</v>
      </c>
      <c r="P260" s="59">
        <v>26.9</v>
      </c>
      <c r="Q260" s="59">
        <v>26.9</v>
      </c>
      <c r="R260" s="9"/>
      <c r="S260" s="9" t="s">
        <v>1</v>
      </c>
    </row>
    <row r="261" spans="2:19" x14ac:dyDescent="0.25">
      <c r="B261" s="7" t="s">
        <v>266</v>
      </c>
      <c r="C261" s="8" t="s">
        <v>122</v>
      </c>
      <c r="D261" s="8" t="s">
        <v>130</v>
      </c>
      <c r="E261" s="8" t="s">
        <v>1507</v>
      </c>
      <c r="F261" s="20">
        <v>37.71855999066846</v>
      </c>
      <c r="G261" s="20">
        <v>37.243001380730306</v>
      </c>
      <c r="H261" s="20">
        <v>37.243001380730306</v>
      </c>
      <c r="I261" s="20">
        <v>38.403089349971353</v>
      </c>
      <c r="J261" s="20">
        <v>39.15289648519812</v>
      </c>
      <c r="K261" s="20">
        <v>39.864739296698538</v>
      </c>
      <c r="L261" s="20">
        <v>40.121120576508936</v>
      </c>
      <c r="M261" s="20">
        <v>40.434496211963271</v>
      </c>
      <c r="N261" s="20">
        <v>40.882050141314664</v>
      </c>
      <c r="O261" s="20">
        <v>41.699269275559111</v>
      </c>
      <c r="P261" s="20">
        <v>43.752382353487832</v>
      </c>
      <c r="Q261" s="20">
        <v>45.613941657080495</v>
      </c>
      <c r="R261" s="9"/>
      <c r="S261" s="9" t="s">
        <v>1</v>
      </c>
    </row>
    <row r="262" spans="2:19" x14ac:dyDescent="0.25">
      <c r="B262" s="7" t="s">
        <v>266</v>
      </c>
      <c r="C262" s="8" t="s">
        <v>122</v>
      </c>
      <c r="D262" s="8" t="s">
        <v>135</v>
      </c>
      <c r="E262" s="8" t="s">
        <v>1508</v>
      </c>
      <c r="F262" s="20">
        <v>0.99782456949996801</v>
      </c>
      <c r="G262" s="20">
        <v>0.99782456949996801</v>
      </c>
      <c r="H262" s="20">
        <v>0.99782456949996801</v>
      </c>
      <c r="I262" s="20">
        <v>0.99782456949996801</v>
      </c>
      <c r="J262" s="20">
        <v>0.99782456949996801</v>
      </c>
      <c r="K262" s="20">
        <v>0.99782456949996801</v>
      </c>
      <c r="L262" s="20">
        <v>0.99782456949996801</v>
      </c>
      <c r="M262" s="20">
        <v>0.99782456949996801</v>
      </c>
      <c r="N262" s="20">
        <v>0.99782456949996801</v>
      </c>
      <c r="O262" s="20">
        <v>0.99782456949996801</v>
      </c>
      <c r="P262" s="20">
        <v>0.99782456949996801</v>
      </c>
      <c r="Q262" s="20">
        <v>0.99782456949996801</v>
      </c>
      <c r="R262" s="10"/>
      <c r="S262" s="9" t="s">
        <v>1</v>
      </c>
    </row>
    <row r="263" spans="2:19" x14ac:dyDescent="0.25">
      <c r="B263" s="7" t="s">
        <v>266</v>
      </c>
      <c r="C263" s="8" t="s">
        <v>140</v>
      </c>
      <c r="D263" s="8" t="s">
        <v>130</v>
      </c>
      <c r="E263" s="8" t="s">
        <v>1509</v>
      </c>
      <c r="F263" s="20">
        <v>26.290351193754169</v>
      </c>
      <c r="G263" s="20">
        <v>27.700187145435468</v>
      </c>
      <c r="H263" s="20">
        <v>27.700187145435468</v>
      </c>
      <c r="I263" s="20">
        <v>28.122055181575629</v>
      </c>
      <c r="J263" s="20">
        <v>29.121928116103017</v>
      </c>
      <c r="K263" s="20">
        <v>29.822231576076494</v>
      </c>
      <c r="L263" s="20">
        <v>29.974397250800919</v>
      </c>
      <c r="M263" s="20">
        <v>30.133458846969923</v>
      </c>
      <c r="N263" s="20">
        <v>30.372686363329358</v>
      </c>
      <c r="O263" s="20">
        <v>31.339047578767605</v>
      </c>
      <c r="P263" s="20">
        <v>33.350308233621405</v>
      </c>
      <c r="Q263" s="20">
        <v>35.363445867377841</v>
      </c>
      <c r="R263" s="10"/>
      <c r="S263" s="9" t="s">
        <v>1</v>
      </c>
    </row>
    <row r="264" spans="2:19" x14ac:dyDescent="0.25">
      <c r="B264" s="7" t="s">
        <v>266</v>
      </c>
      <c r="C264" s="8" t="s">
        <v>140</v>
      </c>
      <c r="D264" s="8" t="s">
        <v>135</v>
      </c>
      <c r="E264" s="8" t="s">
        <v>1510</v>
      </c>
      <c r="F264" s="20">
        <v>0.99854504447367198</v>
      </c>
      <c r="G264" s="20">
        <v>0.99854504447367198</v>
      </c>
      <c r="H264" s="20">
        <v>0.99854504447367198</v>
      </c>
      <c r="I264" s="20">
        <v>0.99854504447367198</v>
      </c>
      <c r="J264" s="20">
        <v>0.99854504447367198</v>
      </c>
      <c r="K264" s="20">
        <v>0.99854504447367198</v>
      </c>
      <c r="L264" s="20">
        <v>0.99854504447367198</v>
      </c>
      <c r="M264" s="20">
        <v>0.99854504447367198</v>
      </c>
      <c r="N264" s="20">
        <v>0.99854504447367198</v>
      </c>
      <c r="O264" s="20">
        <v>0.99854504447367198</v>
      </c>
      <c r="P264" s="20">
        <v>0.99854504447367198</v>
      </c>
      <c r="Q264" s="20">
        <v>0.99854504447367198</v>
      </c>
      <c r="R264" s="10"/>
      <c r="S264" s="9" t="s">
        <v>1</v>
      </c>
    </row>
    <row r="265" spans="2:19" x14ac:dyDescent="0.25">
      <c r="B265" s="7" t="s">
        <v>266</v>
      </c>
      <c r="C265" s="8" t="s">
        <v>150</v>
      </c>
      <c r="D265" s="8" t="s">
        <v>151</v>
      </c>
      <c r="E265" s="8" t="s">
        <v>1511</v>
      </c>
      <c r="F265" s="22">
        <v>1</v>
      </c>
      <c r="G265" s="22"/>
      <c r="H265" s="22"/>
      <c r="I265" s="22"/>
      <c r="J265" s="22"/>
      <c r="K265" s="22"/>
      <c r="L265" s="22"/>
      <c r="M265" s="22"/>
      <c r="N265" s="22"/>
      <c r="O265" s="22"/>
      <c r="P265" s="22"/>
      <c r="Q265" s="22"/>
      <c r="R265" s="11"/>
      <c r="S265" s="9" t="s">
        <v>1</v>
      </c>
    </row>
    <row r="266" spans="2:19" x14ac:dyDescent="0.25">
      <c r="B266" s="7" t="s">
        <v>266</v>
      </c>
      <c r="C266" s="7" t="s">
        <v>164</v>
      </c>
      <c r="D266" s="12">
        <v>1</v>
      </c>
      <c r="E266" s="8" t="s">
        <v>1512</v>
      </c>
      <c r="F266" s="59">
        <v>8.5</v>
      </c>
      <c r="G266" s="59"/>
      <c r="H266" s="59"/>
      <c r="I266" s="59"/>
      <c r="J266" s="59"/>
      <c r="K266" s="59"/>
      <c r="L266" s="59"/>
      <c r="M266" s="59"/>
      <c r="N266" s="59"/>
      <c r="O266" s="59"/>
      <c r="P266" s="59"/>
      <c r="Q266" s="59"/>
      <c r="R266" s="9" t="s">
        <v>216</v>
      </c>
      <c r="S266" s="9" t="s">
        <v>1</v>
      </c>
    </row>
    <row r="267" spans="2:19" x14ac:dyDescent="0.25">
      <c r="B267" s="7" t="s">
        <v>266</v>
      </c>
      <c r="C267" s="7" t="s">
        <v>164</v>
      </c>
      <c r="D267" s="12">
        <v>2</v>
      </c>
      <c r="E267" s="8" t="s">
        <v>1513</v>
      </c>
      <c r="F267" s="59">
        <v>6.4</v>
      </c>
      <c r="G267" s="59"/>
      <c r="H267" s="59"/>
      <c r="I267" s="59"/>
      <c r="J267" s="59"/>
      <c r="K267" s="59"/>
      <c r="L267" s="59"/>
      <c r="M267" s="59"/>
      <c r="N267" s="59"/>
      <c r="O267" s="59"/>
      <c r="P267" s="59"/>
      <c r="Q267" s="59"/>
      <c r="R267" s="9" t="s">
        <v>6</v>
      </c>
      <c r="S267" s="9" t="s">
        <v>1</v>
      </c>
    </row>
    <row r="268" spans="2:19" x14ac:dyDescent="0.25">
      <c r="B268" s="7" t="s">
        <v>266</v>
      </c>
      <c r="C268" s="7" t="s">
        <v>164</v>
      </c>
      <c r="D268" s="12">
        <v>3</v>
      </c>
      <c r="E268" s="8" t="s">
        <v>1514</v>
      </c>
      <c r="F268" s="59">
        <v>8.5</v>
      </c>
      <c r="G268" s="59"/>
      <c r="H268" s="59"/>
      <c r="I268" s="59"/>
      <c r="J268" s="59"/>
      <c r="K268" s="59"/>
      <c r="L268" s="59"/>
      <c r="M268" s="59"/>
      <c r="N268" s="59"/>
      <c r="O268" s="59"/>
      <c r="P268" s="59"/>
      <c r="Q268" s="59"/>
      <c r="R268" s="9" t="s">
        <v>215</v>
      </c>
      <c r="S268" s="9" t="s">
        <v>1</v>
      </c>
    </row>
    <row r="269" spans="2:19" x14ac:dyDescent="0.25">
      <c r="B269" s="7" t="s">
        <v>266</v>
      </c>
      <c r="C269" s="7" t="s">
        <v>164</v>
      </c>
      <c r="D269" s="12">
        <v>4</v>
      </c>
      <c r="E269" s="8" t="s">
        <v>1515</v>
      </c>
      <c r="F269" s="59"/>
      <c r="G269" s="59"/>
      <c r="H269" s="59"/>
      <c r="I269" s="59"/>
      <c r="J269" s="59"/>
      <c r="K269" s="59"/>
      <c r="L269" s="59"/>
      <c r="M269" s="59"/>
      <c r="N269" s="59"/>
      <c r="O269" s="59"/>
      <c r="P269" s="59"/>
      <c r="Q269" s="59"/>
      <c r="R269" s="9"/>
      <c r="S269" s="9" t="s">
        <v>1</v>
      </c>
    </row>
    <row r="270" spans="2:19" x14ac:dyDescent="0.25">
      <c r="B270" s="7" t="s">
        <v>266</v>
      </c>
      <c r="C270" s="8" t="s">
        <v>171</v>
      </c>
      <c r="D270" s="8" t="s">
        <v>172</v>
      </c>
      <c r="E270" s="8" t="s">
        <v>1516</v>
      </c>
      <c r="F270" s="59">
        <v>1.9570000000000001</v>
      </c>
      <c r="G270" s="59"/>
      <c r="H270" s="59"/>
      <c r="I270" s="59"/>
      <c r="J270" s="59"/>
      <c r="K270" s="59"/>
      <c r="L270" s="59"/>
      <c r="M270" s="59"/>
      <c r="N270" s="59"/>
      <c r="O270" s="59"/>
      <c r="P270" s="59"/>
      <c r="Q270" s="59"/>
      <c r="R270" s="9"/>
      <c r="S270" s="9" t="s">
        <v>1</v>
      </c>
    </row>
    <row r="271" spans="2:19" ht="15.75" thickBot="1" x14ac:dyDescent="0.3">
      <c r="B271" s="56" t="s">
        <v>266</v>
      </c>
      <c r="C271" s="57" t="s">
        <v>171</v>
      </c>
      <c r="D271" s="57" t="s">
        <v>174</v>
      </c>
      <c r="E271" s="57" t="s">
        <v>1517</v>
      </c>
      <c r="F271" s="61">
        <v>1.1000000000000001</v>
      </c>
      <c r="G271" s="61"/>
      <c r="H271" s="61"/>
      <c r="I271" s="61"/>
      <c r="J271" s="61"/>
      <c r="K271" s="61"/>
      <c r="L271" s="61"/>
      <c r="M271" s="61"/>
      <c r="N271" s="61"/>
      <c r="O271" s="61"/>
      <c r="P271" s="61"/>
      <c r="Q271" s="61"/>
      <c r="R271" s="62"/>
      <c r="S271" s="62" t="s">
        <v>1</v>
      </c>
    </row>
    <row r="272" spans="2:19" ht="15.75" thickTop="1" x14ac:dyDescent="0.25">
      <c r="B272" s="7" t="s">
        <v>270</v>
      </c>
      <c r="C272" s="7" t="s">
        <v>106</v>
      </c>
      <c r="D272" s="8" t="s">
        <v>107</v>
      </c>
      <c r="E272" s="8" t="s">
        <v>1554</v>
      </c>
      <c r="F272" s="59">
        <v>5</v>
      </c>
      <c r="G272" s="59">
        <v>5</v>
      </c>
      <c r="H272" s="59">
        <v>5</v>
      </c>
      <c r="I272" s="59">
        <v>5</v>
      </c>
      <c r="J272" s="59">
        <v>5</v>
      </c>
      <c r="K272" s="59">
        <v>5</v>
      </c>
      <c r="L272" s="59">
        <v>5</v>
      </c>
      <c r="M272" s="59">
        <v>5</v>
      </c>
      <c r="N272" s="59">
        <v>5</v>
      </c>
      <c r="O272" s="59">
        <v>5</v>
      </c>
      <c r="P272" s="59">
        <v>5</v>
      </c>
      <c r="Q272" s="59">
        <v>5</v>
      </c>
      <c r="R272" s="9"/>
      <c r="S272" s="9" t="s">
        <v>1</v>
      </c>
    </row>
    <row r="273" spans="2:32" x14ac:dyDescent="0.25">
      <c r="B273" s="7" t="s">
        <v>270</v>
      </c>
      <c r="C273" s="7" t="s">
        <v>106</v>
      </c>
      <c r="D273" s="8" t="s">
        <v>112</v>
      </c>
      <c r="E273" s="8" t="s">
        <v>1555</v>
      </c>
      <c r="F273" s="59">
        <v>2.5</v>
      </c>
      <c r="G273" s="59">
        <v>2.5</v>
      </c>
      <c r="H273" s="59">
        <v>2.5</v>
      </c>
      <c r="I273" s="59">
        <v>2.5</v>
      </c>
      <c r="J273" s="59">
        <v>2.5</v>
      </c>
      <c r="K273" s="59">
        <v>2.5</v>
      </c>
      <c r="L273" s="59">
        <v>2.5</v>
      </c>
      <c r="M273" s="59">
        <v>2.5</v>
      </c>
      <c r="N273" s="59">
        <v>2.5</v>
      </c>
      <c r="O273" s="59">
        <v>2.5</v>
      </c>
      <c r="P273" s="59">
        <v>2.5</v>
      </c>
      <c r="Q273" s="59">
        <v>2.5</v>
      </c>
      <c r="R273" s="9"/>
      <c r="S273" s="9" t="s">
        <v>1</v>
      </c>
    </row>
    <row r="274" spans="2:32" x14ac:dyDescent="0.25">
      <c r="B274" s="7" t="s">
        <v>270</v>
      </c>
      <c r="C274" s="7" t="s">
        <v>106</v>
      </c>
      <c r="D274" s="8" t="s">
        <v>117</v>
      </c>
      <c r="E274" s="8" t="s">
        <v>1556</v>
      </c>
      <c r="F274" s="59">
        <v>3</v>
      </c>
      <c r="G274" s="59">
        <v>3</v>
      </c>
      <c r="H274" s="59">
        <v>3</v>
      </c>
      <c r="I274" s="59">
        <v>3</v>
      </c>
      <c r="J274" s="59">
        <v>3</v>
      </c>
      <c r="K274" s="59">
        <v>3</v>
      </c>
      <c r="L274" s="59">
        <v>3</v>
      </c>
      <c r="M274" s="59">
        <v>3</v>
      </c>
      <c r="N274" s="59">
        <v>3</v>
      </c>
      <c r="O274" s="59">
        <v>3</v>
      </c>
      <c r="P274" s="59">
        <v>3</v>
      </c>
      <c r="Q274" s="59">
        <v>3</v>
      </c>
      <c r="R274" s="9"/>
      <c r="S274" s="9" t="s">
        <v>1</v>
      </c>
    </row>
    <row r="275" spans="2:32" x14ac:dyDescent="0.25">
      <c r="B275" s="7" t="s">
        <v>270</v>
      </c>
      <c r="C275" s="7" t="s">
        <v>237</v>
      </c>
      <c r="D275" s="8" t="s">
        <v>238</v>
      </c>
      <c r="E275" s="8" t="s">
        <v>1557</v>
      </c>
      <c r="F275" s="59"/>
      <c r="G275" s="59"/>
      <c r="H275" s="59"/>
      <c r="I275" s="59"/>
      <c r="J275" s="59"/>
      <c r="K275" s="59"/>
      <c r="L275" s="59"/>
      <c r="M275" s="59"/>
      <c r="N275" s="59"/>
      <c r="O275" s="59"/>
      <c r="P275" s="59"/>
      <c r="Q275" s="59"/>
      <c r="R275" s="9"/>
      <c r="S275" s="9" t="s">
        <v>1</v>
      </c>
    </row>
    <row r="276" spans="2:32" x14ac:dyDescent="0.25">
      <c r="B276" s="7" t="s">
        <v>270</v>
      </c>
      <c r="C276" s="7" t="s">
        <v>237</v>
      </c>
      <c r="D276" s="8" t="s">
        <v>241</v>
      </c>
      <c r="E276" s="8" t="s">
        <v>1558</v>
      </c>
      <c r="F276" s="59"/>
      <c r="G276" s="59"/>
      <c r="H276" s="59"/>
      <c r="I276" s="59"/>
      <c r="J276" s="59"/>
      <c r="K276" s="59"/>
      <c r="L276" s="59"/>
      <c r="M276" s="59"/>
      <c r="N276" s="59"/>
      <c r="O276" s="59"/>
      <c r="P276" s="59"/>
      <c r="Q276" s="59"/>
      <c r="R276" s="9"/>
      <c r="S276" s="9" t="s">
        <v>1</v>
      </c>
    </row>
    <row r="277" spans="2:32" x14ac:dyDescent="0.25">
      <c r="B277" s="7" t="s">
        <v>270</v>
      </c>
      <c r="C277" s="7" t="s">
        <v>237</v>
      </c>
      <c r="D277" s="8" t="s">
        <v>245</v>
      </c>
      <c r="E277" s="8" t="s">
        <v>1559</v>
      </c>
      <c r="F277" s="60"/>
      <c r="G277" s="60"/>
      <c r="H277" s="60"/>
      <c r="I277" s="60"/>
      <c r="J277" s="60"/>
      <c r="K277" s="60"/>
      <c r="L277" s="60"/>
      <c r="M277" s="60"/>
      <c r="N277" s="60"/>
      <c r="O277" s="60"/>
      <c r="P277" s="60"/>
      <c r="Q277" s="60"/>
      <c r="R277" s="9"/>
      <c r="S277" s="9" t="s">
        <v>1</v>
      </c>
    </row>
    <row r="278" spans="2:32" x14ac:dyDescent="0.25">
      <c r="B278" s="7" t="s">
        <v>270</v>
      </c>
      <c r="C278" s="7" t="s">
        <v>237</v>
      </c>
      <c r="D278" s="8" t="s">
        <v>248</v>
      </c>
      <c r="E278" s="8" t="s">
        <v>1560</v>
      </c>
      <c r="F278" s="59"/>
      <c r="G278" s="59"/>
      <c r="H278" s="59"/>
      <c r="I278" s="59"/>
      <c r="J278" s="59"/>
      <c r="K278" s="59"/>
      <c r="L278" s="59"/>
      <c r="M278" s="59"/>
      <c r="N278" s="59"/>
      <c r="O278" s="59"/>
      <c r="P278" s="59"/>
      <c r="Q278" s="59"/>
      <c r="R278" s="9"/>
      <c r="S278" s="9" t="s">
        <v>1</v>
      </c>
    </row>
    <row r="279" spans="2:32" x14ac:dyDescent="0.25">
      <c r="B279" s="7" t="s">
        <v>270</v>
      </c>
      <c r="C279" s="8" t="s">
        <v>122</v>
      </c>
      <c r="D279" s="8" t="s">
        <v>130</v>
      </c>
      <c r="E279" s="8" t="s">
        <v>1561</v>
      </c>
      <c r="F279" s="20">
        <v>1.1687478919343159</v>
      </c>
      <c r="G279" s="20">
        <v>1.2821076807275944</v>
      </c>
      <c r="H279" s="20">
        <v>1.2821076807275944</v>
      </c>
      <c r="I279" s="20">
        <v>1.322044249761829</v>
      </c>
      <c r="J279" s="20">
        <v>1.3478567098616747</v>
      </c>
      <c r="K279" s="20">
        <v>1.3723622304228511</v>
      </c>
      <c r="L279" s="20">
        <v>1.3811882754743585</v>
      </c>
      <c r="M279" s="20">
        <v>1.391976377782804</v>
      </c>
      <c r="N279" s="20">
        <v>1.4073836303963951</v>
      </c>
      <c r="O279" s="20">
        <v>1.4355167799817687</v>
      </c>
      <c r="P279" s="20">
        <v>1.5061961546031883</v>
      </c>
      <c r="Q279" s="20">
        <v>1.5702812012638199</v>
      </c>
      <c r="R279" s="9"/>
      <c r="S279" s="9" t="s">
        <v>1</v>
      </c>
      <c r="T279" s="13"/>
      <c r="U279" s="13"/>
      <c r="V279" s="13"/>
      <c r="W279" s="13"/>
      <c r="X279" s="13"/>
      <c r="Y279" s="13"/>
      <c r="Z279" s="13"/>
      <c r="AA279" s="13"/>
      <c r="AB279" s="13"/>
      <c r="AC279" s="13"/>
      <c r="AD279" s="13"/>
      <c r="AE279" s="13"/>
      <c r="AF279" s="13"/>
    </row>
    <row r="280" spans="2:32" x14ac:dyDescent="0.25">
      <c r="B280" s="7" t="s">
        <v>270</v>
      </c>
      <c r="C280" s="8" t="s">
        <v>122</v>
      </c>
      <c r="D280" s="8" t="s">
        <v>135</v>
      </c>
      <c r="E280" s="8" t="s">
        <v>1562</v>
      </c>
      <c r="F280" s="20">
        <v>0.95562352116525895</v>
      </c>
      <c r="G280" s="20">
        <v>0.95562352116525895</v>
      </c>
      <c r="H280" s="20">
        <v>0.95562352116525895</v>
      </c>
      <c r="I280" s="20">
        <v>0.95562352116525895</v>
      </c>
      <c r="J280" s="20">
        <v>0.95562352116525895</v>
      </c>
      <c r="K280" s="20">
        <v>0.95562352116525895</v>
      </c>
      <c r="L280" s="20">
        <v>0.95562352116525895</v>
      </c>
      <c r="M280" s="20">
        <v>0.95562352116525895</v>
      </c>
      <c r="N280" s="20">
        <v>0.95562352116525895</v>
      </c>
      <c r="O280" s="20">
        <v>0.95562352116525895</v>
      </c>
      <c r="P280" s="20">
        <v>0.95562352116525895</v>
      </c>
      <c r="Q280" s="20">
        <v>0.95562352116525895</v>
      </c>
      <c r="R280" s="10"/>
      <c r="S280" s="9" t="s">
        <v>1</v>
      </c>
    </row>
    <row r="281" spans="2:32" x14ac:dyDescent="0.25">
      <c r="B281" s="7" t="s">
        <v>270</v>
      </c>
      <c r="C281" s="8" t="s">
        <v>140</v>
      </c>
      <c r="D281" s="8" t="s">
        <v>130</v>
      </c>
      <c r="E281" s="8" t="s">
        <v>1563</v>
      </c>
      <c r="F281" s="20">
        <v>1.2222549969488063</v>
      </c>
      <c r="G281" s="20">
        <v>1.674253590567816</v>
      </c>
      <c r="H281" s="20">
        <v>1.674253590567816</v>
      </c>
      <c r="I281" s="20">
        <v>1.6997521213374842</v>
      </c>
      <c r="J281" s="20">
        <v>1.7601864007867449</v>
      </c>
      <c r="K281" s="20">
        <v>1.8025141141769723</v>
      </c>
      <c r="L281" s="20">
        <v>1.8117113057313452</v>
      </c>
      <c r="M281" s="20">
        <v>1.8213253002906304</v>
      </c>
      <c r="N281" s="20">
        <v>1.8357846801541851</v>
      </c>
      <c r="O281" s="20">
        <v>1.8941934456342975</v>
      </c>
      <c r="P281" s="20">
        <v>2.0157579807501418</v>
      </c>
      <c r="Q281" s="20">
        <v>2.1374359641488683</v>
      </c>
      <c r="R281" s="10"/>
      <c r="S281" s="9" t="s">
        <v>1</v>
      </c>
    </row>
    <row r="282" spans="2:32" x14ac:dyDescent="0.25">
      <c r="B282" s="7" t="s">
        <v>270</v>
      </c>
      <c r="C282" s="8" t="s">
        <v>140</v>
      </c>
      <c r="D282" s="8" t="s">
        <v>135</v>
      </c>
      <c r="E282" s="8" t="s">
        <v>1564</v>
      </c>
      <c r="F282" s="20">
        <v>0.96549299260513199</v>
      </c>
      <c r="G282" s="20">
        <v>0.96549299260513199</v>
      </c>
      <c r="H282" s="20">
        <v>0.96549299260513199</v>
      </c>
      <c r="I282" s="20">
        <v>0.96549299260513199</v>
      </c>
      <c r="J282" s="20">
        <v>0.96549299260513199</v>
      </c>
      <c r="K282" s="20">
        <v>0.96549299260513199</v>
      </c>
      <c r="L282" s="20">
        <v>0.96549299260513199</v>
      </c>
      <c r="M282" s="20">
        <v>0.96549299260513199</v>
      </c>
      <c r="N282" s="20">
        <v>0.96549299260513199</v>
      </c>
      <c r="O282" s="20">
        <v>0.96549299260513199</v>
      </c>
      <c r="P282" s="20">
        <v>0.96549299260513199</v>
      </c>
      <c r="Q282" s="20">
        <v>0.96549299260513199</v>
      </c>
      <c r="R282" s="10"/>
      <c r="S282" s="9" t="s">
        <v>1</v>
      </c>
    </row>
    <row r="283" spans="2:32" x14ac:dyDescent="0.25">
      <c r="B283" s="7" t="s">
        <v>270</v>
      </c>
      <c r="C283" s="8" t="s">
        <v>150</v>
      </c>
      <c r="D283" s="8" t="s">
        <v>151</v>
      </c>
      <c r="E283" s="8" t="s">
        <v>1565</v>
      </c>
      <c r="F283" s="22">
        <v>5.5</v>
      </c>
      <c r="G283" s="22"/>
      <c r="H283" s="22"/>
      <c r="I283" s="22"/>
      <c r="J283" s="22"/>
      <c r="K283" s="22"/>
      <c r="L283" s="22"/>
      <c r="M283" s="22"/>
      <c r="N283" s="22"/>
      <c r="O283" s="22"/>
      <c r="P283" s="22"/>
      <c r="Q283" s="22"/>
      <c r="R283" s="11"/>
      <c r="S283" s="9" t="s">
        <v>1</v>
      </c>
    </row>
    <row r="284" spans="2:32" x14ac:dyDescent="0.25">
      <c r="B284" s="7" t="s">
        <v>270</v>
      </c>
      <c r="C284" s="7" t="s">
        <v>164</v>
      </c>
      <c r="D284" s="12">
        <v>1</v>
      </c>
      <c r="E284" s="8" t="s">
        <v>1566</v>
      </c>
      <c r="F284" s="59"/>
      <c r="G284" s="59"/>
      <c r="H284" s="59"/>
      <c r="I284" s="59"/>
      <c r="J284" s="59"/>
      <c r="K284" s="59"/>
      <c r="L284" s="59"/>
      <c r="M284" s="59"/>
      <c r="N284" s="59"/>
      <c r="O284" s="59"/>
      <c r="P284" s="59"/>
      <c r="Q284" s="59"/>
      <c r="R284" s="9"/>
      <c r="S284" s="9" t="s">
        <v>1</v>
      </c>
    </row>
    <row r="285" spans="2:32" x14ac:dyDescent="0.25">
      <c r="B285" s="7" t="s">
        <v>270</v>
      </c>
      <c r="C285" s="7" t="s">
        <v>164</v>
      </c>
      <c r="D285" s="12">
        <v>2</v>
      </c>
      <c r="E285" s="8" t="s">
        <v>1567</v>
      </c>
      <c r="F285" s="59"/>
      <c r="G285" s="59"/>
      <c r="H285" s="59"/>
      <c r="I285" s="59"/>
      <c r="J285" s="59"/>
      <c r="K285" s="59"/>
      <c r="L285" s="59"/>
      <c r="M285" s="59"/>
      <c r="N285" s="59"/>
      <c r="O285" s="59"/>
      <c r="P285" s="59"/>
      <c r="Q285" s="59"/>
      <c r="R285" s="9"/>
      <c r="S285" s="9" t="s">
        <v>1</v>
      </c>
    </row>
    <row r="286" spans="2:32" x14ac:dyDescent="0.25">
      <c r="B286" s="7" t="s">
        <v>270</v>
      </c>
      <c r="C286" s="7" t="s">
        <v>164</v>
      </c>
      <c r="D286" s="12">
        <v>3</v>
      </c>
      <c r="E286" s="8" t="s">
        <v>1568</v>
      </c>
      <c r="F286" s="59"/>
      <c r="G286" s="59"/>
      <c r="H286" s="59"/>
      <c r="I286" s="59"/>
      <c r="J286" s="59"/>
      <c r="K286" s="59"/>
      <c r="L286" s="59"/>
      <c r="M286" s="59"/>
      <c r="N286" s="59"/>
      <c r="O286" s="59"/>
      <c r="P286" s="59"/>
      <c r="Q286" s="59"/>
      <c r="R286" s="9"/>
      <c r="S286" s="9" t="s">
        <v>1</v>
      </c>
    </row>
    <row r="287" spans="2:32" x14ac:dyDescent="0.25">
      <c r="B287" s="7" t="s">
        <v>270</v>
      </c>
      <c r="C287" s="7" t="s">
        <v>164</v>
      </c>
      <c r="D287" s="12">
        <v>4</v>
      </c>
      <c r="E287" s="8" t="s">
        <v>1569</v>
      </c>
      <c r="F287" s="59"/>
      <c r="G287" s="59"/>
      <c r="H287" s="59"/>
      <c r="I287" s="59"/>
      <c r="J287" s="59"/>
      <c r="K287" s="59"/>
      <c r="L287" s="59"/>
      <c r="M287" s="59"/>
      <c r="N287" s="59"/>
      <c r="O287" s="59"/>
      <c r="P287" s="59"/>
      <c r="Q287" s="59"/>
      <c r="R287" s="9"/>
      <c r="S287" s="9" t="s">
        <v>1</v>
      </c>
    </row>
    <row r="288" spans="2:32" x14ac:dyDescent="0.25">
      <c r="B288" s="7" t="s">
        <v>270</v>
      </c>
      <c r="C288" s="8" t="s">
        <v>171</v>
      </c>
      <c r="D288" s="8" t="s">
        <v>172</v>
      </c>
      <c r="E288" s="8" t="s">
        <v>1570</v>
      </c>
      <c r="F288" s="59"/>
      <c r="G288" s="59"/>
      <c r="H288" s="59"/>
      <c r="I288" s="59"/>
      <c r="J288" s="59"/>
      <c r="K288" s="59"/>
      <c r="L288" s="59"/>
      <c r="M288" s="59"/>
      <c r="N288" s="59"/>
      <c r="O288" s="59"/>
      <c r="P288" s="59"/>
      <c r="Q288" s="59"/>
      <c r="R288" s="9"/>
      <c r="S288" s="9" t="s">
        <v>1</v>
      </c>
    </row>
    <row r="289" spans="2:19" ht="15.75" thickBot="1" x14ac:dyDescent="0.3">
      <c r="B289" s="56" t="s">
        <v>270</v>
      </c>
      <c r="C289" s="57" t="s">
        <v>171</v>
      </c>
      <c r="D289" s="57" t="s">
        <v>174</v>
      </c>
      <c r="E289" s="57" t="s">
        <v>1571</v>
      </c>
      <c r="F289" s="61"/>
      <c r="G289" s="61"/>
      <c r="H289" s="61"/>
      <c r="I289" s="61"/>
      <c r="J289" s="61"/>
      <c r="K289" s="61"/>
      <c r="L289" s="61"/>
      <c r="M289" s="61"/>
      <c r="N289" s="61"/>
      <c r="O289" s="61"/>
      <c r="P289" s="61"/>
      <c r="Q289" s="61"/>
      <c r="R289" s="62"/>
      <c r="S289" s="62" t="s">
        <v>1</v>
      </c>
    </row>
    <row r="290" spans="2:19" ht="15.75" thickTop="1" x14ac:dyDescent="0.25"/>
    <row r="297" spans="2:19" x14ac:dyDescent="0.25">
      <c r="F297">
        <f>IF(AND(S297="Summer",B297=FORECAST!B72),FORECAST!T72,FORECAST!E72)</f>
        <v>0</v>
      </c>
      <c r="G297">
        <f>IF(AND(S297="Summer",B297=FORECAST!B72),FORECAST!U72,FORECAST!F72)</f>
        <v>0</v>
      </c>
      <c r="H297">
        <f>IF(AND(S297="Summer",B297=FORECAST!B72),FORECAST!V72,FORECAST!G72)</f>
        <v>0</v>
      </c>
      <c r="I297">
        <f>IF(AND(S297="Summer",B297=FORECAST!B72),FORECAST!W72,FORECAST!H72)</f>
        <v>0</v>
      </c>
      <c r="J297">
        <f>IF(AND(S297="Summer",B297=FORECAST!B72),FORECAST!X72,FORECAST!I72)</f>
        <v>0</v>
      </c>
      <c r="K297">
        <f>IF(AND(S297="Summer",B297=FORECAST!B72),FORECAST!Y72,FORECAST!J72)</f>
        <v>0</v>
      </c>
      <c r="L297">
        <f>IF(AND(S297="Summer",B297=FORECAST!B72),FORECAST!Z72,FORECAST!K72)</f>
        <v>0</v>
      </c>
      <c r="M297">
        <f>IF(AND(S297="Summer",B297=FORECAST!B72),FORECAST!AA72,FORECAST!L72)</f>
        <v>0</v>
      </c>
      <c r="N297">
        <f>IF(AND(S297="Summer",B297=FORECAST!B72),FORECAST!AB72,FORECAST!M72)</f>
        <v>0</v>
      </c>
      <c r="O297">
        <f>IF(AND(S297="Summer",B297=FORECAST!B72),FORECAST!AC72,FORECAST!N72)</f>
        <v>0</v>
      </c>
      <c r="P297">
        <f>IF(AND(S297="Summer",B297=FORECAST!B72),FORECAST!AD72,FORECAST!O72)</f>
        <v>0</v>
      </c>
      <c r="Q297">
        <f>IF(AND(S297="Summer",B297=FORECAST!B72),FORECAST!AE72,FORECAST!P72)</f>
        <v>0</v>
      </c>
    </row>
    <row r="298" spans="2:19" x14ac:dyDescent="0.25">
      <c r="F298">
        <f>IF(AND(S298="Summer",B298=FORECAST!B72),FORECAST!$AF$72,FORECAST!$Q$72)</f>
        <v>0</v>
      </c>
      <c r="G298">
        <f>IF(AND(S298="Summer",B298=FORECAST!B72),FORECAST!$AF$72,FORECAST!$Q$72)</f>
        <v>0</v>
      </c>
      <c r="H298">
        <f>IF(AND(S298="Summer",B298=FORECAST!B72),FORECAST!$AF$72,FORECAST!$Q$72)</f>
        <v>0</v>
      </c>
      <c r="I298">
        <f>IF(AND(S298="Summer",B298=FORECAST!B72),FORECAST!$AF$72,FORECAST!$Q$72)</f>
        <v>0</v>
      </c>
      <c r="J298">
        <f>IF(AND(S298="Summer",B298=FORECAST!B72),FORECAST!$AF$72,FORECAST!$Q$72)</f>
        <v>0</v>
      </c>
      <c r="K298">
        <f>IF(AND(S298="Summer",B298=FORECAST!B72),FORECAST!$AF$72,FORECAST!$Q$72)</f>
        <v>0</v>
      </c>
      <c r="L298">
        <f>IF(AND(S298="Summer",B298=FORECAST!B72),FORECAST!$AF$72,FORECAST!$Q$72)</f>
        <v>0</v>
      </c>
      <c r="M298">
        <f>IF(AND(S298="Summer",B298=FORECAST!B72),FORECAST!$AF$72,FORECAST!$Q$72)</f>
        <v>0</v>
      </c>
      <c r="N298">
        <f>IF(AND(S298="Summer",B298=FORECAST!B72),FORECAST!$AF$72,FORECAST!$Q$72)</f>
        <v>0</v>
      </c>
      <c r="O298">
        <f>IF(AND(S298="Summer",B298=FORECAST!B72),FORECAST!$AF$72,FORECAST!$Q$72)</f>
        <v>0</v>
      </c>
      <c r="P298">
        <f>IF(AND(S298="Summer",B298=FORECAST!B72),FORECAST!$AF$72,FORECAST!$Q$72)</f>
        <v>0</v>
      </c>
      <c r="Q298">
        <f>IF(AND(S298="Summer",B298=FORECAST!B72),FORECAST!$AF$72,FORECAST!$Q$72)</f>
        <v>0</v>
      </c>
    </row>
    <row r="299" spans="2:19" x14ac:dyDescent="0.25">
      <c r="F299">
        <f>IF(AND(S299="Summer",B299=FORECAST!B72),FORECAST!E72,FORECAST!T72)</f>
        <v>0</v>
      </c>
      <c r="G299">
        <f>IF(AND(S299="Summer",B299=FORECAST!B72),FORECAST!F72,FORECAST!U72)</f>
        <v>0</v>
      </c>
      <c r="H299">
        <f>IF(AND(S299="Summer",B299=FORECAST!B72),FORECAST!G72,FORECAST!V72)</f>
        <v>0</v>
      </c>
      <c r="I299">
        <f>IF(AND(S299="Summer",B299=FORECAST!B72),FORECAST!H72,FORECAST!W72)</f>
        <v>0</v>
      </c>
      <c r="J299">
        <f>IF(AND(S299="Summer",B299=FORECAST!B72),FORECAST!I72,FORECAST!X72)</f>
        <v>0</v>
      </c>
      <c r="K299">
        <f>IF(AND(S299="Summer",B299=FORECAST!B72),FORECAST!J72,FORECAST!Y72)</f>
        <v>0</v>
      </c>
      <c r="L299">
        <f>IF(AND(S299="Summer",B299=FORECAST!B72),FORECAST!K72,FORECAST!Z72)</f>
        <v>0</v>
      </c>
      <c r="M299">
        <f>IF(AND(S299="Summer",B299=FORECAST!B72),FORECAST!L72,FORECAST!AA72)</f>
        <v>0</v>
      </c>
      <c r="N299">
        <f>IF(AND(S299="Summer",B299=FORECAST!B72),FORECAST!M72,FORECAST!AB72)</f>
        <v>0</v>
      </c>
      <c r="O299">
        <f>IF(AND(S299="Summer",B299=FORECAST!B72),FORECAST!N72,FORECAST!AC72)</f>
        <v>0</v>
      </c>
      <c r="P299">
        <f>IF(AND(S299="Summer",B299=FORECAST!B72),FORECAST!O72,FORECAST!AD72)</f>
        <v>0</v>
      </c>
      <c r="Q299">
        <f>IF(AND(S299="Summer",B299=FORECAST!B72),FORECAST!P72,FORECAST!AE72)</f>
        <v>0</v>
      </c>
    </row>
  </sheetData>
  <autoFilter ref="B1:S1" xr:uid="{D0D65B08-CCC2-40AE-9E7C-1543BFE40750}">
    <sortState xmlns:xlrd2="http://schemas.microsoft.com/office/spreadsheetml/2017/richdata2" ref="B2:S289">
      <sortCondition ref="B1"/>
    </sortState>
  </autoFilter>
  <mergeCells count="1">
    <mergeCell ref="V3:X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ZoneDataMacro">
                <anchor moveWithCells="1" sizeWithCells="1">
                  <from>
                    <xdr:col>21</xdr:col>
                    <xdr:colOff>57150</xdr:colOff>
                    <xdr:row>3</xdr:row>
                    <xdr:rowOff>57150</xdr:rowOff>
                  </from>
                  <to>
                    <xdr:col>24</xdr:col>
                    <xdr:colOff>0</xdr:colOff>
                    <xdr:row>6</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3884-4E72-492F-A321-A2B562AFD1A0}">
  <sheetPr codeName="Sheet14">
    <tabColor theme="1"/>
  </sheetPr>
  <dimension ref="A3:T56"/>
  <sheetViews>
    <sheetView zoomScale="55" zoomScaleNormal="55" workbookViewId="0">
      <selection sqref="A1:U99"/>
    </sheetView>
  </sheetViews>
  <sheetFormatPr defaultRowHeight="15" x14ac:dyDescent="0.25"/>
  <cols>
    <col min="1" max="1" width="15.28515625" bestFit="1" customWidth="1"/>
    <col min="2" max="2" width="17" bestFit="1" customWidth="1"/>
    <col min="3" max="3" width="14.7109375" bestFit="1" customWidth="1"/>
    <col min="4" max="4" width="16.42578125" bestFit="1" customWidth="1"/>
    <col min="5" max="5" width="8.5703125" bestFit="1" customWidth="1"/>
    <col min="6" max="6" width="22.85546875" bestFit="1" customWidth="1"/>
    <col min="7" max="7" width="14.7109375" bestFit="1" customWidth="1"/>
    <col min="8" max="8" width="19.42578125" bestFit="1" customWidth="1"/>
    <col min="9" max="9" width="25" customWidth="1"/>
    <col min="10" max="10" width="17" bestFit="1" customWidth="1"/>
    <col min="11" max="11" width="6.140625" customWidth="1"/>
    <col min="12" max="12" width="18.140625" bestFit="1" customWidth="1"/>
    <col min="13" max="13" width="24" bestFit="1" customWidth="1"/>
    <col min="14" max="14" width="16.85546875" bestFit="1" customWidth="1"/>
    <col min="16" max="16" width="17" bestFit="1" customWidth="1"/>
    <col min="17" max="17" width="98.5703125" bestFit="1" customWidth="1"/>
    <col min="20" max="20" width="23.85546875" customWidth="1"/>
  </cols>
  <sheetData>
    <row r="3" spans="1:20" x14ac:dyDescent="0.25">
      <c r="B3" s="23" t="s">
        <v>96</v>
      </c>
      <c r="C3" s="23" t="s">
        <v>97</v>
      </c>
      <c r="D3" s="23" t="s">
        <v>98</v>
      </c>
      <c r="E3" s="23" t="s">
        <v>99</v>
      </c>
      <c r="F3" s="23" t="s">
        <v>100</v>
      </c>
      <c r="G3" s="23" t="s">
        <v>101</v>
      </c>
      <c r="H3" s="23" t="s">
        <v>1630</v>
      </c>
      <c r="I3" s="64"/>
      <c r="J3" s="23" t="s">
        <v>96</v>
      </c>
      <c r="K3" s="23"/>
      <c r="L3" s="23"/>
      <c r="M3" s="23" t="s">
        <v>224</v>
      </c>
      <c r="N3" s="23" t="s">
        <v>225</v>
      </c>
      <c r="O3" s="64"/>
      <c r="P3" s="23" t="s">
        <v>96</v>
      </c>
      <c r="Q3" s="23" t="s">
        <v>102</v>
      </c>
      <c r="R3" s="64"/>
      <c r="S3" s="23" t="s">
        <v>226</v>
      </c>
      <c r="T3" s="23" t="s">
        <v>227</v>
      </c>
    </row>
    <row r="4" spans="1:20" ht="82.5" customHeight="1" x14ac:dyDescent="0.25">
      <c r="A4" s="64" t="s">
        <v>229</v>
      </c>
      <c r="B4" s="24" t="s">
        <v>228</v>
      </c>
      <c r="C4" s="24" t="s">
        <v>118</v>
      </c>
      <c r="D4" s="24" t="s">
        <v>108</v>
      </c>
      <c r="E4" s="24" t="s">
        <v>230</v>
      </c>
      <c r="F4" s="24">
        <v>2</v>
      </c>
      <c r="G4" s="24" t="s">
        <v>90</v>
      </c>
      <c r="H4" s="24" t="s">
        <v>1</v>
      </c>
      <c r="I4" s="64"/>
      <c r="J4" s="24" t="s">
        <v>228</v>
      </c>
      <c r="K4" s="24">
        <v>1</v>
      </c>
      <c r="L4" s="24" t="s">
        <v>1579</v>
      </c>
      <c r="M4" s="24">
        <v>25305</v>
      </c>
      <c r="N4" s="24" t="s">
        <v>0</v>
      </c>
      <c r="O4" s="64"/>
      <c r="P4" s="24" t="s">
        <v>228</v>
      </c>
      <c r="Q4" s="25" t="s">
        <v>231</v>
      </c>
      <c r="R4" s="64"/>
      <c r="S4" s="24" t="s">
        <v>229</v>
      </c>
      <c r="T4" s="25">
        <v>3</v>
      </c>
    </row>
    <row r="5" spans="1:20" ht="72.75" customHeight="1" x14ac:dyDescent="0.25">
      <c r="A5" s="64" t="s">
        <v>232</v>
      </c>
      <c r="B5" s="24" t="s">
        <v>219</v>
      </c>
      <c r="C5" s="24" t="s">
        <v>118</v>
      </c>
      <c r="D5" s="24" t="s">
        <v>108</v>
      </c>
      <c r="E5" s="24" t="s">
        <v>230</v>
      </c>
      <c r="F5" s="24">
        <v>2</v>
      </c>
      <c r="G5" s="24" t="s">
        <v>90</v>
      </c>
      <c r="H5" s="24" t="s">
        <v>1</v>
      </c>
      <c r="I5" s="64"/>
      <c r="J5" s="24" t="s">
        <v>228</v>
      </c>
      <c r="K5" s="24">
        <v>2</v>
      </c>
      <c r="L5" s="24" t="s">
        <v>1580</v>
      </c>
      <c r="M5" s="24">
        <v>25310</v>
      </c>
      <c r="N5" s="24" t="s">
        <v>0</v>
      </c>
      <c r="O5" s="64"/>
      <c r="P5" s="24" t="s">
        <v>211</v>
      </c>
      <c r="Q5" s="25" t="s">
        <v>233</v>
      </c>
      <c r="R5" s="64"/>
      <c r="S5" s="24" t="s">
        <v>232</v>
      </c>
      <c r="T5" s="25">
        <v>11</v>
      </c>
    </row>
    <row r="6" spans="1:20" ht="59.25" customHeight="1" x14ac:dyDescent="0.25">
      <c r="A6" s="64" t="s">
        <v>234</v>
      </c>
      <c r="B6" s="24" t="s">
        <v>211</v>
      </c>
      <c r="C6" s="24" t="s">
        <v>118</v>
      </c>
      <c r="D6" s="24" t="s">
        <v>108</v>
      </c>
      <c r="E6" s="24" t="s">
        <v>230</v>
      </c>
      <c r="F6" s="24">
        <v>2</v>
      </c>
      <c r="G6" s="24" t="s">
        <v>90</v>
      </c>
      <c r="H6" s="24" t="s">
        <v>1</v>
      </c>
      <c r="I6" s="64"/>
      <c r="J6" s="24" t="s">
        <v>228</v>
      </c>
      <c r="K6" s="24">
        <v>3</v>
      </c>
      <c r="L6" s="24" t="s">
        <v>1581</v>
      </c>
      <c r="M6" s="24"/>
      <c r="N6" s="24"/>
      <c r="O6" s="64"/>
      <c r="P6" s="24" t="s">
        <v>212</v>
      </c>
      <c r="Q6" s="25" t="s">
        <v>235</v>
      </c>
      <c r="R6" s="64"/>
      <c r="S6" s="24" t="s">
        <v>234</v>
      </c>
      <c r="T6" s="25">
        <v>1.5</v>
      </c>
    </row>
    <row r="7" spans="1:20" ht="54.75" customHeight="1" x14ac:dyDescent="0.25">
      <c r="A7" s="64" t="s">
        <v>236</v>
      </c>
      <c r="B7" s="24" t="s">
        <v>212</v>
      </c>
      <c r="C7" s="24" t="s">
        <v>118</v>
      </c>
      <c r="D7" s="24" t="s">
        <v>108</v>
      </c>
      <c r="E7" s="24" t="s">
        <v>230</v>
      </c>
      <c r="F7" s="24">
        <v>2</v>
      </c>
      <c r="G7" s="24" t="s">
        <v>90</v>
      </c>
      <c r="H7" s="24" t="s">
        <v>1</v>
      </c>
      <c r="I7" s="64"/>
      <c r="J7" s="24" t="s">
        <v>219</v>
      </c>
      <c r="K7" s="24">
        <v>1</v>
      </c>
      <c r="L7" s="24" t="s">
        <v>1582</v>
      </c>
      <c r="M7" s="24">
        <v>25309</v>
      </c>
      <c r="N7" s="24" t="s">
        <v>0</v>
      </c>
      <c r="O7" s="64"/>
      <c r="P7" s="24" t="s">
        <v>216</v>
      </c>
      <c r="Q7" s="25" t="s">
        <v>239</v>
      </c>
      <c r="R7" s="64"/>
      <c r="S7" s="24" t="s">
        <v>236</v>
      </c>
      <c r="T7" s="25">
        <v>5.5</v>
      </c>
    </row>
    <row r="8" spans="1:20" ht="110.25" customHeight="1" x14ac:dyDescent="0.25">
      <c r="A8" s="64" t="s">
        <v>240</v>
      </c>
      <c r="B8" s="24" t="s">
        <v>216</v>
      </c>
      <c r="C8" s="24" t="s">
        <v>118</v>
      </c>
      <c r="D8" s="24" t="s">
        <v>108</v>
      </c>
      <c r="E8" s="24" t="s">
        <v>230</v>
      </c>
      <c r="F8" s="24">
        <v>3</v>
      </c>
      <c r="G8" s="24" t="s">
        <v>90</v>
      </c>
      <c r="H8" s="24" t="s">
        <v>1</v>
      </c>
      <c r="I8" s="64"/>
      <c r="J8" s="24" t="s">
        <v>219</v>
      </c>
      <c r="K8" s="24">
        <v>2</v>
      </c>
      <c r="L8" s="24" t="s">
        <v>1583</v>
      </c>
      <c r="M8" s="24">
        <v>24402</v>
      </c>
      <c r="N8" s="24" t="s">
        <v>3</v>
      </c>
      <c r="O8" s="64"/>
      <c r="P8" s="24" t="s">
        <v>242</v>
      </c>
      <c r="Q8" s="25" t="s">
        <v>243</v>
      </c>
      <c r="R8" s="64"/>
      <c r="S8" s="24" t="s">
        <v>240</v>
      </c>
      <c r="T8" s="25">
        <v>16</v>
      </c>
    </row>
    <row r="9" spans="1:20" ht="135.75" customHeight="1" x14ac:dyDescent="0.25">
      <c r="A9" s="64" t="s">
        <v>244</v>
      </c>
      <c r="B9" s="24" t="s">
        <v>242</v>
      </c>
      <c r="C9" s="24" t="s">
        <v>118</v>
      </c>
      <c r="D9" s="24" t="s">
        <v>108</v>
      </c>
      <c r="E9" s="24" t="s">
        <v>230</v>
      </c>
      <c r="F9" s="24">
        <v>2</v>
      </c>
      <c r="G9" s="24" t="s">
        <v>90</v>
      </c>
      <c r="H9" s="24" t="s">
        <v>1</v>
      </c>
      <c r="I9" s="64"/>
      <c r="J9" s="24" t="s">
        <v>219</v>
      </c>
      <c r="K9" s="24">
        <v>3</v>
      </c>
      <c r="L9" s="24" t="s">
        <v>1584</v>
      </c>
      <c r="M9" s="24"/>
      <c r="N9" s="24"/>
      <c r="O9" s="64"/>
      <c r="P9" s="24" t="s">
        <v>220</v>
      </c>
      <c r="Q9" s="25" t="s">
        <v>246</v>
      </c>
      <c r="R9" s="64"/>
      <c r="S9" s="24" t="s">
        <v>244</v>
      </c>
      <c r="T9" s="25">
        <v>1.5</v>
      </c>
    </row>
    <row r="10" spans="1:20" ht="86.25" customHeight="1" x14ac:dyDescent="0.25">
      <c r="A10" s="64" t="s">
        <v>247</v>
      </c>
      <c r="B10" s="24" t="s">
        <v>220</v>
      </c>
      <c r="C10" s="24" t="s">
        <v>118</v>
      </c>
      <c r="D10" s="24" t="s">
        <v>108</v>
      </c>
      <c r="E10" s="24" t="s">
        <v>230</v>
      </c>
      <c r="F10" s="24">
        <v>2</v>
      </c>
      <c r="G10" s="24" t="s">
        <v>90</v>
      </c>
      <c r="H10" s="24" t="s">
        <v>1</v>
      </c>
      <c r="I10" s="64"/>
      <c r="J10" s="24" t="s">
        <v>211</v>
      </c>
      <c r="K10" s="24">
        <v>1</v>
      </c>
      <c r="L10" s="24" t="s">
        <v>1585</v>
      </c>
      <c r="M10" s="24">
        <v>10007</v>
      </c>
      <c r="N10" s="24" t="s">
        <v>5</v>
      </c>
      <c r="O10" s="64"/>
      <c r="P10" s="24" t="s">
        <v>213</v>
      </c>
      <c r="Q10" s="25" t="s">
        <v>249</v>
      </c>
      <c r="R10" s="64"/>
      <c r="S10" s="24" t="s">
        <v>247</v>
      </c>
      <c r="T10" s="25">
        <v>1.5</v>
      </c>
    </row>
    <row r="11" spans="1:20" x14ac:dyDescent="0.25">
      <c r="A11" s="64" t="s">
        <v>250</v>
      </c>
      <c r="B11" s="24" t="s">
        <v>213</v>
      </c>
      <c r="C11" s="24" t="s">
        <v>118</v>
      </c>
      <c r="D11" s="24" t="s">
        <v>108</v>
      </c>
      <c r="E11" s="24" t="s">
        <v>230</v>
      </c>
      <c r="F11" s="24">
        <v>2</v>
      </c>
      <c r="G11" s="24" t="s">
        <v>90</v>
      </c>
      <c r="H11" s="24" t="s">
        <v>1</v>
      </c>
      <c r="I11" s="64"/>
      <c r="J11" s="24" t="s">
        <v>211</v>
      </c>
      <c r="K11" s="24">
        <v>2</v>
      </c>
      <c r="L11" s="24" t="s">
        <v>1586</v>
      </c>
      <c r="M11" s="24">
        <v>10026</v>
      </c>
      <c r="N11" s="24" t="s">
        <v>5</v>
      </c>
      <c r="O11" s="64"/>
      <c r="P11" s="24" t="s">
        <v>251</v>
      </c>
      <c r="Q11" s="24" t="s">
        <v>252</v>
      </c>
      <c r="R11" s="64"/>
      <c r="S11" s="24" t="s">
        <v>250</v>
      </c>
      <c r="T11" s="25">
        <v>12.5</v>
      </c>
    </row>
    <row r="12" spans="1:20" ht="29.25" customHeight="1" x14ac:dyDescent="0.25">
      <c r="A12" s="64" t="s">
        <v>254</v>
      </c>
      <c r="B12" s="24" t="s">
        <v>253</v>
      </c>
      <c r="C12" s="24" t="s">
        <v>118</v>
      </c>
      <c r="D12" s="24" t="s">
        <v>108</v>
      </c>
      <c r="E12" s="24" t="s">
        <v>230</v>
      </c>
      <c r="F12" s="24">
        <v>1</v>
      </c>
      <c r="G12" s="24" t="s">
        <v>90</v>
      </c>
      <c r="H12" s="24" t="s">
        <v>1</v>
      </c>
      <c r="I12" s="64"/>
      <c r="J12" s="24" t="s">
        <v>211</v>
      </c>
      <c r="K12" s="24">
        <v>3</v>
      </c>
      <c r="L12" s="24" t="s">
        <v>1587</v>
      </c>
      <c r="M12" s="24"/>
      <c r="N12" s="24"/>
      <c r="O12" s="64"/>
      <c r="P12" s="24" t="s">
        <v>255</v>
      </c>
      <c r="Q12" s="25" t="s">
        <v>256</v>
      </c>
      <c r="R12" s="64"/>
      <c r="S12" s="24" t="s">
        <v>254</v>
      </c>
      <c r="T12" s="25">
        <v>7</v>
      </c>
    </row>
    <row r="13" spans="1:20" ht="66.75" customHeight="1" x14ac:dyDescent="0.25">
      <c r="A13" s="64" t="s">
        <v>257</v>
      </c>
      <c r="B13" s="24" t="s">
        <v>215</v>
      </c>
      <c r="C13" s="24" t="s">
        <v>118</v>
      </c>
      <c r="D13" s="24" t="s">
        <v>108</v>
      </c>
      <c r="E13" s="24" t="s">
        <v>230</v>
      </c>
      <c r="F13" s="24">
        <v>3</v>
      </c>
      <c r="G13" s="24" t="s">
        <v>90</v>
      </c>
      <c r="H13" s="24" t="s">
        <v>1</v>
      </c>
      <c r="I13" s="64"/>
      <c r="J13" s="24" t="s">
        <v>212</v>
      </c>
      <c r="K13" s="24">
        <v>1</v>
      </c>
      <c r="L13" s="24" t="s">
        <v>1588</v>
      </c>
      <c r="M13" s="24">
        <v>11021</v>
      </c>
      <c r="N13" s="24" t="s">
        <v>187</v>
      </c>
      <c r="O13" s="64"/>
      <c r="P13" s="24" t="s">
        <v>258</v>
      </c>
      <c r="Q13" s="25" t="s">
        <v>259</v>
      </c>
      <c r="R13" s="64"/>
      <c r="S13" s="24" t="s">
        <v>257</v>
      </c>
      <c r="T13" s="25">
        <v>3</v>
      </c>
    </row>
    <row r="14" spans="1:20" ht="111.75" customHeight="1" x14ac:dyDescent="0.25">
      <c r="A14" s="64" t="s">
        <v>261</v>
      </c>
      <c r="B14" s="24" t="s">
        <v>260</v>
      </c>
      <c r="C14" s="24" t="s">
        <v>146</v>
      </c>
      <c r="D14" s="24" t="s">
        <v>108</v>
      </c>
      <c r="E14" s="24" t="s">
        <v>230</v>
      </c>
      <c r="F14" s="24">
        <v>1</v>
      </c>
      <c r="G14" s="24" t="s">
        <v>90</v>
      </c>
      <c r="H14" s="24" t="s">
        <v>1</v>
      </c>
      <c r="I14" s="64"/>
      <c r="J14" s="24" t="s">
        <v>212</v>
      </c>
      <c r="K14" s="24">
        <v>2</v>
      </c>
      <c r="L14" s="24" t="s">
        <v>1589</v>
      </c>
      <c r="M14" s="24">
        <v>11025</v>
      </c>
      <c r="N14" s="24" t="s">
        <v>187</v>
      </c>
      <c r="O14" s="64"/>
      <c r="P14" s="24" t="s">
        <v>262</v>
      </c>
      <c r="Q14" s="25" t="s">
        <v>263</v>
      </c>
      <c r="R14" s="64"/>
      <c r="S14" s="24" t="s">
        <v>261</v>
      </c>
      <c r="T14" s="25">
        <v>2.5</v>
      </c>
    </row>
    <row r="15" spans="1:20" x14ac:dyDescent="0.25">
      <c r="A15" s="64" t="s">
        <v>264</v>
      </c>
      <c r="B15" s="24" t="s">
        <v>251</v>
      </c>
      <c r="C15" s="24" t="s">
        <v>185</v>
      </c>
      <c r="D15" s="24" t="s">
        <v>108</v>
      </c>
      <c r="E15" s="24" t="s">
        <v>1574</v>
      </c>
      <c r="F15" s="24">
        <v>2</v>
      </c>
      <c r="G15" s="24" t="s">
        <v>90</v>
      </c>
      <c r="H15" s="24" t="s">
        <v>1</v>
      </c>
      <c r="I15" s="64"/>
      <c r="J15" s="24" t="s">
        <v>212</v>
      </c>
      <c r="K15" s="24">
        <v>3</v>
      </c>
      <c r="L15" s="24" t="s">
        <v>1590</v>
      </c>
      <c r="M15" s="24"/>
      <c r="N15" s="24"/>
      <c r="O15" s="64"/>
      <c r="P15" s="24" t="s">
        <v>265</v>
      </c>
      <c r="Q15" s="24" t="s">
        <v>256</v>
      </c>
      <c r="R15" s="64"/>
      <c r="S15" s="24" t="s">
        <v>264</v>
      </c>
      <c r="T15" s="25">
        <v>7</v>
      </c>
    </row>
    <row r="16" spans="1:20" x14ac:dyDescent="0.25">
      <c r="A16" s="64" t="s">
        <v>266</v>
      </c>
      <c r="B16" s="24" t="s">
        <v>217</v>
      </c>
      <c r="C16" s="24" t="s">
        <v>118</v>
      </c>
      <c r="D16" s="24" t="s">
        <v>108</v>
      </c>
      <c r="E16" s="24" t="s">
        <v>230</v>
      </c>
      <c r="F16" s="24">
        <v>3</v>
      </c>
      <c r="G16" s="24" t="s">
        <v>90</v>
      </c>
      <c r="H16" s="24" t="s">
        <v>1</v>
      </c>
      <c r="I16" s="64"/>
      <c r="J16" s="24" t="s">
        <v>216</v>
      </c>
      <c r="K16" s="24">
        <v>1</v>
      </c>
      <c r="L16" s="24" t="s">
        <v>1591</v>
      </c>
      <c r="M16" s="24">
        <v>11004</v>
      </c>
      <c r="N16" s="24" t="s">
        <v>187</v>
      </c>
      <c r="O16" s="64"/>
      <c r="P16" s="64"/>
      <c r="Q16" s="64"/>
      <c r="R16" s="64"/>
      <c r="S16" s="24" t="s">
        <v>266</v>
      </c>
      <c r="T16" s="25">
        <v>1</v>
      </c>
    </row>
    <row r="17" spans="1:20" x14ac:dyDescent="0.25">
      <c r="A17" s="64" t="s">
        <v>267</v>
      </c>
      <c r="B17" s="24" t="s">
        <v>255</v>
      </c>
      <c r="C17" s="24" t="s">
        <v>2</v>
      </c>
      <c r="D17" s="24" t="s">
        <v>108</v>
      </c>
      <c r="E17" s="24" t="s">
        <v>1575</v>
      </c>
      <c r="F17" s="24">
        <v>1</v>
      </c>
      <c r="G17" s="24" t="s">
        <v>1</v>
      </c>
      <c r="H17" s="24" t="s">
        <v>90</v>
      </c>
      <c r="I17" s="64"/>
      <c r="J17" s="24" t="s">
        <v>216</v>
      </c>
      <c r="K17" s="24">
        <v>2</v>
      </c>
      <c r="L17" s="24" t="s">
        <v>1592</v>
      </c>
      <c r="M17" s="24">
        <v>11005</v>
      </c>
      <c r="N17" s="24" t="s">
        <v>187</v>
      </c>
      <c r="O17" s="64"/>
      <c r="P17" s="64"/>
      <c r="Q17" s="64"/>
      <c r="R17" s="64"/>
      <c r="S17" s="24" t="s">
        <v>267</v>
      </c>
      <c r="T17" s="25">
        <v>0.5</v>
      </c>
    </row>
    <row r="18" spans="1:20" x14ac:dyDescent="0.25">
      <c r="A18" s="64" t="s">
        <v>268</v>
      </c>
      <c r="B18" s="24" t="s">
        <v>262</v>
      </c>
      <c r="C18" s="24" t="s">
        <v>113</v>
      </c>
      <c r="D18" s="24" t="s">
        <v>108</v>
      </c>
      <c r="E18" s="24" t="s">
        <v>1575</v>
      </c>
      <c r="F18" s="24">
        <v>2</v>
      </c>
      <c r="G18" s="24" t="s">
        <v>90</v>
      </c>
      <c r="H18" s="24" t="s">
        <v>1</v>
      </c>
      <c r="I18" s="64"/>
      <c r="J18" s="24" t="s">
        <v>216</v>
      </c>
      <c r="K18" s="24">
        <v>3</v>
      </c>
      <c r="L18" s="24" t="s">
        <v>1593</v>
      </c>
      <c r="M18" s="24">
        <v>11006</v>
      </c>
      <c r="N18" s="24" t="s">
        <v>187</v>
      </c>
      <c r="O18" s="64"/>
      <c r="P18" s="64"/>
      <c r="Q18" s="64"/>
      <c r="R18" s="64"/>
      <c r="S18" s="24" t="s">
        <v>269</v>
      </c>
      <c r="T18" s="25" t="e">
        <v>#N/A</v>
      </c>
    </row>
    <row r="19" spans="1:20" x14ac:dyDescent="0.25">
      <c r="A19" s="64" t="s">
        <v>270</v>
      </c>
      <c r="B19" s="24" t="s">
        <v>265</v>
      </c>
      <c r="C19" s="24" t="s">
        <v>2</v>
      </c>
      <c r="D19" s="24" t="s">
        <v>108</v>
      </c>
      <c r="E19" s="24" t="s">
        <v>1576</v>
      </c>
      <c r="F19" s="24">
        <v>1</v>
      </c>
      <c r="G19" s="24" t="s">
        <v>90</v>
      </c>
      <c r="H19" s="24" t="s">
        <v>1</v>
      </c>
      <c r="I19" s="64"/>
      <c r="J19" s="24" t="s">
        <v>242</v>
      </c>
      <c r="K19" s="24">
        <v>1</v>
      </c>
      <c r="L19" s="24" t="s">
        <v>1594</v>
      </c>
      <c r="M19" s="24">
        <v>25307</v>
      </c>
      <c r="N19" s="24" t="s">
        <v>0</v>
      </c>
      <c r="O19" s="64"/>
      <c r="P19" s="64"/>
      <c r="Q19" s="64"/>
      <c r="R19" s="64"/>
      <c r="S19" s="24" t="s">
        <v>268</v>
      </c>
      <c r="T19" s="25">
        <v>8.5</v>
      </c>
    </row>
    <row r="20" spans="1:20" x14ac:dyDescent="0.25">
      <c r="I20" s="64"/>
      <c r="J20" s="24" t="s">
        <v>242</v>
      </c>
      <c r="K20" s="24">
        <v>2</v>
      </c>
      <c r="L20" s="24" t="s">
        <v>1595</v>
      </c>
      <c r="M20" s="24">
        <v>25308</v>
      </c>
      <c r="N20" s="24" t="s">
        <v>0</v>
      </c>
      <c r="O20" s="64"/>
      <c r="P20" s="64"/>
      <c r="Q20" s="64"/>
      <c r="R20" s="64"/>
      <c r="S20" s="24" t="s">
        <v>270</v>
      </c>
      <c r="T20" s="25">
        <v>5.5</v>
      </c>
    </row>
    <row r="21" spans="1:20" x14ac:dyDescent="0.25">
      <c r="B21" s="64"/>
      <c r="C21" s="64"/>
      <c r="D21" s="64"/>
      <c r="E21" s="64"/>
      <c r="F21" s="64"/>
      <c r="G21" s="64"/>
      <c r="H21" s="64"/>
      <c r="I21" s="64"/>
      <c r="J21" s="24" t="s">
        <v>242</v>
      </c>
      <c r="K21" s="24">
        <v>3</v>
      </c>
      <c r="L21" s="24" t="s">
        <v>1596</v>
      </c>
      <c r="M21" s="24"/>
      <c r="N21" s="24"/>
      <c r="O21" s="64"/>
      <c r="P21" s="64"/>
      <c r="Q21" s="64"/>
      <c r="R21" s="64"/>
      <c r="S21" s="64"/>
    </row>
    <row r="22" spans="1:20" x14ac:dyDescent="0.25">
      <c r="B22" s="64"/>
      <c r="C22" s="64"/>
      <c r="D22" s="64"/>
      <c r="E22" s="64"/>
      <c r="F22" s="64"/>
      <c r="G22" s="64"/>
      <c r="H22" s="64"/>
      <c r="I22" s="64"/>
      <c r="J22" s="24" t="s">
        <v>220</v>
      </c>
      <c r="K22" s="24">
        <v>1</v>
      </c>
      <c r="L22" s="24" t="s">
        <v>1597</v>
      </c>
      <c r="M22" s="24">
        <v>24401</v>
      </c>
      <c r="N22" s="24" t="s">
        <v>3</v>
      </c>
      <c r="O22" s="64"/>
      <c r="P22" s="64"/>
      <c r="Q22" s="64"/>
      <c r="R22" s="64"/>
      <c r="S22" s="64"/>
    </row>
    <row r="23" spans="1:20" x14ac:dyDescent="0.25">
      <c r="E23" s="64"/>
      <c r="F23" s="64"/>
      <c r="G23" s="64"/>
      <c r="H23" s="64"/>
      <c r="I23" s="64"/>
      <c r="J23" s="24" t="s">
        <v>220</v>
      </c>
      <c r="K23" s="24">
        <v>2</v>
      </c>
      <c r="L23" s="24" t="s">
        <v>1598</v>
      </c>
      <c r="M23" s="24">
        <v>24406</v>
      </c>
      <c r="N23" s="24" t="s">
        <v>3</v>
      </c>
      <c r="O23" s="64"/>
      <c r="P23" s="64"/>
      <c r="Q23" s="64"/>
      <c r="R23" s="64"/>
      <c r="S23" s="64"/>
    </row>
    <row r="24" spans="1:20" x14ac:dyDescent="0.25">
      <c r="E24" s="64"/>
      <c r="F24" s="64"/>
      <c r="G24" s="64"/>
      <c r="H24" s="64"/>
      <c r="I24" s="64"/>
      <c r="J24" s="24" t="s">
        <v>220</v>
      </c>
      <c r="K24" s="24">
        <v>3</v>
      </c>
      <c r="L24" s="24" t="s">
        <v>1599</v>
      </c>
      <c r="M24" s="24"/>
      <c r="N24" s="24"/>
      <c r="O24" s="64"/>
      <c r="P24" s="64"/>
      <c r="Q24" s="64"/>
      <c r="R24" s="64"/>
      <c r="S24" s="64"/>
    </row>
    <row r="25" spans="1:20" x14ac:dyDescent="0.25">
      <c r="E25" s="64"/>
      <c r="F25" s="64"/>
      <c r="G25" s="64"/>
      <c r="H25" s="64"/>
      <c r="I25" s="64"/>
      <c r="J25" s="24" t="s">
        <v>213</v>
      </c>
      <c r="K25" s="24">
        <v>1</v>
      </c>
      <c r="L25" s="24" t="s">
        <v>1600</v>
      </c>
      <c r="M25" s="24">
        <v>11023</v>
      </c>
      <c r="N25" s="24" t="s">
        <v>187</v>
      </c>
      <c r="O25" s="64"/>
      <c r="P25" s="64"/>
      <c r="Q25" s="64"/>
      <c r="R25" s="64"/>
      <c r="S25" s="64"/>
    </row>
    <row r="26" spans="1:20" x14ac:dyDescent="0.25">
      <c r="E26" s="64"/>
      <c r="F26" s="64"/>
      <c r="G26" s="64"/>
      <c r="H26" s="64"/>
      <c r="I26" s="64"/>
      <c r="J26" s="24" t="s">
        <v>213</v>
      </c>
      <c r="K26" s="24">
        <v>2</v>
      </c>
      <c r="L26" s="24" t="s">
        <v>1601</v>
      </c>
      <c r="M26" s="24">
        <v>11027</v>
      </c>
      <c r="N26" s="24" t="s">
        <v>187</v>
      </c>
      <c r="O26" s="64"/>
      <c r="P26" s="64"/>
      <c r="Q26" s="64"/>
      <c r="R26" s="64"/>
      <c r="S26" s="64"/>
    </row>
    <row r="27" spans="1:20" x14ac:dyDescent="0.25">
      <c r="E27" s="64"/>
      <c r="F27" s="64"/>
      <c r="G27" s="64"/>
      <c r="H27" s="64"/>
      <c r="I27" s="64"/>
      <c r="J27" s="24" t="s">
        <v>213</v>
      </c>
      <c r="K27" s="24">
        <v>3</v>
      </c>
      <c r="L27" s="24" t="s">
        <v>1602</v>
      </c>
      <c r="M27" s="24"/>
      <c r="N27" s="24"/>
      <c r="O27" s="64"/>
      <c r="P27" s="64"/>
      <c r="Q27" s="64"/>
      <c r="R27" s="64"/>
      <c r="S27" s="64"/>
    </row>
    <row r="28" spans="1:20" x14ac:dyDescent="0.25">
      <c r="E28" s="64"/>
      <c r="F28" s="64"/>
      <c r="G28" s="64"/>
      <c r="H28" s="64"/>
      <c r="I28" s="64"/>
      <c r="J28" s="24" t="s">
        <v>253</v>
      </c>
      <c r="K28" s="24">
        <v>1</v>
      </c>
      <c r="L28" s="24" t="s">
        <v>1603</v>
      </c>
      <c r="M28" s="24">
        <v>24405</v>
      </c>
      <c r="N28" s="24" t="s">
        <v>3</v>
      </c>
      <c r="O28" s="64"/>
      <c r="P28" s="64"/>
      <c r="Q28" s="64"/>
      <c r="R28" s="64"/>
      <c r="S28" s="64"/>
    </row>
    <row r="29" spans="1:20" x14ac:dyDescent="0.25">
      <c r="E29" s="64"/>
      <c r="F29" s="64"/>
      <c r="G29" s="64"/>
      <c r="H29" s="64"/>
      <c r="I29" s="64"/>
      <c r="J29" s="24" t="s">
        <v>253</v>
      </c>
      <c r="K29" s="24">
        <v>2</v>
      </c>
      <c r="L29" s="24" t="s">
        <v>1604</v>
      </c>
      <c r="M29" s="24"/>
      <c r="N29" s="24"/>
      <c r="O29" s="64"/>
      <c r="P29" s="64"/>
      <c r="Q29" s="64"/>
      <c r="R29" s="64"/>
      <c r="S29" s="64"/>
    </row>
    <row r="30" spans="1:20" x14ac:dyDescent="0.25">
      <c r="E30" s="64"/>
      <c r="F30" s="64"/>
      <c r="G30" s="64"/>
      <c r="H30" s="64"/>
      <c r="I30" s="64"/>
      <c r="J30" s="24" t="s">
        <v>253</v>
      </c>
      <c r="K30" s="24">
        <v>3</v>
      </c>
      <c r="L30" s="24" t="s">
        <v>1605</v>
      </c>
      <c r="M30" s="24"/>
      <c r="N30" s="24"/>
      <c r="O30" s="64"/>
      <c r="P30" s="64"/>
      <c r="Q30" s="64"/>
      <c r="R30" s="64"/>
      <c r="S30" s="64"/>
    </row>
    <row r="31" spans="1:20" x14ac:dyDescent="0.25">
      <c r="E31" s="64"/>
      <c r="F31" s="64"/>
      <c r="G31" s="64"/>
      <c r="H31" s="64"/>
      <c r="I31" s="64"/>
      <c r="J31" s="24" t="s">
        <v>215</v>
      </c>
      <c r="K31" s="24">
        <v>1</v>
      </c>
      <c r="L31" s="24" t="s">
        <v>1606</v>
      </c>
      <c r="M31" s="24">
        <v>10008</v>
      </c>
      <c r="N31" s="24" t="s">
        <v>5</v>
      </c>
      <c r="O31" s="64"/>
      <c r="P31" s="64"/>
      <c r="Q31" s="64"/>
      <c r="R31" s="64"/>
      <c r="S31" s="64"/>
    </row>
    <row r="32" spans="1:20" x14ac:dyDescent="0.25">
      <c r="E32" s="64"/>
      <c r="F32" s="64"/>
      <c r="G32" s="64"/>
      <c r="H32" s="64"/>
      <c r="I32" s="64"/>
      <c r="J32" s="24" t="s">
        <v>215</v>
      </c>
      <c r="K32" s="24">
        <v>2</v>
      </c>
      <c r="L32" s="24" t="s">
        <v>1607</v>
      </c>
      <c r="M32" s="24">
        <v>10022</v>
      </c>
      <c r="N32" s="24" t="s">
        <v>5</v>
      </c>
      <c r="O32" s="64"/>
      <c r="P32" s="64"/>
      <c r="Q32" s="64"/>
      <c r="R32" s="64"/>
      <c r="S32" s="64"/>
    </row>
    <row r="33" spans="1:19" x14ac:dyDescent="0.25">
      <c r="E33" s="64"/>
      <c r="F33" s="64"/>
      <c r="G33" s="64"/>
      <c r="H33" s="64"/>
      <c r="I33" s="64"/>
      <c r="J33" s="24" t="s">
        <v>215</v>
      </c>
      <c r="K33" s="24">
        <v>3</v>
      </c>
      <c r="L33" s="24" t="s">
        <v>1608</v>
      </c>
      <c r="M33" s="24">
        <v>10024</v>
      </c>
      <c r="N33" s="24" t="s">
        <v>5</v>
      </c>
      <c r="O33" s="64"/>
      <c r="P33" s="64"/>
      <c r="Q33" s="64"/>
      <c r="R33" s="64"/>
      <c r="S33" s="64"/>
    </row>
    <row r="34" spans="1:19" x14ac:dyDescent="0.25">
      <c r="E34" s="64"/>
      <c r="F34" s="64"/>
      <c r="G34" s="64"/>
      <c r="H34" s="64"/>
      <c r="I34" s="64"/>
      <c r="J34" s="24" t="s">
        <v>260</v>
      </c>
      <c r="K34" s="24">
        <v>1</v>
      </c>
      <c r="L34" s="24" t="s">
        <v>1609</v>
      </c>
      <c r="M34" s="24">
        <v>36240</v>
      </c>
      <c r="N34" s="24" t="s">
        <v>214</v>
      </c>
      <c r="O34" s="64"/>
      <c r="P34" s="64"/>
      <c r="Q34" s="64"/>
      <c r="R34" s="64"/>
      <c r="S34" s="64"/>
    </row>
    <row r="35" spans="1:19" x14ac:dyDescent="0.25">
      <c r="E35" s="64"/>
      <c r="F35" s="64"/>
      <c r="G35" s="64"/>
      <c r="H35" s="64"/>
      <c r="I35" s="64"/>
      <c r="J35" s="24" t="s">
        <v>260</v>
      </c>
      <c r="K35" s="24">
        <v>2</v>
      </c>
      <c r="L35" s="24" t="s">
        <v>1610</v>
      </c>
      <c r="M35" s="24"/>
      <c r="N35" s="24"/>
      <c r="O35" s="64"/>
      <c r="P35" s="64"/>
      <c r="Q35" s="64"/>
      <c r="R35" s="64"/>
      <c r="S35" s="64"/>
    </row>
    <row r="36" spans="1:19" x14ac:dyDescent="0.25">
      <c r="E36" s="64"/>
      <c r="F36" s="64"/>
      <c r="G36" s="64"/>
      <c r="H36" s="64"/>
      <c r="I36" s="64"/>
      <c r="J36" s="24" t="s">
        <v>260</v>
      </c>
      <c r="K36" s="24">
        <v>3</v>
      </c>
      <c r="L36" s="24" t="s">
        <v>1611</v>
      </c>
      <c r="M36" s="24"/>
      <c r="N36" s="24"/>
      <c r="O36" s="64"/>
      <c r="P36" s="64"/>
      <c r="Q36" s="64"/>
      <c r="R36" s="64"/>
      <c r="S36" s="64"/>
    </row>
    <row r="37" spans="1:19" x14ac:dyDescent="0.25">
      <c r="E37" s="64"/>
      <c r="F37" s="64"/>
      <c r="G37" s="64"/>
      <c r="H37" s="64"/>
      <c r="I37" s="64"/>
      <c r="J37" s="24" t="s">
        <v>251</v>
      </c>
      <c r="K37" s="24">
        <v>1</v>
      </c>
      <c r="L37" s="24" t="s">
        <v>1612</v>
      </c>
      <c r="M37" s="24">
        <v>97013</v>
      </c>
      <c r="N37" s="24" t="s">
        <v>1577</v>
      </c>
      <c r="O37" s="64"/>
      <c r="P37" s="64"/>
      <c r="Q37" s="64"/>
      <c r="R37" s="64"/>
      <c r="S37" s="64"/>
    </row>
    <row r="38" spans="1:19" x14ac:dyDescent="0.25">
      <c r="E38" s="64"/>
      <c r="F38" s="64"/>
      <c r="G38" s="64"/>
      <c r="H38" s="64"/>
      <c r="I38" s="64"/>
      <c r="J38" s="24" t="s">
        <v>251</v>
      </c>
      <c r="K38" s="24">
        <v>2</v>
      </c>
      <c r="L38" s="24" t="s">
        <v>1613</v>
      </c>
      <c r="M38" s="24"/>
      <c r="N38" s="24"/>
      <c r="O38" s="64"/>
      <c r="P38" s="64"/>
      <c r="Q38" s="64"/>
      <c r="R38" s="64"/>
      <c r="S38" s="64"/>
    </row>
    <row r="39" spans="1:19" x14ac:dyDescent="0.25">
      <c r="E39" s="64"/>
      <c r="F39" s="64"/>
      <c r="G39" s="64"/>
      <c r="H39" s="64"/>
      <c r="I39" s="64"/>
      <c r="J39" s="24" t="s">
        <v>251</v>
      </c>
      <c r="K39" s="24">
        <v>3</v>
      </c>
      <c r="L39" s="24" t="s">
        <v>1614</v>
      </c>
      <c r="M39" s="24"/>
      <c r="N39" s="24"/>
      <c r="O39" s="64"/>
      <c r="P39" s="64"/>
      <c r="Q39" s="64"/>
      <c r="R39" s="64"/>
      <c r="S39" s="64"/>
    </row>
    <row r="40" spans="1:19" x14ac:dyDescent="0.25">
      <c r="B40" s="64"/>
      <c r="C40" s="64"/>
      <c r="D40" s="64"/>
      <c r="E40" s="64"/>
      <c r="F40" s="64"/>
      <c r="G40" s="64"/>
      <c r="H40" s="64"/>
      <c r="I40" s="64"/>
      <c r="J40" s="24" t="s">
        <v>217</v>
      </c>
      <c r="K40" s="24">
        <v>1</v>
      </c>
      <c r="L40" s="24" t="s">
        <v>1615</v>
      </c>
      <c r="M40" s="24">
        <v>10001</v>
      </c>
      <c r="N40" s="24" t="s">
        <v>5</v>
      </c>
      <c r="O40" s="64"/>
      <c r="P40" s="64"/>
      <c r="Q40" s="64"/>
      <c r="R40" s="64"/>
      <c r="S40" s="64"/>
    </row>
    <row r="41" spans="1:19" x14ac:dyDescent="0.25">
      <c r="A41" t="s">
        <v>228</v>
      </c>
      <c r="B41" s="64" t="s">
        <v>229</v>
      </c>
      <c r="C41" s="64"/>
      <c r="D41" s="64"/>
      <c r="E41" s="64"/>
      <c r="F41" s="64"/>
      <c r="G41" s="64"/>
      <c r="H41" s="64"/>
      <c r="I41" s="64"/>
      <c r="J41" s="24" t="s">
        <v>217</v>
      </c>
      <c r="K41" s="24">
        <v>2</v>
      </c>
      <c r="L41" s="24" t="s">
        <v>1616</v>
      </c>
      <c r="M41" s="24">
        <v>10002</v>
      </c>
      <c r="N41" s="24" t="s">
        <v>5</v>
      </c>
      <c r="O41" s="64"/>
      <c r="P41" s="64"/>
      <c r="Q41" s="64"/>
      <c r="R41" s="64"/>
      <c r="S41" s="64"/>
    </row>
    <row r="42" spans="1:19" x14ac:dyDescent="0.25">
      <c r="A42" t="s">
        <v>219</v>
      </c>
      <c r="B42" s="64" t="s">
        <v>232</v>
      </c>
      <c r="C42" s="64"/>
      <c r="D42" s="64"/>
      <c r="E42" s="64"/>
      <c r="F42" s="64"/>
      <c r="G42" s="64"/>
      <c r="H42" s="64"/>
      <c r="I42" s="64"/>
      <c r="J42" s="24" t="s">
        <v>217</v>
      </c>
      <c r="K42" s="24">
        <v>3</v>
      </c>
      <c r="L42" s="24" t="s">
        <v>1617</v>
      </c>
      <c r="M42" s="24">
        <v>10003</v>
      </c>
      <c r="N42" s="24" t="s">
        <v>5</v>
      </c>
      <c r="O42" s="64"/>
      <c r="P42" s="64"/>
      <c r="Q42" s="64"/>
      <c r="R42" s="64"/>
      <c r="S42" s="64"/>
    </row>
    <row r="43" spans="1:19" x14ac:dyDescent="0.25">
      <c r="A43" t="s">
        <v>211</v>
      </c>
      <c r="B43" s="64" t="s">
        <v>234</v>
      </c>
      <c r="C43" s="64"/>
      <c r="D43" s="64"/>
      <c r="E43" s="64"/>
      <c r="F43" s="64"/>
      <c r="G43" s="64"/>
      <c r="H43" s="64"/>
      <c r="I43" s="64"/>
      <c r="J43" s="24" t="s">
        <v>255</v>
      </c>
      <c r="K43" s="24">
        <v>1</v>
      </c>
      <c r="L43" s="24" t="s">
        <v>1618</v>
      </c>
      <c r="M43" s="24" t="s">
        <v>1578</v>
      </c>
      <c r="N43" s="24"/>
      <c r="O43" s="64"/>
      <c r="P43" s="64"/>
      <c r="Q43" s="64"/>
      <c r="R43" s="64"/>
      <c r="S43" s="64"/>
    </row>
    <row r="44" spans="1:19" x14ac:dyDescent="0.25">
      <c r="A44" t="s">
        <v>212</v>
      </c>
      <c r="B44" s="64" t="s">
        <v>236</v>
      </c>
      <c r="C44" s="64"/>
      <c r="D44" s="64"/>
      <c r="E44" s="64"/>
      <c r="F44" s="64"/>
      <c r="G44" s="64"/>
      <c r="H44" s="64"/>
      <c r="I44" s="64"/>
      <c r="J44" s="24" t="s">
        <v>255</v>
      </c>
      <c r="K44" s="24">
        <v>2</v>
      </c>
      <c r="L44" s="24" t="s">
        <v>1619</v>
      </c>
      <c r="M44" s="24"/>
      <c r="N44" s="24"/>
      <c r="O44" s="64"/>
      <c r="P44" s="64"/>
      <c r="Q44" s="64"/>
      <c r="R44" s="64"/>
      <c r="S44" s="64"/>
    </row>
    <row r="45" spans="1:19" x14ac:dyDescent="0.25">
      <c r="A45" t="s">
        <v>216</v>
      </c>
      <c r="B45" s="64" t="s">
        <v>240</v>
      </c>
      <c r="C45" s="64"/>
      <c r="D45" s="64"/>
      <c r="E45" s="64"/>
      <c r="F45" s="64"/>
      <c r="G45" s="64"/>
      <c r="H45" s="64"/>
      <c r="I45" s="64"/>
      <c r="J45" s="24" t="s">
        <v>255</v>
      </c>
      <c r="K45" s="24">
        <v>3</v>
      </c>
      <c r="L45" s="24" t="s">
        <v>1620</v>
      </c>
      <c r="M45" s="24"/>
      <c r="N45" s="24"/>
      <c r="O45" s="64"/>
      <c r="P45" s="64"/>
      <c r="Q45" s="64"/>
      <c r="R45" s="64"/>
      <c r="S45" s="64"/>
    </row>
    <row r="46" spans="1:19" x14ac:dyDescent="0.25">
      <c r="A46" t="s">
        <v>242</v>
      </c>
      <c r="B46" s="64" t="s">
        <v>244</v>
      </c>
      <c r="C46" s="64"/>
      <c r="D46" s="64"/>
      <c r="E46" s="64"/>
      <c r="F46" s="64"/>
      <c r="G46" s="64"/>
      <c r="H46" s="64"/>
      <c r="I46" s="64"/>
      <c r="J46" s="24" t="s">
        <v>258</v>
      </c>
      <c r="K46" s="24">
        <v>1</v>
      </c>
      <c r="L46" s="24" t="s">
        <v>1621</v>
      </c>
      <c r="M46" s="24" t="s">
        <v>1578</v>
      </c>
      <c r="N46" s="24"/>
      <c r="O46" s="64"/>
      <c r="P46" s="64"/>
      <c r="Q46" s="64"/>
      <c r="R46" s="64"/>
      <c r="S46" s="64"/>
    </row>
    <row r="47" spans="1:19" x14ac:dyDescent="0.25">
      <c r="A47" t="s">
        <v>220</v>
      </c>
      <c r="B47" s="64" t="s">
        <v>247</v>
      </c>
      <c r="C47" s="64"/>
      <c r="D47" s="64"/>
      <c r="E47" s="64"/>
      <c r="F47" s="64"/>
      <c r="G47" s="64"/>
      <c r="H47" s="64"/>
      <c r="I47" s="64"/>
      <c r="J47" s="24" t="s">
        <v>258</v>
      </c>
      <c r="K47" s="24">
        <v>2</v>
      </c>
      <c r="L47" s="24" t="s">
        <v>1622</v>
      </c>
      <c r="M47" s="24"/>
      <c r="N47" s="24"/>
      <c r="O47" s="64"/>
      <c r="P47" s="64"/>
      <c r="Q47" s="64"/>
      <c r="R47" s="64"/>
      <c r="S47" s="64"/>
    </row>
    <row r="48" spans="1:19" x14ac:dyDescent="0.25">
      <c r="A48" t="s">
        <v>213</v>
      </c>
      <c r="B48" s="64" t="s">
        <v>250</v>
      </c>
      <c r="C48" s="64"/>
      <c r="D48" s="64"/>
      <c r="E48" s="64"/>
      <c r="F48" s="64"/>
      <c r="G48" s="64"/>
      <c r="H48" s="64"/>
      <c r="I48" s="64"/>
      <c r="J48" s="24" t="s">
        <v>258</v>
      </c>
      <c r="K48" s="24">
        <v>3</v>
      </c>
      <c r="L48" s="24" t="s">
        <v>1623</v>
      </c>
      <c r="M48" s="24"/>
      <c r="N48" s="24"/>
      <c r="O48" s="64"/>
      <c r="P48" s="64"/>
      <c r="Q48" s="64"/>
      <c r="R48" s="64"/>
      <c r="S48" s="64"/>
    </row>
    <row r="49" spans="1:19" x14ac:dyDescent="0.25">
      <c r="A49" t="s">
        <v>253</v>
      </c>
      <c r="B49" s="64" t="s">
        <v>254</v>
      </c>
      <c r="C49" s="64"/>
      <c r="D49" s="64"/>
      <c r="E49" s="64"/>
      <c r="F49" s="64"/>
      <c r="G49" s="64"/>
      <c r="H49" s="64"/>
      <c r="I49" s="64"/>
      <c r="J49" s="24" t="s">
        <v>262</v>
      </c>
      <c r="K49" s="24">
        <v>1</v>
      </c>
      <c r="L49" s="24" t="s">
        <v>1624</v>
      </c>
      <c r="M49" s="24" t="s">
        <v>1578</v>
      </c>
      <c r="N49" s="24"/>
      <c r="O49" s="64"/>
      <c r="P49" s="64"/>
      <c r="Q49" s="64"/>
      <c r="R49" s="64"/>
      <c r="S49" s="64"/>
    </row>
    <row r="50" spans="1:19" x14ac:dyDescent="0.25">
      <c r="A50" t="s">
        <v>215</v>
      </c>
      <c r="B50" s="64" t="s">
        <v>257</v>
      </c>
      <c r="C50" s="64"/>
      <c r="D50" s="64"/>
      <c r="E50" s="64"/>
      <c r="F50" s="64"/>
      <c r="G50" s="64"/>
      <c r="H50" s="64"/>
      <c r="I50" s="64"/>
      <c r="J50" s="24" t="s">
        <v>262</v>
      </c>
      <c r="K50" s="24">
        <v>2</v>
      </c>
      <c r="L50" s="24" t="s">
        <v>1625</v>
      </c>
      <c r="M50" s="24"/>
      <c r="N50" s="24"/>
      <c r="O50" s="64"/>
      <c r="P50" s="64"/>
      <c r="Q50" s="64"/>
      <c r="R50" s="64"/>
      <c r="S50" s="64"/>
    </row>
    <row r="51" spans="1:19" x14ac:dyDescent="0.25">
      <c r="A51" t="s">
        <v>260</v>
      </c>
      <c r="B51" s="64" t="s">
        <v>261</v>
      </c>
      <c r="C51" s="64"/>
      <c r="D51" s="64"/>
      <c r="E51" s="64"/>
      <c r="F51" s="64"/>
      <c r="G51" s="64"/>
      <c r="H51" s="64"/>
      <c r="I51" s="64"/>
      <c r="J51" s="24" t="s">
        <v>262</v>
      </c>
      <c r="K51" s="24">
        <v>3</v>
      </c>
      <c r="L51" s="24" t="s">
        <v>1626</v>
      </c>
      <c r="M51" s="24"/>
      <c r="N51" s="24"/>
      <c r="O51" s="64"/>
      <c r="P51" s="64"/>
      <c r="Q51" s="64"/>
      <c r="R51" s="64"/>
      <c r="S51" s="64"/>
    </row>
    <row r="52" spans="1:19" x14ac:dyDescent="0.25">
      <c r="A52" t="s">
        <v>251</v>
      </c>
      <c r="B52" s="64" t="s">
        <v>264</v>
      </c>
      <c r="C52" s="64"/>
      <c r="D52" s="64"/>
      <c r="E52" s="64"/>
      <c r="F52" s="64"/>
      <c r="G52" s="64"/>
      <c r="H52" s="64"/>
      <c r="I52" s="64"/>
      <c r="J52" s="24" t="s">
        <v>265</v>
      </c>
      <c r="K52" s="24">
        <v>1</v>
      </c>
      <c r="L52" s="24" t="s">
        <v>1627</v>
      </c>
      <c r="M52" s="24" t="s">
        <v>1578</v>
      </c>
      <c r="N52" s="24"/>
      <c r="O52" s="64"/>
      <c r="P52" s="64"/>
      <c r="Q52" s="64"/>
      <c r="R52" s="64"/>
      <c r="S52" s="64"/>
    </row>
    <row r="53" spans="1:19" x14ac:dyDescent="0.25">
      <c r="A53" t="s">
        <v>217</v>
      </c>
      <c r="B53" s="64" t="s">
        <v>266</v>
      </c>
      <c r="C53" s="64"/>
      <c r="D53" s="64"/>
      <c r="E53" s="64"/>
      <c r="F53" s="64"/>
      <c r="G53" s="64"/>
      <c r="H53" s="64"/>
      <c r="I53" s="64"/>
      <c r="J53" s="24" t="s">
        <v>265</v>
      </c>
      <c r="K53" s="24">
        <v>2</v>
      </c>
      <c r="L53" s="24" t="s">
        <v>1628</v>
      </c>
      <c r="M53" s="24"/>
      <c r="N53" s="24"/>
      <c r="O53" s="64"/>
      <c r="P53" s="64"/>
      <c r="Q53" s="64"/>
      <c r="R53" s="64"/>
      <c r="S53" s="64"/>
    </row>
    <row r="54" spans="1:19" x14ac:dyDescent="0.25">
      <c r="A54" t="s">
        <v>255</v>
      </c>
      <c r="B54" s="64" t="s">
        <v>267</v>
      </c>
      <c r="C54" s="64"/>
      <c r="D54" s="64"/>
      <c r="E54" s="64"/>
      <c r="F54" s="64"/>
      <c r="G54" s="64"/>
      <c r="H54" s="64"/>
      <c r="I54" s="64"/>
      <c r="J54" s="24" t="s">
        <v>265</v>
      </c>
      <c r="K54" s="24">
        <v>3</v>
      </c>
      <c r="L54" s="24" t="s">
        <v>1629</v>
      </c>
      <c r="M54" s="24"/>
      <c r="N54" s="24"/>
      <c r="O54" s="64"/>
      <c r="P54" s="64"/>
      <c r="Q54" s="64"/>
      <c r="R54" s="64"/>
      <c r="S54" s="64"/>
    </row>
    <row r="55" spans="1:19" x14ac:dyDescent="0.25">
      <c r="A55" t="s">
        <v>262</v>
      </c>
      <c r="B55" t="s">
        <v>268</v>
      </c>
    </row>
    <row r="56" spans="1:19" x14ac:dyDescent="0.25">
      <c r="A56" t="s">
        <v>265</v>
      </c>
      <c r="B56" t="s">
        <v>270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7690-9008-4464-A421-22EF7B4AD8BB}">
  <sheetPr codeName="Sheet19"/>
  <dimension ref="A1:AC78"/>
  <sheetViews>
    <sheetView zoomScale="70" zoomScaleNormal="70" workbookViewId="0">
      <selection activeCell="D1" sqref="D1"/>
    </sheetView>
  </sheetViews>
  <sheetFormatPr defaultRowHeight="15" x14ac:dyDescent="0.25"/>
  <cols>
    <col min="1" max="1" width="22.140625" style="64" customWidth="1"/>
    <col min="2" max="2" width="12.42578125" style="64" customWidth="1"/>
    <col min="3" max="3" width="46.85546875" style="64" customWidth="1"/>
    <col min="4" max="4" width="49.85546875" style="64" customWidth="1"/>
    <col min="5" max="8" width="9.140625" style="64" customWidth="1"/>
    <col min="9" max="29" width="9.140625" style="64"/>
  </cols>
  <sheetData>
    <row r="1" spans="1:29" ht="15.75" thickBot="1" x14ac:dyDescent="0.3">
      <c r="A1" s="112"/>
      <c r="D1" s="64">
        <v>1</v>
      </c>
      <c r="E1" s="64">
        <v>2</v>
      </c>
      <c r="F1" s="64">
        <v>3</v>
      </c>
      <c r="G1" s="64">
        <v>4</v>
      </c>
      <c r="H1" s="64">
        <v>5</v>
      </c>
      <c r="I1" s="64">
        <v>6</v>
      </c>
      <c r="J1" s="64">
        <v>7</v>
      </c>
      <c r="K1" s="64">
        <v>8</v>
      </c>
      <c r="L1" s="64">
        <v>9</v>
      </c>
      <c r="M1" s="64">
        <v>10</v>
      </c>
      <c r="N1" s="64">
        <v>11</v>
      </c>
      <c r="O1" s="64">
        <v>12</v>
      </c>
      <c r="P1" s="64">
        <v>13</v>
      </c>
      <c r="Q1" s="64">
        <v>14</v>
      </c>
      <c r="R1" s="64">
        <v>15</v>
      </c>
      <c r="S1" s="64">
        <v>16</v>
      </c>
      <c r="T1" s="64">
        <v>17</v>
      </c>
      <c r="U1" s="64">
        <v>18</v>
      </c>
      <c r="V1" s="64">
        <v>19</v>
      </c>
      <c r="W1" s="64">
        <v>20</v>
      </c>
      <c r="X1" s="64">
        <v>21</v>
      </c>
      <c r="Y1" s="64">
        <v>22</v>
      </c>
      <c r="Z1" s="64">
        <v>23</v>
      </c>
      <c r="AA1" s="64">
        <v>24</v>
      </c>
      <c r="AB1" s="64">
        <v>25</v>
      </c>
      <c r="AC1" s="64">
        <v>26</v>
      </c>
    </row>
    <row r="2" spans="1:29" ht="15.75" thickBot="1" x14ac:dyDescent="0.3">
      <c r="A2" s="113"/>
      <c r="I2" s="114" t="s">
        <v>1654</v>
      </c>
      <c r="J2" s="115"/>
      <c r="K2" s="115"/>
      <c r="L2" s="115"/>
      <c r="M2" s="115"/>
      <c r="N2" s="115"/>
      <c r="O2" s="115"/>
      <c r="P2" s="115"/>
      <c r="Q2" s="115"/>
      <c r="R2" s="115"/>
      <c r="T2" s="114" t="s">
        <v>1655</v>
      </c>
      <c r="U2" s="115"/>
      <c r="V2" s="115"/>
      <c r="W2" s="115"/>
      <c r="X2" s="115"/>
      <c r="Y2" s="115"/>
      <c r="Z2" s="115"/>
      <c r="AA2" s="115"/>
      <c r="AB2" s="115"/>
      <c r="AC2" s="115"/>
    </row>
    <row r="3" spans="1:29" ht="15.75" thickBot="1" x14ac:dyDescent="0.3">
      <c r="A3" s="116" t="s">
        <v>96</v>
      </c>
      <c r="B3" s="64" t="s">
        <v>1674</v>
      </c>
      <c r="I3" s="117">
        <v>2024</v>
      </c>
      <c r="J3" s="117">
        <f>I3+1</f>
        <v>2025</v>
      </c>
      <c r="K3" s="117">
        <f t="shared" ref="K3:R3" si="0">J3+1</f>
        <v>2026</v>
      </c>
      <c r="L3" s="117">
        <f t="shared" si="0"/>
        <v>2027</v>
      </c>
      <c r="M3" s="117">
        <f t="shared" si="0"/>
        <v>2028</v>
      </c>
      <c r="N3" s="117">
        <f t="shared" si="0"/>
        <v>2029</v>
      </c>
      <c r="O3" s="117">
        <f t="shared" si="0"/>
        <v>2030</v>
      </c>
      <c r="P3" s="117">
        <f t="shared" si="0"/>
        <v>2031</v>
      </c>
      <c r="Q3" s="117">
        <f t="shared" si="0"/>
        <v>2032</v>
      </c>
      <c r="R3" s="117">
        <f t="shared" si="0"/>
        <v>2033</v>
      </c>
      <c r="T3" s="117">
        <v>2024</v>
      </c>
      <c r="U3" s="117">
        <f>T3+1</f>
        <v>2025</v>
      </c>
      <c r="V3" s="117">
        <f t="shared" ref="V3:AC3" si="1">U3+1</f>
        <v>2026</v>
      </c>
      <c r="W3" s="117">
        <f t="shared" si="1"/>
        <v>2027</v>
      </c>
      <c r="X3" s="117">
        <f t="shared" si="1"/>
        <v>2028</v>
      </c>
      <c r="Y3" s="117">
        <f t="shared" si="1"/>
        <v>2029</v>
      </c>
      <c r="Z3" s="117">
        <f t="shared" si="1"/>
        <v>2030</v>
      </c>
      <c r="AA3" s="117">
        <f t="shared" si="1"/>
        <v>2031</v>
      </c>
      <c r="AB3" s="117">
        <f t="shared" si="1"/>
        <v>2032</v>
      </c>
      <c r="AC3" s="117">
        <f t="shared" si="1"/>
        <v>2033</v>
      </c>
    </row>
    <row r="4" spans="1:29" x14ac:dyDescent="0.25">
      <c r="A4" s="118">
        <v>0</v>
      </c>
      <c r="I4" s="119">
        <v>1.8576032271943006</v>
      </c>
      <c r="J4" s="119">
        <v>3.1312912176600993</v>
      </c>
      <c r="K4" s="119">
        <v>4.6455261322426837</v>
      </c>
      <c r="L4" s="119">
        <v>6.383792683215832</v>
      </c>
      <c r="M4" s="119">
        <v>8.2129658062596373</v>
      </c>
      <c r="N4" s="119">
        <v>10.281094457581847</v>
      </c>
      <c r="O4" s="119">
        <v>12.630301970180623</v>
      </c>
      <c r="P4" s="119">
        <v>17.770171224198513</v>
      </c>
      <c r="Q4" s="119">
        <v>22.096174517075269</v>
      </c>
      <c r="R4" s="119">
        <v>26.184022828643034</v>
      </c>
      <c r="T4" s="119">
        <v>-13.816858060300017</v>
      </c>
      <c r="U4" s="119">
        <v>-16.638427050158224</v>
      </c>
      <c r="V4" s="119">
        <v>-19.698288796123428</v>
      </c>
      <c r="W4" s="119">
        <v>-22.639858735716746</v>
      </c>
      <c r="X4" s="119">
        <v>-25.184110113020154</v>
      </c>
      <c r="Y4" s="119">
        <v>-27.424446981719807</v>
      </c>
      <c r="Z4" s="119">
        <v>-29.475819637122029</v>
      </c>
      <c r="AA4" s="119">
        <v>-31.468452547069962</v>
      </c>
      <c r="AB4" s="119">
        <v>-33.573731649994997</v>
      </c>
      <c r="AC4" s="119">
        <v>-35.376404127781676</v>
      </c>
    </row>
    <row r="5" spans="1:29" x14ac:dyDescent="0.25">
      <c r="A5" s="118" t="s">
        <v>223</v>
      </c>
      <c r="B5" s="120" t="s">
        <v>105</v>
      </c>
      <c r="C5" s="121" t="s">
        <v>1644</v>
      </c>
      <c r="D5" s="121" t="s">
        <v>1681</v>
      </c>
      <c r="I5" s="122">
        <v>0.64962615695041437</v>
      </c>
      <c r="J5" s="122">
        <v>0.72358695425796937</v>
      </c>
      <c r="K5" s="122">
        <v>0.78166368251365093</v>
      </c>
      <c r="L5" s="122">
        <v>0.83891329116988089</v>
      </c>
      <c r="M5" s="122">
        <v>0.89536472745308759</v>
      </c>
      <c r="N5" s="122">
        <v>0.94916754152613059</v>
      </c>
      <c r="O5" s="122">
        <v>1.0008455697256942</v>
      </c>
      <c r="P5" s="122">
        <v>1.050654636265933</v>
      </c>
      <c r="Q5" s="122">
        <v>1.0985564295237993</v>
      </c>
      <c r="R5" s="122">
        <v>1.144813122697883</v>
      </c>
      <c r="T5" s="122">
        <v>0</v>
      </c>
      <c r="U5" s="122">
        <v>0</v>
      </c>
      <c r="V5" s="122">
        <v>0</v>
      </c>
      <c r="W5" s="122">
        <v>0</v>
      </c>
      <c r="X5" s="122">
        <v>0</v>
      </c>
      <c r="Y5" s="122">
        <v>0</v>
      </c>
      <c r="Z5" s="122">
        <v>0</v>
      </c>
      <c r="AA5" s="122">
        <v>0</v>
      </c>
      <c r="AB5" s="122">
        <v>0</v>
      </c>
      <c r="AC5" s="122">
        <v>0</v>
      </c>
    </row>
    <row r="6" spans="1:29" x14ac:dyDescent="0.25">
      <c r="A6" s="118" t="s">
        <v>52</v>
      </c>
      <c r="B6" s="120" t="s">
        <v>111</v>
      </c>
      <c r="C6" s="121" t="s">
        <v>1644</v>
      </c>
      <c r="D6" s="121" t="s">
        <v>1682</v>
      </c>
      <c r="I6" s="122">
        <v>229.82016967692255</v>
      </c>
      <c r="J6" s="122">
        <v>263.30287128726735</v>
      </c>
      <c r="K6" s="122">
        <v>294.38010518612788</v>
      </c>
      <c r="L6" s="122">
        <v>325.00647923216286</v>
      </c>
      <c r="M6" s="122">
        <v>354.84838693594855</v>
      </c>
      <c r="N6" s="122">
        <v>383.10858865190039</v>
      </c>
      <c r="O6" s="122">
        <v>410.05138285849404</v>
      </c>
      <c r="P6" s="122">
        <v>435.80712036202794</v>
      </c>
      <c r="Q6" s="122">
        <v>460.39993188053484</v>
      </c>
      <c r="R6" s="122">
        <v>483.96190204412017</v>
      </c>
      <c r="T6" s="122">
        <v>0</v>
      </c>
      <c r="U6" s="122">
        <v>0</v>
      </c>
      <c r="V6" s="122">
        <v>0</v>
      </c>
      <c r="W6" s="122">
        <v>0</v>
      </c>
      <c r="X6" s="122">
        <v>0</v>
      </c>
      <c r="Y6" s="122">
        <v>0</v>
      </c>
      <c r="Z6" s="122">
        <v>0</v>
      </c>
      <c r="AA6" s="122">
        <v>0</v>
      </c>
      <c r="AB6" s="122">
        <v>0</v>
      </c>
      <c r="AC6" s="122">
        <v>0</v>
      </c>
    </row>
    <row r="7" spans="1:29" x14ac:dyDescent="0.25">
      <c r="A7" s="118" t="s">
        <v>48</v>
      </c>
      <c r="B7" s="120" t="s">
        <v>116</v>
      </c>
      <c r="C7" s="121" t="s">
        <v>1644</v>
      </c>
      <c r="D7" s="121" t="s">
        <v>1683</v>
      </c>
      <c r="I7" s="122">
        <v>2974.4872540847132</v>
      </c>
      <c r="J7" s="122">
        <v>3300.0832641496941</v>
      </c>
      <c r="K7" s="122">
        <v>3556.1955248315526</v>
      </c>
      <c r="L7" s="122">
        <v>3808.7783560536318</v>
      </c>
      <c r="M7" s="122">
        <v>4057.9860026765396</v>
      </c>
      <c r="N7" s="122">
        <v>4295.6772628220397</v>
      </c>
      <c r="O7" s="122">
        <v>4524.1311941179665</v>
      </c>
      <c r="P7" s="122">
        <v>4744.4679481105422</v>
      </c>
      <c r="Q7" s="122">
        <v>4956.5053215594535</v>
      </c>
      <c r="R7" s="122">
        <v>5161.3921258867304</v>
      </c>
      <c r="T7" s="122">
        <v>0</v>
      </c>
      <c r="U7" s="122">
        <v>0</v>
      </c>
      <c r="V7" s="122">
        <v>0</v>
      </c>
      <c r="W7" s="122">
        <v>0</v>
      </c>
      <c r="X7" s="122">
        <v>0</v>
      </c>
      <c r="Y7" s="122">
        <v>0</v>
      </c>
      <c r="Z7" s="122">
        <v>0</v>
      </c>
      <c r="AA7" s="122">
        <v>0</v>
      </c>
      <c r="AB7" s="122">
        <v>0</v>
      </c>
      <c r="AC7" s="122">
        <v>0</v>
      </c>
    </row>
    <row r="8" spans="1:29" x14ac:dyDescent="0.25">
      <c r="A8" s="118" t="s">
        <v>88</v>
      </c>
      <c r="B8" s="120" t="s">
        <v>121</v>
      </c>
      <c r="C8" s="121" t="s">
        <v>1644</v>
      </c>
      <c r="D8" s="121" t="s">
        <v>1684</v>
      </c>
      <c r="I8" s="122">
        <v>1682.5055627527011</v>
      </c>
      <c r="J8" s="122">
        <v>1862.9759466154824</v>
      </c>
      <c r="K8" s="122">
        <v>2003.7295010965904</v>
      </c>
      <c r="L8" s="122">
        <v>2136.3300413687189</v>
      </c>
      <c r="M8" s="122">
        <v>2262.8172592918463</v>
      </c>
      <c r="N8" s="122">
        <v>2378.962706688269</v>
      </c>
      <c r="O8" s="122">
        <v>2486.3559087091094</v>
      </c>
      <c r="P8" s="122">
        <v>2586.1191665902584</v>
      </c>
      <c r="Q8" s="122">
        <v>2676.9507611359177</v>
      </c>
      <c r="R8" s="122">
        <v>2759.8075391107227</v>
      </c>
      <c r="T8" s="122">
        <v>0</v>
      </c>
      <c r="U8" s="122">
        <v>0</v>
      </c>
      <c r="V8" s="122">
        <v>0</v>
      </c>
      <c r="W8" s="122">
        <v>0</v>
      </c>
      <c r="X8" s="122">
        <v>0</v>
      </c>
      <c r="Y8" s="122">
        <v>0</v>
      </c>
      <c r="Z8" s="122">
        <v>0</v>
      </c>
      <c r="AA8" s="122">
        <v>0</v>
      </c>
      <c r="AB8" s="122">
        <v>0</v>
      </c>
      <c r="AC8" s="122">
        <v>0</v>
      </c>
    </row>
    <row r="9" spans="1:29" x14ac:dyDescent="0.25">
      <c r="A9" s="118" t="s">
        <v>4</v>
      </c>
      <c r="B9" s="120" t="s">
        <v>125</v>
      </c>
      <c r="C9" s="121" t="s">
        <v>1644</v>
      </c>
      <c r="D9" s="121" t="s">
        <v>1685</v>
      </c>
      <c r="I9" s="122">
        <v>1991.1387813071506</v>
      </c>
      <c r="J9" s="122">
        <v>2268.941892953942</v>
      </c>
      <c r="K9" s="122">
        <v>2505.3562809445948</v>
      </c>
      <c r="L9" s="122">
        <v>2733.8643003577154</v>
      </c>
      <c r="M9" s="122">
        <v>2956.544855378123</v>
      </c>
      <c r="N9" s="122">
        <v>3166.2393571669704</v>
      </c>
      <c r="O9" s="122">
        <v>3365.1136933334742</v>
      </c>
      <c r="P9" s="122">
        <v>3554.5276902057581</v>
      </c>
      <c r="Q9" s="122">
        <v>3734.4090925473893</v>
      </c>
      <c r="R9" s="122">
        <v>3905.965853653674</v>
      </c>
      <c r="T9" s="122">
        <v>0</v>
      </c>
      <c r="U9" s="122">
        <v>0</v>
      </c>
      <c r="V9" s="122">
        <v>0</v>
      </c>
      <c r="W9" s="122">
        <v>0</v>
      </c>
      <c r="X9" s="122">
        <v>0</v>
      </c>
      <c r="Y9" s="122">
        <v>0</v>
      </c>
      <c r="Z9" s="122">
        <v>0</v>
      </c>
      <c r="AA9" s="122">
        <v>0</v>
      </c>
      <c r="AB9" s="122">
        <v>0</v>
      </c>
      <c r="AC9" s="122">
        <v>0</v>
      </c>
    </row>
    <row r="10" spans="1:29" x14ac:dyDescent="0.25">
      <c r="A10" s="118" t="s">
        <v>5</v>
      </c>
      <c r="B10" s="120" t="s">
        <v>129</v>
      </c>
      <c r="C10" s="121" t="s">
        <v>1644</v>
      </c>
      <c r="D10" s="121" t="s">
        <v>1686</v>
      </c>
      <c r="I10" s="122">
        <v>4567.3771458839719</v>
      </c>
      <c r="J10" s="122">
        <v>5158.4751882075961</v>
      </c>
      <c r="K10" s="122">
        <v>5631.533748781615</v>
      </c>
      <c r="L10" s="122">
        <v>6090.7118460901429</v>
      </c>
      <c r="M10" s="122">
        <v>6538.4676216367025</v>
      </c>
      <c r="N10" s="122">
        <v>6960.3251224103387</v>
      </c>
      <c r="O10" s="122">
        <v>7360.6932457091552</v>
      </c>
      <c r="P10" s="122">
        <v>7742.2333471051807</v>
      </c>
      <c r="Q10" s="122">
        <v>8104.8566915669089</v>
      </c>
      <c r="R10" s="122">
        <v>8450.9187425870041</v>
      </c>
      <c r="T10" s="122">
        <v>0</v>
      </c>
      <c r="U10" s="122">
        <v>0</v>
      </c>
      <c r="V10" s="122">
        <v>0</v>
      </c>
      <c r="W10" s="122">
        <v>0</v>
      </c>
      <c r="X10" s="122">
        <v>0</v>
      </c>
      <c r="Y10" s="122">
        <v>0</v>
      </c>
      <c r="Z10" s="122">
        <v>0</v>
      </c>
      <c r="AA10" s="122">
        <v>0</v>
      </c>
      <c r="AB10" s="122">
        <v>0</v>
      </c>
      <c r="AC10" s="122">
        <v>0</v>
      </c>
    </row>
    <row r="11" spans="1:29" x14ac:dyDescent="0.25">
      <c r="A11" s="118" t="s">
        <v>59</v>
      </c>
      <c r="B11" s="120" t="s">
        <v>134</v>
      </c>
      <c r="C11" s="121" t="s">
        <v>1644</v>
      </c>
      <c r="D11" s="121" t="s">
        <v>1687</v>
      </c>
      <c r="I11" s="122">
        <v>570.21451913453575</v>
      </c>
      <c r="J11" s="122">
        <v>639.94264734959836</v>
      </c>
      <c r="K11" s="122">
        <v>705.39706190732272</v>
      </c>
      <c r="L11" s="122">
        <v>770.98488651749483</v>
      </c>
      <c r="M11" s="122">
        <v>835.25161935907931</v>
      </c>
      <c r="N11" s="122">
        <v>898.10350090248824</v>
      </c>
      <c r="O11" s="122">
        <v>959.90183833828939</v>
      </c>
      <c r="P11" s="122">
        <v>1020.7373733402352</v>
      </c>
      <c r="Q11" s="122">
        <v>1080.8469588233866</v>
      </c>
      <c r="R11" s="122">
        <v>1139.864940594576</v>
      </c>
      <c r="T11" s="122">
        <v>0</v>
      </c>
      <c r="U11" s="122">
        <v>0</v>
      </c>
      <c r="V11" s="122">
        <v>0</v>
      </c>
      <c r="W11" s="122">
        <v>0</v>
      </c>
      <c r="X11" s="122">
        <v>0</v>
      </c>
      <c r="Y11" s="122">
        <v>0</v>
      </c>
      <c r="Z11" s="122">
        <v>0</v>
      </c>
      <c r="AA11" s="122">
        <v>0</v>
      </c>
      <c r="AB11" s="122">
        <v>0</v>
      </c>
      <c r="AC11" s="122">
        <v>0</v>
      </c>
    </row>
    <row r="12" spans="1:29" x14ac:dyDescent="0.25">
      <c r="A12" s="118" t="s">
        <v>47</v>
      </c>
      <c r="B12" s="120" t="s">
        <v>139</v>
      </c>
      <c r="C12" s="121" t="s">
        <v>1644</v>
      </c>
      <c r="D12" s="121" t="s">
        <v>1688</v>
      </c>
      <c r="I12" s="122">
        <v>10.051295085221225</v>
      </c>
      <c r="J12" s="122">
        <v>11.263682963070213</v>
      </c>
      <c r="K12" s="122">
        <v>12.248379646461489</v>
      </c>
      <c r="L12" s="122">
        <v>13.229984284606994</v>
      </c>
      <c r="M12" s="122">
        <v>14.205447550626753</v>
      </c>
      <c r="N12" s="122">
        <v>15.166435794930631</v>
      </c>
      <c r="O12" s="122">
        <v>16.117274006553512</v>
      </c>
      <c r="P12" s="122">
        <v>17.063269785631029</v>
      </c>
      <c r="Q12" s="122">
        <v>18.00503904554008</v>
      </c>
      <c r="R12" s="122">
        <v>18.93762488014556</v>
      </c>
      <c r="T12" s="122">
        <v>0</v>
      </c>
      <c r="U12" s="122">
        <v>0</v>
      </c>
      <c r="V12" s="122">
        <v>0</v>
      </c>
      <c r="W12" s="122">
        <v>0</v>
      </c>
      <c r="X12" s="122">
        <v>0</v>
      </c>
      <c r="Y12" s="122">
        <v>0</v>
      </c>
      <c r="Z12" s="122">
        <v>0</v>
      </c>
      <c r="AA12" s="122">
        <v>0</v>
      </c>
      <c r="AB12" s="122">
        <v>0</v>
      </c>
      <c r="AC12" s="122">
        <v>0</v>
      </c>
    </row>
    <row r="13" spans="1:29" x14ac:dyDescent="0.25">
      <c r="A13" s="118" t="s">
        <v>55</v>
      </c>
      <c r="B13" s="120" t="s">
        <v>143</v>
      </c>
      <c r="C13" s="121" t="s">
        <v>1644</v>
      </c>
      <c r="D13" s="121" t="s">
        <v>1689</v>
      </c>
      <c r="I13" s="122">
        <v>3441.86210939597</v>
      </c>
      <c r="J13" s="122">
        <v>3817.4032469097801</v>
      </c>
      <c r="K13" s="122">
        <v>4126.0267638375453</v>
      </c>
      <c r="L13" s="122">
        <v>4419.5824097873083</v>
      </c>
      <c r="M13" s="122">
        <v>4700.0362595400375</v>
      </c>
      <c r="N13" s="122">
        <v>4958.9611965771046</v>
      </c>
      <c r="O13" s="122">
        <v>5199.6349573502775</v>
      </c>
      <c r="P13" s="122">
        <v>5424.0693431257605</v>
      </c>
      <c r="Q13" s="122">
        <v>5629.4071837526899</v>
      </c>
      <c r="R13" s="122">
        <v>5817.5860219281303</v>
      </c>
      <c r="T13" s="122">
        <v>0</v>
      </c>
      <c r="U13" s="122">
        <v>0</v>
      </c>
      <c r="V13" s="122">
        <v>0</v>
      </c>
      <c r="W13" s="122">
        <v>0</v>
      </c>
      <c r="X13" s="122">
        <v>0</v>
      </c>
      <c r="Y13" s="122">
        <v>0</v>
      </c>
      <c r="Z13" s="122">
        <v>0</v>
      </c>
      <c r="AA13" s="122">
        <v>0</v>
      </c>
      <c r="AB13" s="122">
        <v>0</v>
      </c>
      <c r="AC13" s="122">
        <v>0</v>
      </c>
    </row>
    <row r="14" spans="1:29" x14ac:dyDescent="0.25">
      <c r="A14" s="118" t="s">
        <v>65</v>
      </c>
      <c r="B14" s="120" t="s">
        <v>145</v>
      </c>
      <c r="C14" s="121" t="s">
        <v>1644</v>
      </c>
      <c r="D14" s="121" t="s">
        <v>1690</v>
      </c>
      <c r="I14" s="122">
        <v>468.03644128000468</v>
      </c>
      <c r="J14" s="122">
        <v>521.04695494816804</v>
      </c>
      <c r="K14" s="122">
        <v>564.32362527534394</v>
      </c>
      <c r="L14" s="122">
        <v>605.67527335205386</v>
      </c>
      <c r="M14" s="122">
        <v>645.42087653867748</v>
      </c>
      <c r="N14" s="122">
        <v>682.3870362493501</v>
      </c>
      <c r="O14" s="122">
        <v>716.97185339432485</v>
      </c>
      <c r="P14" s="122">
        <v>749.4630291556881</v>
      </c>
      <c r="Q14" s="122">
        <v>779.39291665639632</v>
      </c>
      <c r="R14" s="122">
        <v>807.01666191619518</v>
      </c>
      <c r="T14" s="122">
        <v>0</v>
      </c>
      <c r="U14" s="122">
        <v>0</v>
      </c>
      <c r="V14" s="122">
        <v>0</v>
      </c>
      <c r="W14" s="122">
        <v>0</v>
      </c>
      <c r="X14" s="122">
        <v>0</v>
      </c>
      <c r="Y14" s="122">
        <v>0</v>
      </c>
      <c r="Z14" s="122">
        <v>0</v>
      </c>
      <c r="AA14" s="122">
        <v>0</v>
      </c>
      <c r="AB14" s="122">
        <v>0</v>
      </c>
      <c r="AC14" s="122">
        <v>0</v>
      </c>
    </row>
    <row r="15" spans="1:29" x14ac:dyDescent="0.25">
      <c r="A15" s="118" t="s">
        <v>149</v>
      </c>
      <c r="B15" s="120" t="s">
        <v>148</v>
      </c>
      <c r="C15" s="121" t="s">
        <v>1644</v>
      </c>
      <c r="D15" s="121" t="s">
        <v>1691</v>
      </c>
      <c r="I15" s="122">
        <v>265.51338429723046</v>
      </c>
      <c r="J15" s="122">
        <v>293.63545690692757</v>
      </c>
      <c r="K15" s="122">
        <v>314.42200832867707</v>
      </c>
      <c r="L15" s="122">
        <v>334.37440311937894</v>
      </c>
      <c r="M15" s="122">
        <v>353.81179501493307</v>
      </c>
      <c r="N15" s="122">
        <v>371.87907264662897</v>
      </c>
      <c r="O15" s="122">
        <v>388.88473795492291</v>
      </c>
      <c r="P15" s="122">
        <v>404.94521563128694</v>
      </c>
      <c r="Q15" s="122">
        <v>420.06047310531341</v>
      </c>
      <c r="R15" s="122">
        <v>434.35357397262231</v>
      </c>
      <c r="T15" s="122">
        <v>0</v>
      </c>
      <c r="U15" s="122">
        <v>0</v>
      </c>
      <c r="V15" s="122">
        <v>0</v>
      </c>
      <c r="W15" s="122">
        <v>0</v>
      </c>
      <c r="X15" s="122">
        <v>0</v>
      </c>
      <c r="Y15" s="122">
        <v>0</v>
      </c>
      <c r="Z15" s="122">
        <v>0</v>
      </c>
      <c r="AA15" s="122">
        <v>0</v>
      </c>
      <c r="AB15" s="122">
        <v>0</v>
      </c>
      <c r="AC15" s="122">
        <v>0</v>
      </c>
    </row>
    <row r="16" spans="1:29" x14ac:dyDescent="0.25">
      <c r="A16" s="118" t="s">
        <v>1675</v>
      </c>
      <c r="B16" s="120"/>
      <c r="C16" s="121" t="s">
        <v>1644</v>
      </c>
      <c r="D16" s="121" t="s">
        <v>1644</v>
      </c>
      <c r="I16" s="122">
        <v>0</v>
      </c>
      <c r="J16" s="122">
        <v>0</v>
      </c>
      <c r="K16" s="122">
        <v>0</v>
      </c>
      <c r="L16" s="122">
        <v>0</v>
      </c>
      <c r="M16" s="122">
        <v>0</v>
      </c>
      <c r="N16" s="122">
        <v>0</v>
      </c>
      <c r="O16" s="122">
        <v>0</v>
      </c>
      <c r="P16" s="122">
        <v>0</v>
      </c>
      <c r="Q16" s="122">
        <v>0</v>
      </c>
      <c r="R16" s="122">
        <v>0</v>
      </c>
      <c r="T16" s="122">
        <v>0</v>
      </c>
      <c r="U16" s="122">
        <v>0</v>
      </c>
      <c r="V16" s="122">
        <v>0</v>
      </c>
      <c r="W16" s="122">
        <v>0</v>
      </c>
      <c r="X16" s="122">
        <v>0</v>
      </c>
      <c r="Y16" s="122">
        <v>0</v>
      </c>
      <c r="Z16" s="122">
        <v>0</v>
      </c>
      <c r="AA16" s="122">
        <v>0</v>
      </c>
      <c r="AB16" s="122">
        <v>0</v>
      </c>
      <c r="AC16" s="122">
        <v>0</v>
      </c>
    </row>
    <row r="17" spans="1:29" x14ac:dyDescent="0.25">
      <c r="A17" s="118" t="s">
        <v>67</v>
      </c>
      <c r="B17" s="120" t="s">
        <v>153</v>
      </c>
      <c r="C17" s="121" t="s">
        <v>1644</v>
      </c>
      <c r="D17" s="121" t="s">
        <v>1692</v>
      </c>
      <c r="I17" s="122">
        <v>136.50146572914375</v>
      </c>
      <c r="J17" s="122">
        <v>151.51588203913192</v>
      </c>
      <c r="K17" s="122">
        <v>165.74624481481888</v>
      </c>
      <c r="L17" s="122">
        <v>179.18311687605987</v>
      </c>
      <c r="M17" s="122">
        <v>192.11891873484058</v>
      </c>
      <c r="N17" s="122">
        <v>204.09121434500963</v>
      </c>
      <c r="O17" s="122">
        <v>215.25252255137462</v>
      </c>
      <c r="P17" s="122">
        <v>225.70601118153454</v>
      </c>
      <c r="Q17" s="122">
        <v>235.29991473568643</v>
      </c>
      <c r="R17" s="122">
        <v>244.12495742975577</v>
      </c>
      <c r="T17" s="122">
        <v>0</v>
      </c>
      <c r="U17" s="122">
        <v>0</v>
      </c>
      <c r="V17" s="122">
        <v>0</v>
      </c>
      <c r="W17" s="122">
        <v>0</v>
      </c>
      <c r="X17" s="122">
        <v>0</v>
      </c>
      <c r="Y17" s="122">
        <v>0</v>
      </c>
      <c r="Z17" s="122">
        <v>0</v>
      </c>
      <c r="AA17" s="122">
        <v>0</v>
      </c>
      <c r="AB17" s="122">
        <v>0</v>
      </c>
      <c r="AC17" s="122">
        <v>0</v>
      </c>
    </row>
    <row r="18" spans="1:29" x14ac:dyDescent="0.25">
      <c r="A18" s="118" t="s">
        <v>80</v>
      </c>
      <c r="B18" s="120"/>
      <c r="C18" s="121" t="s">
        <v>1644</v>
      </c>
      <c r="D18" s="121" t="s">
        <v>1644</v>
      </c>
      <c r="I18" s="122">
        <v>0</v>
      </c>
      <c r="J18" s="122">
        <v>0</v>
      </c>
      <c r="K18" s="122">
        <v>0</v>
      </c>
      <c r="L18" s="122">
        <v>0</v>
      </c>
      <c r="M18" s="122">
        <v>0</v>
      </c>
      <c r="N18" s="122">
        <v>0</v>
      </c>
      <c r="O18" s="122">
        <v>0</v>
      </c>
      <c r="P18" s="122">
        <v>0</v>
      </c>
      <c r="Q18" s="122">
        <v>0</v>
      </c>
      <c r="R18" s="122">
        <v>0</v>
      </c>
      <c r="T18" s="122">
        <v>0</v>
      </c>
      <c r="U18" s="122">
        <v>0</v>
      </c>
      <c r="V18" s="122">
        <v>0</v>
      </c>
      <c r="W18" s="122">
        <v>0</v>
      </c>
      <c r="X18" s="122">
        <v>0</v>
      </c>
      <c r="Y18" s="122">
        <v>0</v>
      </c>
      <c r="Z18" s="122">
        <v>0</v>
      </c>
      <c r="AA18" s="122">
        <v>0</v>
      </c>
      <c r="AB18" s="122">
        <v>0</v>
      </c>
      <c r="AC18" s="122">
        <v>0</v>
      </c>
    </row>
    <row r="19" spans="1:29" x14ac:dyDescent="0.25">
      <c r="A19" s="118" t="s">
        <v>1676</v>
      </c>
      <c r="B19" s="120" t="s">
        <v>267</v>
      </c>
      <c r="C19" s="121" t="s">
        <v>1644</v>
      </c>
      <c r="D19" s="121" t="s">
        <v>1693</v>
      </c>
      <c r="I19" s="122">
        <v>12.66555456167521</v>
      </c>
      <c r="J19" s="122">
        <v>14.183295450152414</v>
      </c>
      <c r="K19" s="122">
        <v>15.416000234308749</v>
      </c>
      <c r="L19" s="122">
        <v>16.644830569190731</v>
      </c>
      <c r="M19" s="122">
        <v>17.865969954767426</v>
      </c>
      <c r="N19" s="122">
        <v>19.068985923841542</v>
      </c>
      <c r="O19" s="122">
        <v>20.259292558454813</v>
      </c>
      <c r="P19" s="122">
        <v>21.443534353996373</v>
      </c>
      <c r="Q19" s="122">
        <v>22.622482297586014</v>
      </c>
      <c r="R19" s="122">
        <v>23.7899310598795</v>
      </c>
      <c r="T19" s="122">
        <v>0</v>
      </c>
      <c r="U19" s="122">
        <v>0</v>
      </c>
      <c r="V19" s="122">
        <v>0</v>
      </c>
      <c r="W19" s="122">
        <v>0</v>
      </c>
      <c r="X19" s="122">
        <v>0</v>
      </c>
      <c r="Y19" s="122">
        <v>0</v>
      </c>
      <c r="Z19" s="122">
        <v>0</v>
      </c>
      <c r="AA19" s="122">
        <v>0</v>
      </c>
      <c r="AB19" s="122">
        <v>0</v>
      </c>
      <c r="AC19" s="122">
        <v>0</v>
      </c>
    </row>
    <row r="20" spans="1:29" x14ac:dyDescent="0.25">
      <c r="A20" s="118" t="s">
        <v>68</v>
      </c>
      <c r="B20" s="120" t="s">
        <v>156</v>
      </c>
      <c r="C20" s="121" t="s">
        <v>1644</v>
      </c>
      <c r="D20" s="121" t="s">
        <v>1694</v>
      </c>
      <c r="I20" s="122">
        <v>5593.9670392787948</v>
      </c>
      <c r="J20" s="122">
        <v>6376.1528574994854</v>
      </c>
      <c r="K20" s="122">
        <v>7113.4569005183093</v>
      </c>
      <c r="L20" s="122">
        <v>7818.8826493433307</v>
      </c>
      <c r="M20" s="122">
        <v>8491.8215458506093</v>
      </c>
      <c r="N20" s="122">
        <v>9115.4758365945818</v>
      </c>
      <c r="O20" s="122">
        <v>9696.3055374136002</v>
      </c>
      <c r="P20" s="122">
        <v>10239.21682121752</v>
      </c>
      <c r="Q20" s="122">
        <v>10737.258820248358</v>
      </c>
      <c r="R20" s="122">
        <v>11194.756352372209</v>
      </c>
      <c r="T20" s="122">
        <v>0</v>
      </c>
      <c r="U20" s="122">
        <v>0</v>
      </c>
      <c r="V20" s="122">
        <v>0</v>
      </c>
      <c r="W20" s="122">
        <v>0</v>
      </c>
      <c r="X20" s="122">
        <v>0</v>
      </c>
      <c r="Y20" s="122">
        <v>0</v>
      </c>
      <c r="Z20" s="122">
        <v>0</v>
      </c>
      <c r="AA20" s="122">
        <v>0</v>
      </c>
      <c r="AB20" s="122">
        <v>0</v>
      </c>
      <c r="AC20" s="122">
        <v>0</v>
      </c>
    </row>
    <row r="21" spans="1:29" x14ac:dyDescent="0.25">
      <c r="A21" s="118" t="s">
        <v>66</v>
      </c>
      <c r="B21" s="120" t="s">
        <v>158</v>
      </c>
      <c r="C21" s="121" t="s">
        <v>1644</v>
      </c>
      <c r="D21" s="121" t="s">
        <v>1695</v>
      </c>
      <c r="I21" s="122">
        <v>1.4069502388768711</v>
      </c>
      <c r="J21" s="122">
        <v>1.5801396432546393</v>
      </c>
      <c r="K21" s="122">
        <v>1.7183340997602854</v>
      </c>
      <c r="L21" s="122">
        <v>1.8511960806726269</v>
      </c>
      <c r="M21" s="122">
        <v>1.9796618334951486</v>
      </c>
      <c r="N21" s="122">
        <v>2.0995161448394701</v>
      </c>
      <c r="O21" s="122">
        <v>2.2121454188680394</v>
      </c>
      <c r="P21" s="122">
        <v>2.3183107020418121</v>
      </c>
      <c r="Q21" s="122">
        <v>2.4164804087389351</v>
      </c>
      <c r="R21" s="122">
        <v>2.5074314425264248</v>
      </c>
      <c r="T21" s="122">
        <v>0</v>
      </c>
      <c r="U21" s="122">
        <v>0</v>
      </c>
      <c r="V21" s="122">
        <v>0</v>
      </c>
      <c r="W21" s="122">
        <v>0</v>
      </c>
      <c r="X21" s="122">
        <v>0</v>
      </c>
      <c r="Y21" s="122">
        <v>0</v>
      </c>
      <c r="Z21" s="122">
        <v>0</v>
      </c>
      <c r="AA21" s="122">
        <v>0</v>
      </c>
      <c r="AB21" s="122">
        <v>0</v>
      </c>
      <c r="AC21" s="122">
        <v>0</v>
      </c>
    </row>
    <row r="22" spans="1:29" x14ac:dyDescent="0.25">
      <c r="A22" s="118" t="s">
        <v>63</v>
      </c>
      <c r="B22" s="120" t="s">
        <v>161</v>
      </c>
      <c r="C22" s="121" t="s">
        <v>1644</v>
      </c>
      <c r="D22" s="121" t="s">
        <v>1696</v>
      </c>
      <c r="I22" s="122">
        <v>383.01441169507007</v>
      </c>
      <c r="J22" s="122">
        <v>431.11303750179479</v>
      </c>
      <c r="K22" s="122">
        <v>470.87542408711408</v>
      </c>
      <c r="L22" s="122">
        <v>510.01734608714878</v>
      </c>
      <c r="M22" s="122">
        <v>548.55898816798231</v>
      </c>
      <c r="N22" s="122">
        <v>585.24132644250687</v>
      </c>
      <c r="O22" s="122">
        <v>620.42117605095814</v>
      </c>
      <c r="P22" s="122">
        <v>654.25935101289838</v>
      </c>
      <c r="Q22" s="122">
        <v>686.74209593368585</v>
      </c>
      <c r="R22" s="122">
        <v>718.04637232467314</v>
      </c>
      <c r="T22" s="122">
        <v>0</v>
      </c>
      <c r="U22" s="122">
        <v>0</v>
      </c>
      <c r="V22" s="122">
        <v>0</v>
      </c>
      <c r="W22" s="122">
        <v>0</v>
      </c>
      <c r="X22" s="122">
        <v>0</v>
      </c>
      <c r="Y22" s="122">
        <v>0</v>
      </c>
      <c r="Z22" s="122">
        <v>0</v>
      </c>
      <c r="AA22" s="122">
        <v>0</v>
      </c>
      <c r="AB22" s="122">
        <v>0</v>
      </c>
      <c r="AC22" s="122">
        <v>0</v>
      </c>
    </row>
    <row r="23" spans="1:29" x14ac:dyDescent="0.25">
      <c r="A23" s="118" t="s">
        <v>1901</v>
      </c>
      <c r="B23" s="120" t="s">
        <v>163</v>
      </c>
      <c r="C23" s="121" t="s">
        <v>1644</v>
      </c>
      <c r="D23" s="121" t="s">
        <v>1697</v>
      </c>
      <c r="I23" s="122">
        <v>3197.5977168752524</v>
      </c>
      <c r="J23" s="122">
        <v>3612.8870106710069</v>
      </c>
      <c r="K23" s="122">
        <v>3977.4075121140445</v>
      </c>
      <c r="L23" s="122">
        <v>4342.1368627640986</v>
      </c>
      <c r="M23" s="122">
        <v>4705.5295629735392</v>
      </c>
      <c r="N23" s="122">
        <v>5064.7637191510275</v>
      </c>
      <c r="O23" s="122">
        <v>5421.6040248165318</v>
      </c>
      <c r="P23" s="122">
        <v>5777.8997119417581</v>
      </c>
      <c r="Q23" s="122">
        <v>6133.8497385166193</v>
      </c>
      <c r="R23" s="122">
        <v>6487.6285691649564</v>
      </c>
      <c r="T23" s="122">
        <v>0</v>
      </c>
      <c r="U23" s="122">
        <v>0</v>
      </c>
      <c r="V23" s="122">
        <v>0</v>
      </c>
      <c r="W23" s="122">
        <v>0</v>
      </c>
      <c r="X23" s="122">
        <v>0</v>
      </c>
      <c r="Y23" s="122">
        <v>0</v>
      </c>
      <c r="Z23" s="122">
        <v>0</v>
      </c>
      <c r="AA23" s="122">
        <v>0</v>
      </c>
      <c r="AB23" s="122">
        <v>0</v>
      </c>
      <c r="AC23" s="122">
        <v>0</v>
      </c>
    </row>
    <row r="24" spans="1:29" x14ac:dyDescent="0.25">
      <c r="A24" s="118" t="s">
        <v>165</v>
      </c>
      <c r="B24" s="120" t="s">
        <v>166</v>
      </c>
      <c r="C24" s="121" t="s">
        <v>1644</v>
      </c>
      <c r="D24" s="121" t="s">
        <v>1698</v>
      </c>
      <c r="I24" s="122">
        <v>0</v>
      </c>
      <c r="J24" s="122">
        <v>0</v>
      </c>
      <c r="K24" s="122">
        <v>0</v>
      </c>
      <c r="L24" s="122">
        <v>0</v>
      </c>
      <c r="M24" s="122">
        <v>0</v>
      </c>
      <c r="N24" s="122">
        <v>0</v>
      </c>
      <c r="O24" s="122">
        <v>0</v>
      </c>
      <c r="P24" s="122">
        <v>0</v>
      </c>
      <c r="Q24" s="122">
        <v>0</v>
      </c>
      <c r="R24" s="122">
        <v>0</v>
      </c>
      <c r="T24" s="122">
        <v>0</v>
      </c>
      <c r="U24" s="122">
        <v>0</v>
      </c>
      <c r="V24" s="122">
        <v>0</v>
      </c>
      <c r="W24" s="122">
        <v>0</v>
      </c>
      <c r="X24" s="122">
        <v>0</v>
      </c>
      <c r="Y24" s="122">
        <v>0</v>
      </c>
      <c r="Z24" s="122">
        <v>0</v>
      </c>
      <c r="AA24" s="122">
        <v>0</v>
      </c>
      <c r="AB24" s="122">
        <v>0</v>
      </c>
      <c r="AC24" s="122">
        <v>0</v>
      </c>
    </row>
    <row r="25" spans="1:29" x14ac:dyDescent="0.25">
      <c r="A25" s="118" t="s">
        <v>64</v>
      </c>
      <c r="B25" s="120" t="s">
        <v>167</v>
      </c>
      <c r="C25" s="121" t="s">
        <v>1644</v>
      </c>
      <c r="D25" s="121" t="s">
        <v>1699</v>
      </c>
      <c r="I25" s="122">
        <v>106.28298956959017</v>
      </c>
      <c r="J25" s="122">
        <v>119.15276975601729</v>
      </c>
      <c r="K25" s="122">
        <v>129.42292258298502</v>
      </c>
      <c r="L25" s="122">
        <v>139.2965857980119</v>
      </c>
      <c r="M25" s="122">
        <v>148.84335567173309</v>
      </c>
      <c r="N25" s="122">
        <v>157.75009101264962</v>
      </c>
      <c r="O25" s="122">
        <v>166.11979437912331</v>
      </c>
      <c r="P25" s="122">
        <v>174.00906318886283</v>
      </c>
      <c r="Q25" s="122">
        <v>181.30408373242241</v>
      </c>
      <c r="R25" s="122">
        <v>188.06260194943584</v>
      </c>
      <c r="T25" s="122">
        <v>0</v>
      </c>
      <c r="U25" s="122">
        <v>0</v>
      </c>
      <c r="V25" s="122">
        <v>0</v>
      </c>
      <c r="W25" s="122">
        <v>0</v>
      </c>
      <c r="X25" s="122">
        <v>0</v>
      </c>
      <c r="Y25" s="122">
        <v>0</v>
      </c>
      <c r="Z25" s="122">
        <v>0</v>
      </c>
      <c r="AA25" s="122">
        <v>0</v>
      </c>
      <c r="AB25" s="122">
        <v>0</v>
      </c>
      <c r="AC25" s="122">
        <v>0</v>
      </c>
    </row>
    <row r="26" spans="1:29" x14ac:dyDescent="0.25">
      <c r="A26" s="118" t="s">
        <v>0</v>
      </c>
      <c r="B26" s="120" t="s">
        <v>168</v>
      </c>
      <c r="C26" s="121" t="s">
        <v>1644</v>
      </c>
      <c r="D26" s="121" t="s">
        <v>1700</v>
      </c>
      <c r="I26" s="122">
        <v>2512.872251562811</v>
      </c>
      <c r="J26" s="122">
        <v>2866.0671033282038</v>
      </c>
      <c r="K26" s="122">
        <v>3139.8628472131149</v>
      </c>
      <c r="L26" s="122">
        <v>3408.7187828515002</v>
      </c>
      <c r="M26" s="122">
        <v>3672.1590035011172</v>
      </c>
      <c r="N26" s="122">
        <v>3922.7150025849478</v>
      </c>
      <c r="O26" s="122">
        <v>4162.3224993030781</v>
      </c>
      <c r="P26" s="122">
        <v>4392.3221117937474</v>
      </c>
      <c r="Q26" s="122">
        <v>4612.6713501549184</v>
      </c>
      <c r="R26" s="122">
        <v>4824.5536241504451</v>
      </c>
      <c r="T26" s="122">
        <v>0</v>
      </c>
      <c r="U26" s="122">
        <v>0</v>
      </c>
      <c r="V26" s="122">
        <v>0</v>
      </c>
      <c r="W26" s="122">
        <v>0</v>
      </c>
      <c r="X26" s="122">
        <v>0</v>
      </c>
      <c r="Y26" s="122">
        <v>0</v>
      </c>
      <c r="Z26" s="122">
        <v>0</v>
      </c>
      <c r="AA26" s="122">
        <v>0</v>
      </c>
      <c r="AB26" s="122">
        <v>0</v>
      </c>
      <c r="AC26" s="122">
        <v>0</v>
      </c>
    </row>
    <row r="27" spans="1:29" x14ac:dyDescent="0.25">
      <c r="A27" s="118" t="s">
        <v>49</v>
      </c>
      <c r="B27" s="120" t="s">
        <v>169</v>
      </c>
      <c r="C27" s="121" t="s">
        <v>1644</v>
      </c>
      <c r="D27" s="121" t="s">
        <v>1701</v>
      </c>
      <c r="I27" s="122">
        <v>0</v>
      </c>
      <c r="J27" s="122">
        <v>0</v>
      </c>
      <c r="K27" s="122">
        <v>0</v>
      </c>
      <c r="L27" s="122">
        <v>0</v>
      </c>
      <c r="M27" s="122">
        <v>0</v>
      </c>
      <c r="N27" s="122">
        <v>0</v>
      </c>
      <c r="O27" s="122">
        <v>0</v>
      </c>
      <c r="P27" s="122">
        <v>0</v>
      </c>
      <c r="Q27" s="122">
        <v>0</v>
      </c>
      <c r="R27" s="122">
        <v>0</v>
      </c>
      <c r="T27" s="122">
        <v>0</v>
      </c>
      <c r="U27" s="122">
        <v>0</v>
      </c>
      <c r="V27" s="122">
        <v>0</v>
      </c>
      <c r="W27" s="122">
        <v>0</v>
      </c>
      <c r="X27" s="122">
        <v>0</v>
      </c>
      <c r="Y27" s="122">
        <v>0</v>
      </c>
      <c r="Z27" s="122">
        <v>0</v>
      </c>
      <c r="AA27" s="122">
        <v>0</v>
      </c>
      <c r="AB27" s="122">
        <v>0</v>
      </c>
      <c r="AC27" s="122">
        <v>0</v>
      </c>
    </row>
    <row r="28" spans="1:29" x14ac:dyDescent="0.25">
      <c r="A28" s="118" t="s">
        <v>3</v>
      </c>
      <c r="B28" s="120" t="s">
        <v>170</v>
      </c>
      <c r="C28" s="121" t="s">
        <v>1644</v>
      </c>
      <c r="D28" s="121" t="s">
        <v>1702</v>
      </c>
      <c r="I28" s="122">
        <v>3597.1319700277754</v>
      </c>
      <c r="J28" s="122">
        <v>4123.1508094543269</v>
      </c>
      <c r="K28" s="122">
        <v>4530.617226837986</v>
      </c>
      <c r="L28" s="122">
        <v>4930.6250279897395</v>
      </c>
      <c r="M28" s="122">
        <v>5322.42744839427</v>
      </c>
      <c r="N28" s="122">
        <v>5694.9681448841275</v>
      </c>
      <c r="O28" s="122">
        <v>6051.1175890230115</v>
      </c>
      <c r="P28" s="122">
        <v>6392.8766373285771</v>
      </c>
      <c r="Q28" s="122">
        <v>6720.1960892449724</v>
      </c>
      <c r="R28" s="122">
        <v>7034.8373819269609</v>
      </c>
      <c r="T28" s="122">
        <v>0</v>
      </c>
      <c r="U28" s="122">
        <v>0</v>
      </c>
      <c r="V28" s="122">
        <v>0</v>
      </c>
      <c r="W28" s="122">
        <v>0</v>
      </c>
      <c r="X28" s="122">
        <v>0</v>
      </c>
      <c r="Y28" s="122">
        <v>0</v>
      </c>
      <c r="Z28" s="122">
        <v>0</v>
      </c>
      <c r="AA28" s="122">
        <v>0</v>
      </c>
      <c r="AB28" s="122">
        <v>0</v>
      </c>
      <c r="AC28" s="122">
        <v>0</v>
      </c>
    </row>
    <row r="29" spans="1:29" x14ac:dyDescent="0.25">
      <c r="A29" s="118" t="s">
        <v>69</v>
      </c>
      <c r="B29" s="120" t="s">
        <v>173</v>
      </c>
      <c r="C29" s="121" t="s">
        <v>1644</v>
      </c>
      <c r="D29" s="121" t="s">
        <v>1703</v>
      </c>
      <c r="I29" s="122">
        <v>1787.6643862745714</v>
      </c>
      <c r="J29" s="122">
        <v>1979.4335387015255</v>
      </c>
      <c r="K29" s="122">
        <v>2166.4846880937321</v>
      </c>
      <c r="L29" s="122">
        <v>2351.8778614535827</v>
      </c>
      <c r="M29" s="122">
        <v>2535.0287746040131</v>
      </c>
      <c r="N29" s="122">
        <v>2714.0391200781273</v>
      </c>
      <c r="O29" s="122">
        <v>2890.0885869193489</v>
      </c>
      <c r="P29" s="122">
        <v>3064.1119991568771</v>
      </c>
      <c r="Q29" s="122">
        <v>3236.2178531268241</v>
      </c>
      <c r="R29" s="122">
        <v>3405.5323803551555</v>
      </c>
      <c r="T29" s="122">
        <v>0</v>
      </c>
      <c r="U29" s="122">
        <v>0</v>
      </c>
      <c r="V29" s="122">
        <v>0</v>
      </c>
      <c r="W29" s="122">
        <v>0</v>
      </c>
      <c r="X29" s="122">
        <v>0</v>
      </c>
      <c r="Y29" s="122">
        <v>0</v>
      </c>
      <c r="Z29" s="122">
        <v>0</v>
      </c>
      <c r="AA29" s="122">
        <v>0</v>
      </c>
      <c r="AB29" s="122">
        <v>0</v>
      </c>
      <c r="AC29" s="122">
        <v>0</v>
      </c>
    </row>
    <row r="30" spans="1:29" x14ac:dyDescent="0.25">
      <c r="A30" s="118" t="s">
        <v>1677</v>
      </c>
      <c r="B30" s="120" t="s">
        <v>175</v>
      </c>
      <c r="C30" s="121" t="s">
        <v>1644</v>
      </c>
      <c r="D30" s="121" t="s">
        <v>1704</v>
      </c>
      <c r="I30" s="122">
        <v>252.57412111915301</v>
      </c>
      <c r="J30" s="122">
        <v>282.10632034465687</v>
      </c>
      <c r="K30" s="122">
        <v>305.23963542398292</v>
      </c>
      <c r="L30" s="122">
        <v>327.79657677144542</v>
      </c>
      <c r="M30" s="122">
        <v>349.82758251071402</v>
      </c>
      <c r="N30" s="122">
        <v>370.66716194452863</v>
      </c>
      <c r="O30" s="122">
        <v>390.49424723377768</v>
      </c>
      <c r="P30" s="122">
        <v>409.4423493189995</v>
      </c>
      <c r="Q30" s="122">
        <v>427.50479787629757</v>
      </c>
      <c r="R30" s="122">
        <v>444.79055839056338</v>
      </c>
      <c r="T30" s="122">
        <v>0</v>
      </c>
      <c r="U30" s="122">
        <v>0</v>
      </c>
      <c r="V30" s="122">
        <v>0</v>
      </c>
      <c r="W30" s="122">
        <v>0</v>
      </c>
      <c r="X30" s="122">
        <v>0</v>
      </c>
      <c r="Y30" s="122">
        <v>0</v>
      </c>
      <c r="Z30" s="122">
        <v>0</v>
      </c>
      <c r="AA30" s="122">
        <v>0</v>
      </c>
      <c r="AB30" s="122">
        <v>0</v>
      </c>
      <c r="AC30" s="122">
        <v>0</v>
      </c>
    </row>
    <row r="31" spans="1:29" x14ac:dyDescent="0.25">
      <c r="A31" s="118" t="s">
        <v>177</v>
      </c>
      <c r="B31" s="120" t="s">
        <v>178</v>
      </c>
      <c r="C31" s="121" t="s">
        <v>1644</v>
      </c>
      <c r="D31" s="121" t="s">
        <v>1705</v>
      </c>
      <c r="I31" s="122">
        <v>0.149976218373682</v>
      </c>
      <c r="J31" s="122">
        <v>0.1679014154234871</v>
      </c>
      <c r="K31" s="122">
        <v>0.17770379006095607</v>
      </c>
      <c r="L31" s="122">
        <v>0.18724742264825986</v>
      </c>
      <c r="M31" s="122">
        <v>0.196548498411032</v>
      </c>
      <c r="N31" s="122">
        <v>0.20533061070114644</v>
      </c>
      <c r="O31" s="122">
        <v>0.21366983707404144</v>
      </c>
      <c r="P31" s="122">
        <v>0.22162141868644736</v>
      </c>
      <c r="Q31" s="122">
        <v>0.22918581507242111</v>
      </c>
      <c r="R31" s="122">
        <v>0.23640942296026171</v>
      </c>
      <c r="T31" s="122">
        <v>0</v>
      </c>
      <c r="U31" s="122">
        <v>0</v>
      </c>
      <c r="V31" s="122">
        <v>0</v>
      </c>
      <c r="W31" s="122">
        <v>0</v>
      </c>
      <c r="X31" s="122">
        <v>0</v>
      </c>
      <c r="Y31" s="122">
        <v>0</v>
      </c>
      <c r="Z31" s="122">
        <v>0</v>
      </c>
      <c r="AA31" s="122">
        <v>0</v>
      </c>
      <c r="AB31" s="122">
        <v>0</v>
      </c>
      <c r="AC31" s="122">
        <v>0</v>
      </c>
    </row>
    <row r="32" spans="1:29" x14ac:dyDescent="0.25">
      <c r="A32" s="118" t="s">
        <v>6</v>
      </c>
      <c r="B32" s="120" t="s">
        <v>176</v>
      </c>
      <c r="C32" s="121" t="s">
        <v>1644</v>
      </c>
      <c r="D32" s="121" t="s">
        <v>1706</v>
      </c>
      <c r="I32" s="122">
        <v>800.85975304504814</v>
      </c>
      <c r="J32" s="122">
        <v>905.61610552966749</v>
      </c>
      <c r="K32" s="122">
        <v>988.99264744044694</v>
      </c>
      <c r="L32" s="122">
        <v>1071.7342352850474</v>
      </c>
      <c r="M32" s="122">
        <v>1153.7734758105335</v>
      </c>
      <c r="N32" s="122">
        <v>1234.1301937015821</v>
      </c>
      <c r="O32" s="122">
        <v>1313.3419208204095</v>
      </c>
      <c r="P32" s="122">
        <v>1391.812822851881</v>
      </c>
      <c r="Q32" s="122">
        <v>1469.599648311417</v>
      </c>
      <c r="R32" s="122">
        <v>1546.3023409138045</v>
      </c>
      <c r="T32" s="122">
        <v>0</v>
      </c>
      <c r="U32" s="122">
        <v>0</v>
      </c>
      <c r="V32" s="122">
        <v>0</v>
      </c>
      <c r="W32" s="122">
        <v>0</v>
      </c>
      <c r="X32" s="122">
        <v>0</v>
      </c>
      <c r="Y32" s="122">
        <v>0</v>
      </c>
      <c r="Z32" s="122">
        <v>0</v>
      </c>
      <c r="AA32" s="122">
        <v>0</v>
      </c>
      <c r="AB32" s="122">
        <v>0</v>
      </c>
      <c r="AC32" s="122">
        <v>0</v>
      </c>
    </row>
    <row r="33" spans="1:29" x14ac:dyDescent="0.25">
      <c r="A33" s="118" t="s">
        <v>70</v>
      </c>
      <c r="B33" s="120" t="s">
        <v>180</v>
      </c>
      <c r="C33" s="121" t="s">
        <v>1644</v>
      </c>
      <c r="D33" s="121" t="s">
        <v>1707</v>
      </c>
      <c r="I33" s="122">
        <v>1631.8477584349605</v>
      </c>
      <c r="J33" s="122">
        <v>1810.9378451837401</v>
      </c>
      <c r="K33" s="122">
        <v>1975.5554808752916</v>
      </c>
      <c r="L33" s="122">
        <v>2131.9918385100846</v>
      </c>
      <c r="M33" s="122">
        <v>2281.2469345634681</v>
      </c>
      <c r="N33" s="122">
        <v>2418.8878526924154</v>
      </c>
      <c r="O33" s="122">
        <v>2546.673638778921</v>
      </c>
      <c r="P33" s="122">
        <v>2665.7870220883906</v>
      </c>
      <c r="Q33" s="122">
        <v>2774.6763106173134</v>
      </c>
      <c r="R33" s="122">
        <v>2874.3881252412443</v>
      </c>
      <c r="T33" s="122">
        <v>0</v>
      </c>
      <c r="U33" s="122">
        <v>0</v>
      </c>
      <c r="V33" s="122">
        <v>0</v>
      </c>
      <c r="W33" s="122">
        <v>0</v>
      </c>
      <c r="X33" s="122">
        <v>0</v>
      </c>
      <c r="Y33" s="122">
        <v>0</v>
      </c>
      <c r="Z33" s="122">
        <v>0</v>
      </c>
      <c r="AA33" s="122">
        <v>0</v>
      </c>
      <c r="AB33" s="122">
        <v>0</v>
      </c>
      <c r="AC33" s="122">
        <v>0</v>
      </c>
    </row>
    <row r="34" spans="1:29" x14ac:dyDescent="0.25">
      <c r="A34" s="118" t="s">
        <v>53</v>
      </c>
      <c r="B34" s="120" t="s">
        <v>181</v>
      </c>
      <c r="C34" s="121" t="s">
        <v>1644</v>
      </c>
      <c r="D34" s="121" t="s">
        <v>1708</v>
      </c>
      <c r="I34" s="122">
        <v>0</v>
      </c>
      <c r="J34" s="122">
        <v>0</v>
      </c>
      <c r="K34" s="122">
        <v>0</v>
      </c>
      <c r="L34" s="122">
        <v>0</v>
      </c>
      <c r="M34" s="122">
        <v>0</v>
      </c>
      <c r="N34" s="122">
        <v>0</v>
      </c>
      <c r="O34" s="122">
        <v>0</v>
      </c>
      <c r="P34" s="122">
        <v>0</v>
      </c>
      <c r="Q34" s="122">
        <v>0</v>
      </c>
      <c r="R34" s="122">
        <v>0</v>
      </c>
      <c r="T34" s="122">
        <v>0</v>
      </c>
      <c r="U34" s="122">
        <v>0</v>
      </c>
      <c r="V34" s="122">
        <v>0</v>
      </c>
      <c r="W34" s="122">
        <v>0</v>
      </c>
      <c r="X34" s="122">
        <v>0</v>
      </c>
      <c r="Y34" s="122">
        <v>0</v>
      </c>
      <c r="Z34" s="122">
        <v>0</v>
      </c>
      <c r="AA34" s="122">
        <v>0</v>
      </c>
      <c r="AB34" s="122">
        <v>0</v>
      </c>
      <c r="AC34" s="122">
        <v>0</v>
      </c>
    </row>
    <row r="35" spans="1:29" x14ac:dyDescent="0.25">
      <c r="A35" s="118" t="s">
        <v>210</v>
      </c>
      <c r="B35" s="120" t="s">
        <v>182</v>
      </c>
      <c r="C35" s="121" t="s">
        <v>1644</v>
      </c>
      <c r="D35" s="121" t="s">
        <v>1709</v>
      </c>
      <c r="I35" s="122">
        <v>0</v>
      </c>
      <c r="J35" s="122">
        <v>0</v>
      </c>
      <c r="K35" s="122">
        <v>0</v>
      </c>
      <c r="L35" s="122">
        <v>0</v>
      </c>
      <c r="M35" s="122">
        <v>0</v>
      </c>
      <c r="N35" s="122">
        <v>0</v>
      </c>
      <c r="O35" s="122">
        <v>0</v>
      </c>
      <c r="P35" s="122">
        <v>0</v>
      </c>
      <c r="Q35" s="122">
        <v>0</v>
      </c>
      <c r="R35" s="122">
        <v>0</v>
      </c>
      <c r="T35" s="122">
        <v>0</v>
      </c>
      <c r="U35" s="122">
        <v>0</v>
      </c>
      <c r="V35" s="122">
        <v>0</v>
      </c>
      <c r="W35" s="122">
        <v>0</v>
      </c>
      <c r="X35" s="122">
        <v>0</v>
      </c>
      <c r="Y35" s="122">
        <v>0</v>
      </c>
      <c r="Z35" s="122">
        <v>0</v>
      </c>
      <c r="AA35" s="122">
        <v>0</v>
      </c>
      <c r="AB35" s="122">
        <v>0</v>
      </c>
      <c r="AC35" s="122">
        <v>0</v>
      </c>
    </row>
    <row r="36" spans="1:29" x14ac:dyDescent="0.25">
      <c r="A36" s="118" t="s">
        <v>74</v>
      </c>
      <c r="B36" s="120" t="s">
        <v>184</v>
      </c>
      <c r="C36" s="121" t="s">
        <v>1644</v>
      </c>
      <c r="D36" s="121" t="s">
        <v>1710</v>
      </c>
      <c r="I36" s="122">
        <v>253.28977667579429</v>
      </c>
      <c r="J36" s="122">
        <v>283.56303737571517</v>
      </c>
      <c r="K36" s="122">
        <v>300.11793727744964</v>
      </c>
      <c r="L36" s="122">
        <v>316.23585645774955</v>
      </c>
      <c r="M36" s="122">
        <v>331.94412959827707</v>
      </c>
      <c r="N36" s="122">
        <v>346.7759428339092</v>
      </c>
      <c r="O36" s="122">
        <v>360.85978098201207</v>
      </c>
      <c r="P36" s="122">
        <v>374.28893896896312</v>
      </c>
      <c r="Q36" s="122">
        <v>387.06419288633151</v>
      </c>
      <c r="R36" s="122">
        <v>399.26390060363002</v>
      </c>
      <c r="T36" s="122">
        <v>0</v>
      </c>
      <c r="U36" s="122">
        <v>0</v>
      </c>
      <c r="V36" s="122">
        <v>0</v>
      </c>
      <c r="W36" s="122">
        <v>0</v>
      </c>
      <c r="X36" s="122">
        <v>0</v>
      </c>
      <c r="Y36" s="122">
        <v>0</v>
      </c>
      <c r="Z36" s="122">
        <v>0</v>
      </c>
      <c r="AA36" s="122">
        <v>0</v>
      </c>
      <c r="AB36" s="122">
        <v>0</v>
      </c>
      <c r="AC36" s="122">
        <v>0</v>
      </c>
    </row>
    <row r="37" spans="1:29" x14ac:dyDescent="0.25">
      <c r="A37" s="118" t="s">
        <v>56</v>
      </c>
      <c r="B37" s="120" t="s">
        <v>186</v>
      </c>
      <c r="C37" s="121" t="s">
        <v>1644</v>
      </c>
      <c r="D37" s="121" t="s">
        <v>1711</v>
      </c>
      <c r="I37" s="122">
        <v>0</v>
      </c>
      <c r="J37" s="122">
        <v>0</v>
      </c>
      <c r="K37" s="122">
        <v>0</v>
      </c>
      <c r="L37" s="122">
        <v>0</v>
      </c>
      <c r="M37" s="122">
        <v>0</v>
      </c>
      <c r="N37" s="122">
        <v>0</v>
      </c>
      <c r="O37" s="122">
        <v>0</v>
      </c>
      <c r="P37" s="122">
        <v>0</v>
      </c>
      <c r="Q37" s="122">
        <v>0</v>
      </c>
      <c r="R37" s="122">
        <v>0</v>
      </c>
      <c r="T37" s="122">
        <v>0</v>
      </c>
      <c r="U37" s="122">
        <v>0</v>
      </c>
      <c r="V37" s="122">
        <v>0</v>
      </c>
      <c r="W37" s="122">
        <v>0</v>
      </c>
      <c r="X37" s="122">
        <v>0</v>
      </c>
      <c r="Y37" s="122">
        <v>0</v>
      </c>
      <c r="Z37" s="122">
        <v>0</v>
      </c>
      <c r="AA37" s="122">
        <v>0</v>
      </c>
      <c r="AB37" s="122">
        <v>0</v>
      </c>
      <c r="AC37" s="122">
        <v>0</v>
      </c>
    </row>
    <row r="38" spans="1:29" x14ac:dyDescent="0.25">
      <c r="A38" s="118" t="s">
        <v>1678</v>
      </c>
      <c r="B38" s="120" t="s">
        <v>268</v>
      </c>
      <c r="C38" s="121" t="s">
        <v>1644</v>
      </c>
      <c r="D38" s="121" t="s">
        <v>1712</v>
      </c>
      <c r="I38" s="122">
        <v>578.97770186358707</v>
      </c>
      <c r="J38" s="122">
        <v>657.04935358001694</v>
      </c>
      <c r="K38" s="122">
        <v>717.934394428475</v>
      </c>
      <c r="L38" s="122">
        <v>776.26817500228583</v>
      </c>
      <c r="M38" s="122">
        <v>832.49964958967246</v>
      </c>
      <c r="N38" s="122">
        <v>884.80756417927375</v>
      </c>
      <c r="O38" s="122">
        <v>933.80640384717651</v>
      </c>
      <c r="P38" s="122">
        <v>979.88379525959033</v>
      </c>
      <c r="Q38" s="122">
        <v>1022.3787018995556</v>
      </c>
      <c r="R38" s="122">
        <v>1061.6487240734832</v>
      </c>
      <c r="T38" s="122">
        <v>0</v>
      </c>
      <c r="U38" s="122">
        <v>0</v>
      </c>
      <c r="V38" s="122">
        <v>0</v>
      </c>
      <c r="W38" s="122">
        <v>0</v>
      </c>
      <c r="X38" s="122">
        <v>0</v>
      </c>
      <c r="Y38" s="122">
        <v>0</v>
      </c>
      <c r="Z38" s="122">
        <v>0</v>
      </c>
      <c r="AA38" s="122">
        <v>0</v>
      </c>
      <c r="AB38" s="122">
        <v>0</v>
      </c>
      <c r="AC38" s="122">
        <v>0</v>
      </c>
    </row>
    <row r="39" spans="1:29" x14ac:dyDescent="0.25">
      <c r="A39" s="118" t="s">
        <v>187</v>
      </c>
      <c r="B39" s="120" t="s">
        <v>188</v>
      </c>
      <c r="C39" s="121" t="s">
        <v>1644</v>
      </c>
      <c r="D39" s="121" t="s">
        <v>1713</v>
      </c>
      <c r="I39" s="122">
        <v>1634.388182559698</v>
      </c>
      <c r="J39" s="122">
        <v>1846.1445084343698</v>
      </c>
      <c r="K39" s="122">
        <v>2014.7367275164124</v>
      </c>
      <c r="L39" s="122">
        <v>2174.1912211930394</v>
      </c>
      <c r="M39" s="122">
        <v>2326.8722067636095</v>
      </c>
      <c r="N39" s="122">
        <v>2467.8636934395013</v>
      </c>
      <c r="O39" s="122">
        <v>2598.9549145596411</v>
      </c>
      <c r="P39" s="122">
        <v>2721.3654548697514</v>
      </c>
      <c r="Q39" s="122">
        <v>2833.4190104853665</v>
      </c>
      <c r="R39" s="122">
        <v>2936.1985921573369</v>
      </c>
      <c r="T39" s="122">
        <v>0</v>
      </c>
      <c r="U39" s="122">
        <v>0</v>
      </c>
      <c r="V39" s="122">
        <v>0</v>
      </c>
      <c r="W39" s="122">
        <v>0</v>
      </c>
      <c r="X39" s="122">
        <v>0</v>
      </c>
      <c r="Y39" s="122">
        <v>0</v>
      </c>
      <c r="Z39" s="122">
        <v>0</v>
      </c>
      <c r="AA39" s="122">
        <v>0</v>
      </c>
      <c r="AB39" s="122">
        <v>0</v>
      </c>
      <c r="AC39" s="122">
        <v>0</v>
      </c>
    </row>
    <row r="40" spans="1:29" x14ac:dyDescent="0.25">
      <c r="A40" s="118" t="s">
        <v>10</v>
      </c>
      <c r="B40" s="120" t="s">
        <v>190</v>
      </c>
      <c r="C40" s="121" t="s">
        <v>1644</v>
      </c>
      <c r="D40" s="121" t="s">
        <v>1714</v>
      </c>
      <c r="I40" s="122">
        <v>3154.2151874533242</v>
      </c>
      <c r="J40" s="122">
        <v>3620.9044530388946</v>
      </c>
      <c r="K40" s="122">
        <v>3982.4066593400958</v>
      </c>
      <c r="L40" s="122">
        <v>4337.2829807468079</v>
      </c>
      <c r="M40" s="122">
        <v>4684.8695581146576</v>
      </c>
      <c r="N40" s="122">
        <v>5015.3616704279093</v>
      </c>
      <c r="O40" s="122">
        <v>5331.3046322529035</v>
      </c>
      <c r="P40" s="122">
        <v>5634.4743962772945</v>
      </c>
      <c r="Q40" s="122">
        <v>5924.8280820860491</v>
      </c>
      <c r="R40" s="122">
        <v>6203.9284558236504</v>
      </c>
      <c r="T40" s="122">
        <v>0</v>
      </c>
      <c r="U40" s="122">
        <v>0</v>
      </c>
      <c r="V40" s="122">
        <v>0</v>
      </c>
      <c r="W40" s="122">
        <v>0</v>
      </c>
      <c r="X40" s="122">
        <v>0</v>
      </c>
      <c r="Y40" s="122">
        <v>0</v>
      </c>
      <c r="Z40" s="122">
        <v>0</v>
      </c>
      <c r="AA40" s="122">
        <v>0</v>
      </c>
      <c r="AB40" s="122">
        <v>0</v>
      </c>
      <c r="AC40" s="122">
        <v>0</v>
      </c>
    </row>
    <row r="41" spans="1:29" x14ac:dyDescent="0.25">
      <c r="A41" s="118" t="s">
        <v>192</v>
      </c>
      <c r="B41" s="120" t="s">
        <v>189</v>
      </c>
      <c r="C41" s="121" t="s">
        <v>1644</v>
      </c>
      <c r="D41" s="121" t="s">
        <v>1715</v>
      </c>
      <c r="I41" s="122">
        <v>38.366896629494526</v>
      </c>
      <c r="J41" s="122">
        <v>63.952279788877298</v>
      </c>
      <c r="K41" s="122">
        <v>79.514068806161632</v>
      </c>
      <c r="L41" s="122">
        <v>94.653335149301739</v>
      </c>
      <c r="M41" s="122">
        <v>109.37048411603983</v>
      </c>
      <c r="N41" s="122">
        <v>123.23944219545207</v>
      </c>
      <c r="O41" s="122">
        <v>136.38240213841351</v>
      </c>
      <c r="P41" s="122">
        <v>148.88694073682029</v>
      </c>
      <c r="Q41" s="122">
        <v>160.75871023157856</v>
      </c>
      <c r="R41" s="122">
        <v>172.07197862469559</v>
      </c>
      <c r="T41" s="122">
        <v>0</v>
      </c>
      <c r="U41" s="122">
        <v>0</v>
      </c>
      <c r="V41" s="122">
        <v>0</v>
      </c>
      <c r="W41" s="122">
        <v>0</v>
      </c>
      <c r="X41" s="122">
        <v>0</v>
      </c>
      <c r="Y41" s="122">
        <v>0</v>
      </c>
      <c r="Z41" s="122">
        <v>0</v>
      </c>
      <c r="AA41" s="122">
        <v>0</v>
      </c>
      <c r="AB41" s="122">
        <v>0</v>
      </c>
      <c r="AC41" s="122">
        <v>0</v>
      </c>
    </row>
    <row r="42" spans="1:29" x14ac:dyDescent="0.25">
      <c r="A42" s="118" t="s">
        <v>1667</v>
      </c>
      <c r="B42" s="120" t="s">
        <v>191</v>
      </c>
      <c r="C42" s="121" t="s">
        <v>1644</v>
      </c>
      <c r="D42" s="121" t="str">
        <f>CONCATENATE(B42,C42)</f>
        <v>RB44Embedded generation forecast capacity (MVA)</v>
      </c>
      <c r="I42" s="130">
        <v>0</v>
      </c>
      <c r="J42" s="131">
        <v>0</v>
      </c>
      <c r="K42" s="131">
        <v>0</v>
      </c>
      <c r="L42" s="131">
        <v>0</v>
      </c>
      <c r="M42" s="131">
        <v>0</v>
      </c>
      <c r="N42" s="131">
        <v>0</v>
      </c>
      <c r="O42" s="131">
        <v>0</v>
      </c>
      <c r="P42" s="131">
        <v>0</v>
      </c>
      <c r="Q42" s="131">
        <v>0</v>
      </c>
      <c r="R42" s="131">
        <v>0</v>
      </c>
      <c r="T42" s="122"/>
      <c r="U42" s="122"/>
      <c r="V42" s="122"/>
      <c r="W42" s="122"/>
      <c r="X42" s="122"/>
      <c r="Y42" s="122"/>
      <c r="Z42" s="122"/>
      <c r="AA42" s="122"/>
      <c r="AB42" s="122"/>
      <c r="AC42" s="122"/>
    </row>
    <row r="43" spans="1:29" x14ac:dyDescent="0.25">
      <c r="A43" s="118" t="s">
        <v>1670</v>
      </c>
      <c r="B43" s="120" t="s">
        <v>195</v>
      </c>
      <c r="C43" s="121" t="s">
        <v>1644</v>
      </c>
      <c r="D43" s="121" t="s">
        <v>1716</v>
      </c>
      <c r="I43" s="122">
        <v>85.353949897165421</v>
      </c>
      <c r="J43" s="122">
        <v>95.533185581869546</v>
      </c>
      <c r="K43" s="122">
        <v>104.34385857176154</v>
      </c>
      <c r="L43" s="122">
        <v>113.08915487660002</v>
      </c>
      <c r="M43" s="122">
        <v>121.69355313537582</v>
      </c>
      <c r="N43" s="122">
        <v>130.09879292610427</v>
      </c>
      <c r="O43" s="122">
        <v>138.34557919341393</v>
      </c>
      <c r="P43" s="122">
        <v>146.47259139251955</v>
      </c>
      <c r="Q43" s="122">
        <v>154.49395800122568</v>
      </c>
      <c r="R43" s="122">
        <v>162.36500079750587</v>
      </c>
      <c r="T43" s="122">
        <v>0</v>
      </c>
      <c r="U43" s="122">
        <v>0</v>
      </c>
      <c r="V43" s="122">
        <v>0</v>
      </c>
      <c r="W43" s="122">
        <v>0</v>
      </c>
      <c r="X43" s="122">
        <v>0</v>
      </c>
      <c r="Y43" s="122">
        <v>0</v>
      </c>
      <c r="Z43" s="122">
        <v>0</v>
      </c>
      <c r="AA43" s="122">
        <v>0</v>
      </c>
      <c r="AB43" s="122">
        <v>0</v>
      </c>
      <c r="AC43" s="122">
        <v>0</v>
      </c>
    </row>
    <row r="44" spans="1:29" x14ac:dyDescent="0.25">
      <c r="A44" s="118" t="s">
        <v>60</v>
      </c>
      <c r="B44" s="120" t="s">
        <v>197</v>
      </c>
      <c r="C44" s="121" t="s">
        <v>1644</v>
      </c>
      <c r="D44" s="121" t="s">
        <v>1717</v>
      </c>
      <c r="I44" s="122">
        <v>1144.9025468176005</v>
      </c>
      <c r="J44" s="122">
        <v>1271.800020781317</v>
      </c>
      <c r="K44" s="122">
        <v>1385.6445526350064</v>
      </c>
      <c r="L44" s="122">
        <v>1494.3067815101274</v>
      </c>
      <c r="M44" s="122">
        <v>1597.2659337051714</v>
      </c>
      <c r="N44" s="122">
        <v>1692.0601648325883</v>
      </c>
      <c r="O44" s="122">
        <v>1779.9103451211874</v>
      </c>
      <c r="P44" s="122">
        <v>1861.3930018931903</v>
      </c>
      <c r="Q44" s="122">
        <v>1935.6886285383325</v>
      </c>
      <c r="R44" s="122">
        <v>2003.4982462805292</v>
      </c>
      <c r="T44" s="122">
        <v>0</v>
      </c>
      <c r="U44" s="122">
        <v>0</v>
      </c>
      <c r="V44" s="122">
        <v>0</v>
      </c>
      <c r="W44" s="122">
        <v>0</v>
      </c>
      <c r="X44" s="122">
        <v>0</v>
      </c>
      <c r="Y44" s="122">
        <v>0</v>
      </c>
      <c r="Z44" s="122">
        <v>0</v>
      </c>
      <c r="AA44" s="122">
        <v>0</v>
      </c>
      <c r="AB44" s="122">
        <v>0</v>
      </c>
      <c r="AC44" s="122">
        <v>0</v>
      </c>
    </row>
    <row r="45" spans="1:29" x14ac:dyDescent="0.25">
      <c r="A45" s="118" t="s">
        <v>91</v>
      </c>
      <c r="B45" s="120" t="s">
        <v>1897</v>
      </c>
      <c r="C45" s="121" t="s">
        <v>1644</v>
      </c>
      <c r="D45" s="121" t="str">
        <f>CONCATENATE(B45,C45)</f>
        <v>SHEmbedded generation forecast capacity (MVA)</v>
      </c>
      <c r="I45" s="122">
        <v>0</v>
      </c>
      <c r="J45" s="122">
        <v>0</v>
      </c>
      <c r="K45" s="122">
        <v>0</v>
      </c>
      <c r="L45" s="122">
        <v>0</v>
      </c>
      <c r="M45" s="122">
        <v>0</v>
      </c>
      <c r="N45" s="122">
        <v>0</v>
      </c>
      <c r="O45" s="122">
        <v>0</v>
      </c>
      <c r="P45" s="122">
        <v>0</v>
      </c>
      <c r="Q45" s="122">
        <v>0</v>
      </c>
      <c r="R45" s="122">
        <v>0</v>
      </c>
      <c r="T45" s="122"/>
      <c r="U45" s="122"/>
      <c r="V45" s="122"/>
      <c r="W45" s="122"/>
      <c r="X45" s="122"/>
      <c r="Y45" s="122"/>
      <c r="Z45" s="122"/>
      <c r="AA45" s="122"/>
      <c r="AB45" s="122"/>
      <c r="AC45" s="122"/>
    </row>
    <row r="46" spans="1:29" x14ac:dyDescent="0.25">
      <c r="A46" s="118" t="s">
        <v>62</v>
      </c>
      <c r="B46" s="120" t="s">
        <v>199</v>
      </c>
      <c r="C46" s="121" t="s">
        <v>1644</v>
      </c>
      <c r="D46" s="121" t="s">
        <v>1718</v>
      </c>
      <c r="I46" s="122">
        <v>213.06683967936277</v>
      </c>
      <c r="J46" s="122">
        <v>247.40939444782057</v>
      </c>
      <c r="K46" s="122">
        <v>281.66238786559785</v>
      </c>
      <c r="L46" s="122">
        <v>314.75644409111067</v>
      </c>
      <c r="M46" s="122">
        <v>345.59506029269807</v>
      </c>
      <c r="N46" s="122">
        <v>374.10089693878433</v>
      </c>
      <c r="O46" s="122">
        <v>400.3736097301059</v>
      </c>
      <c r="P46" s="122">
        <v>424.61869076901985</v>
      </c>
      <c r="Q46" s="122">
        <v>446.66217303920337</v>
      </c>
      <c r="R46" s="122">
        <v>466.68462625398769</v>
      </c>
      <c r="T46" s="122">
        <v>0</v>
      </c>
      <c r="U46" s="122">
        <v>0</v>
      </c>
      <c r="V46" s="122">
        <v>0</v>
      </c>
      <c r="W46" s="122">
        <v>0</v>
      </c>
      <c r="X46" s="122">
        <v>0</v>
      </c>
      <c r="Y46" s="122">
        <v>0</v>
      </c>
      <c r="Z46" s="122">
        <v>0</v>
      </c>
      <c r="AA46" s="122">
        <v>0</v>
      </c>
      <c r="AB46" s="122">
        <v>0</v>
      </c>
      <c r="AC46" s="122">
        <v>0</v>
      </c>
    </row>
    <row r="47" spans="1:29" x14ac:dyDescent="0.25">
      <c r="A47" s="118" t="s">
        <v>82</v>
      </c>
      <c r="B47" s="120" t="s">
        <v>201</v>
      </c>
      <c r="C47" s="121" t="s">
        <v>1644</v>
      </c>
      <c r="D47" s="121" t="s">
        <v>1719</v>
      </c>
      <c r="I47" s="122">
        <v>1475.6890279284007</v>
      </c>
      <c r="J47" s="122">
        <v>1670.751833013124</v>
      </c>
      <c r="K47" s="122">
        <v>1817.4261084666066</v>
      </c>
      <c r="L47" s="122">
        <v>1958.0110323902973</v>
      </c>
      <c r="M47" s="122">
        <v>2093.7289670458722</v>
      </c>
      <c r="N47" s="122">
        <v>2220.4639231146475</v>
      </c>
      <c r="O47" s="122">
        <v>2339.4214090280743</v>
      </c>
      <c r="P47" s="122">
        <v>2451.6001859613284</v>
      </c>
      <c r="Q47" s="122">
        <v>2555.3156739368437</v>
      </c>
      <c r="R47" s="122">
        <v>2651.3958193138296</v>
      </c>
      <c r="T47" s="122">
        <v>0</v>
      </c>
      <c r="U47" s="122">
        <v>0</v>
      </c>
      <c r="V47" s="122">
        <v>0</v>
      </c>
      <c r="W47" s="122">
        <v>0</v>
      </c>
      <c r="X47" s="122">
        <v>0</v>
      </c>
      <c r="Y47" s="122">
        <v>0</v>
      </c>
      <c r="Z47" s="122">
        <v>0</v>
      </c>
      <c r="AA47" s="122">
        <v>0</v>
      </c>
      <c r="AB47" s="122">
        <v>0</v>
      </c>
      <c r="AC47" s="122">
        <v>0</v>
      </c>
    </row>
    <row r="48" spans="1:29" x14ac:dyDescent="0.25">
      <c r="A48" s="118" t="s">
        <v>72</v>
      </c>
      <c r="B48" s="120" t="s">
        <v>198</v>
      </c>
      <c r="C48" s="121" t="s">
        <v>1644</v>
      </c>
      <c r="D48" s="121" t="s">
        <v>1720</v>
      </c>
      <c r="I48" s="122">
        <v>2445.2478423394823</v>
      </c>
      <c r="J48" s="122">
        <v>2691.4473878255089</v>
      </c>
      <c r="K48" s="122">
        <v>2924.5603785870012</v>
      </c>
      <c r="L48" s="122">
        <v>3150.4487706785767</v>
      </c>
      <c r="M48" s="122">
        <v>3369.6633940335037</v>
      </c>
      <c r="N48" s="122">
        <v>3575.3478512956117</v>
      </c>
      <c r="O48" s="122">
        <v>3769.7604795612447</v>
      </c>
      <c r="P48" s="122">
        <v>3954.3050412765615</v>
      </c>
      <c r="Q48" s="122">
        <v>4128.986108694281</v>
      </c>
      <c r="R48" s="122">
        <v>4295.0075662634335</v>
      </c>
      <c r="T48" s="122">
        <v>0</v>
      </c>
      <c r="U48" s="122">
        <v>0</v>
      </c>
      <c r="V48" s="122">
        <v>0</v>
      </c>
      <c r="W48" s="122">
        <v>0</v>
      </c>
      <c r="X48" s="122">
        <v>0</v>
      </c>
      <c r="Y48" s="122">
        <v>0</v>
      </c>
      <c r="Z48" s="122">
        <v>0</v>
      </c>
      <c r="AA48" s="122">
        <v>0</v>
      </c>
      <c r="AB48" s="122">
        <v>0</v>
      </c>
      <c r="AC48" s="122">
        <v>0</v>
      </c>
    </row>
    <row r="49" spans="1:29" x14ac:dyDescent="0.25">
      <c r="A49" s="118" t="s">
        <v>87</v>
      </c>
      <c r="B49" s="120" t="s">
        <v>200</v>
      </c>
      <c r="C49" s="121" t="s">
        <v>1644</v>
      </c>
      <c r="D49" s="121" t="s">
        <v>1721</v>
      </c>
      <c r="I49" s="122">
        <v>1898.6453122524183</v>
      </c>
      <c r="J49" s="122">
        <v>2086.4954558943746</v>
      </c>
      <c r="K49" s="122">
        <v>2246.5449905007026</v>
      </c>
      <c r="L49" s="122">
        <v>2406.5866577979568</v>
      </c>
      <c r="M49" s="122">
        <v>2565.6266568749134</v>
      </c>
      <c r="N49" s="122">
        <v>2721.0931666428005</v>
      </c>
      <c r="O49" s="122">
        <v>2874.5920268978443</v>
      </c>
      <c r="P49" s="122">
        <v>3026.7090552354407</v>
      </c>
      <c r="Q49" s="122">
        <v>3177.5623934385599</v>
      </c>
      <c r="R49" s="122">
        <v>3326.4116577042141</v>
      </c>
      <c r="T49" s="122">
        <v>0</v>
      </c>
      <c r="U49" s="122">
        <v>0</v>
      </c>
      <c r="V49" s="122">
        <v>0</v>
      </c>
      <c r="W49" s="122">
        <v>0</v>
      </c>
      <c r="X49" s="122">
        <v>0</v>
      </c>
      <c r="Y49" s="122">
        <v>0</v>
      </c>
      <c r="Z49" s="122">
        <v>0</v>
      </c>
      <c r="AA49" s="122">
        <v>0</v>
      </c>
      <c r="AB49" s="122">
        <v>0</v>
      </c>
      <c r="AC49" s="122">
        <v>0</v>
      </c>
    </row>
    <row r="50" spans="1:29" x14ac:dyDescent="0.25">
      <c r="A50" s="118" t="s">
        <v>71</v>
      </c>
      <c r="B50" s="120" t="s">
        <v>202</v>
      </c>
      <c r="C50" s="121" t="s">
        <v>1644</v>
      </c>
      <c r="D50" s="121" t="s">
        <v>1722</v>
      </c>
      <c r="I50" s="122">
        <v>3452.6344573244351</v>
      </c>
      <c r="J50" s="122">
        <v>3870.7926032648797</v>
      </c>
      <c r="K50" s="122">
        <v>4261.527776224716</v>
      </c>
      <c r="L50" s="122">
        <v>4632.6151279010637</v>
      </c>
      <c r="M50" s="122">
        <v>4987.3204208357256</v>
      </c>
      <c r="N50" s="122">
        <v>5315.3177410515873</v>
      </c>
      <c r="O50" s="122">
        <v>5620.2699080570655</v>
      </c>
      <c r="P50" s="122">
        <v>5905.1422115607065</v>
      </c>
      <c r="Q50" s="122">
        <v>6166.0335616187704</v>
      </c>
      <c r="R50" s="122">
        <v>6405.3898571113114</v>
      </c>
      <c r="T50" s="122">
        <v>0</v>
      </c>
      <c r="U50" s="122">
        <v>0</v>
      </c>
      <c r="V50" s="122">
        <v>0</v>
      </c>
      <c r="W50" s="122">
        <v>0</v>
      </c>
      <c r="X50" s="122">
        <v>0</v>
      </c>
      <c r="Y50" s="122">
        <v>0</v>
      </c>
      <c r="Z50" s="122">
        <v>0</v>
      </c>
      <c r="AA50" s="122">
        <v>0</v>
      </c>
      <c r="AB50" s="122">
        <v>0</v>
      </c>
      <c r="AC50" s="122">
        <v>0</v>
      </c>
    </row>
    <row r="51" spans="1:29" x14ac:dyDescent="0.25">
      <c r="A51" s="118" t="s">
        <v>204</v>
      </c>
      <c r="B51" s="120" t="s">
        <v>203</v>
      </c>
      <c r="C51" s="121" t="s">
        <v>1644</v>
      </c>
      <c r="D51" s="121" t="s">
        <v>1723</v>
      </c>
      <c r="I51" s="122">
        <v>314.57360413387056</v>
      </c>
      <c r="J51" s="122">
        <v>349.72066700986142</v>
      </c>
      <c r="K51" s="122">
        <v>376.99041659577182</v>
      </c>
      <c r="L51" s="122">
        <v>403.73442770151593</v>
      </c>
      <c r="M51" s="122">
        <v>429.9494632264815</v>
      </c>
      <c r="N51" s="122">
        <v>454.78157488858159</v>
      </c>
      <c r="O51" s="122">
        <v>478.48577158127728</v>
      </c>
      <c r="P51" s="122">
        <v>501.19869675742837</v>
      </c>
      <c r="Q51" s="122">
        <v>522.90746980864139</v>
      </c>
      <c r="R51" s="122">
        <v>543.74068059629906</v>
      </c>
      <c r="T51" s="122">
        <v>0</v>
      </c>
      <c r="U51" s="122">
        <v>0</v>
      </c>
      <c r="V51" s="122">
        <v>0</v>
      </c>
      <c r="W51" s="122">
        <v>0</v>
      </c>
      <c r="X51" s="122">
        <v>0</v>
      </c>
      <c r="Y51" s="122">
        <v>0</v>
      </c>
      <c r="Z51" s="122">
        <v>0</v>
      </c>
      <c r="AA51" s="122">
        <v>0</v>
      </c>
      <c r="AB51" s="122">
        <v>0</v>
      </c>
      <c r="AC51" s="122">
        <v>0</v>
      </c>
    </row>
    <row r="52" spans="1:29" x14ac:dyDescent="0.25">
      <c r="A52" s="118" t="s">
        <v>1680</v>
      </c>
      <c r="B52" s="120" t="s">
        <v>264</v>
      </c>
      <c r="C52" s="121" t="s">
        <v>1644</v>
      </c>
      <c r="D52" s="121" t="s">
        <v>1724</v>
      </c>
      <c r="I52" s="122">
        <v>23.046857089883368</v>
      </c>
      <c r="J52" s="122">
        <v>37.77446390974211</v>
      </c>
      <c r="K52" s="122">
        <v>46.330784703473832</v>
      </c>
      <c r="L52" s="122">
        <v>54.854660128614604</v>
      </c>
      <c r="M52" s="122">
        <v>63.30413034373543</v>
      </c>
      <c r="N52" s="122">
        <v>71.615061286123449</v>
      </c>
      <c r="O52" s="122">
        <v>79.823480660539246</v>
      </c>
      <c r="P52" s="122">
        <v>87.971704029593013</v>
      </c>
      <c r="Q52" s="122">
        <v>96.068347950953239</v>
      </c>
      <c r="R52" s="122">
        <v>104.06913787629573</v>
      </c>
      <c r="T52" s="122">
        <v>0</v>
      </c>
      <c r="U52" s="122">
        <v>0</v>
      </c>
      <c r="V52" s="122">
        <v>0</v>
      </c>
      <c r="W52" s="122">
        <v>0</v>
      </c>
      <c r="X52" s="122">
        <v>0</v>
      </c>
      <c r="Y52" s="122">
        <v>0</v>
      </c>
      <c r="Z52" s="122">
        <v>0</v>
      </c>
      <c r="AA52" s="122">
        <v>0</v>
      </c>
      <c r="AB52" s="122">
        <v>0</v>
      </c>
      <c r="AC52" s="122">
        <v>0</v>
      </c>
    </row>
    <row r="53" spans="1:29" x14ac:dyDescent="0.25">
      <c r="A53" s="118" t="s">
        <v>79</v>
      </c>
      <c r="B53" s="120" t="s">
        <v>205</v>
      </c>
      <c r="C53" s="121" t="s">
        <v>1644</v>
      </c>
      <c r="D53" s="121" t="s">
        <v>1725</v>
      </c>
      <c r="I53" s="122">
        <v>71.514803934580783</v>
      </c>
      <c r="J53" s="122">
        <v>79.889380453883163</v>
      </c>
      <c r="K53" s="122">
        <v>86.44821967413867</v>
      </c>
      <c r="L53" s="122">
        <v>92.840180957690805</v>
      </c>
      <c r="M53" s="122">
        <v>99.080093493984336</v>
      </c>
      <c r="N53" s="122">
        <v>104.98030002014146</v>
      </c>
      <c r="O53" s="122">
        <v>110.59110103877907</v>
      </c>
      <c r="P53" s="122">
        <v>115.95079847480073</v>
      </c>
      <c r="Q53" s="122">
        <v>121.05762197317368</v>
      </c>
      <c r="R53" s="122">
        <v>125.94252796993436</v>
      </c>
      <c r="T53" s="122">
        <v>0</v>
      </c>
      <c r="U53" s="122">
        <v>0</v>
      </c>
      <c r="V53" s="122">
        <v>0</v>
      </c>
      <c r="W53" s="122">
        <v>0</v>
      </c>
      <c r="X53" s="122">
        <v>0</v>
      </c>
      <c r="Y53" s="122">
        <v>0</v>
      </c>
      <c r="Z53" s="122">
        <v>0</v>
      </c>
      <c r="AA53" s="122">
        <v>0</v>
      </c>
      <c r="AB53" s="122">
        <v>0</v>
      </c>
      <c r="AC53" s="122">
        <v>0</v>
      </c>
    </row>
    <row r="54" spans="1:29" x14ac:dyDescent="0.25">
      <c r="A54" s="118" t="s">
        <v>57</v>
      </c>
      <c r="B54" s="120" t="s">
        <v>206</v>
      </c>
      <c r="C54" s="121" t="s">
        <v>1644</v>
      </c>
      <c r="D54" s="121" t="s">
        <v>1726</v>
      </c>
      <c r="I54" s="122">
        <v>4122.745946827883</v>
      </c>
      <c r="J54" s="122">
        <v>4602.4241376922864</v>
      </c>
      <c r="K54" s="122">
        <v>5015.674502973091</v>
      </c>
      <c r="L54" s="122">
        <v>5425.9173079327074</v>
      </c>
      <c r="M54" s="122">
        <v>5831.1119086901253</v>
      </c>
      <c r="N54" s="122">
        <v>6227.4052519354282</v>
      </c>
      <c r="O54" s="122">
        <v>6616.98438502712</v>
      </c>
      <c r="P54" s="122">
        <v>7001.8208830482381</v>
      </c>
      <c r="Q54" s="122">
        <v>7382.3666576961268</v>
      </c>
      <c r="R54" s="122">
        <v>7756.5729533994845</v>
      </c>
      <c r="T54" s="122">
        <v>0</v>
      </c>
      <c r="U54" s="122">
        <v>0</v>
      </c>
      <c r="V54" s="122">
        <v>0</v>
      </c>
      <c r="W54" s="122">
        <v>0</v>
      </c>
      <c r="X54" s="122">
        <v>0</v>
      </c>
      <c r="Y54" s="122">
        <v>0</v>
      </c>
      <c r="Z54" s="122">
        <v>0</v>
      </c>
      <c r="AA54" s="122">
        <v>0</v>
      </c>
      <c r="AB54" s="122">
        <v>0</v>
      </c>
      <c r="AC54" s="122">
        <v>0</v>
      </c>
    </row>
    <row r="55" spans="1:29" x14ac:dyDescent="0.25">
      <c r="A55" s="118" t="s">
        <v>81</v>
      </c>
      <c r="B55" s="120" t="s">
        <v>207</v>
      </c>
      <c r="C55" s="121" t="s">
        <v>1644</v>
      </c>
      <c r="D55" s="121" t="s">
        <v>1727</v>
      </c>
      <c r="I55" s="122">
        <v>2.9686249383728165</v>
      </c>
      <c r="J55" s="122">
        <v>5.6670120115627638</v>
      </c>
      <c r="K55" s="122">
        <v>7.7019299573886544</v>
      </c>
      <c r="L55" s="122">
        <v>9.6394092836889946</v>
      </c>
      <c r="M55" s="122">
        <v>11.496869717542015</v>
      </c>
      <c r="N55" s="122">
        <v>13.21880199595155</v>
      </c>
      <c r="O55" s="122">
        <v>14.823511251664065</v>
      </c>
      <c r="P55" s="122">
        <v>16.325895694426841</v>
      </c>
      <c r="Q55" s="122">
        <v>17.705114031553645</v>
      </c>
      <c r="R55" s="122">
        <v>18.97348220664551</v>
      </c>
      <c r="T55" s="122">
        <v>0</v>
      </c>
      <c r="U55" s="122">
        <v>0</v>
      </c>
      <c r="V55" s="122">
        <v>0</v>
      </c>
      <c r="W55" s="122">
        <v>0</v>
      </c>
      <c r="X55" s="122">
        <v>0</v>
      </c>
      <c r="Y55" s="122">
        <v>0</v>
      </c>
      <c r="Z55" s="122">
        <v>0</v>
      </c>
      <c r="AA55" s="122">
        <v>0</v>
      </c>
      <c r="AB55" s="122">
        <v>0</v>
      </c>
      <c r="AC55" s="122">
        <v>0</v>
      </c>
    </row>
    <row r="56" spans="1:29" x14ac:dyDescent="0.25">
      <c r="A56" s="118" t="s">
        <v>58</v>
      </c>
      <c r="B56" s="120" t="s">
        <v>208</v>
      </c>
      <c r="C56" s="121" t="s">
        <v>1644</v>
      </c>
      <c r="D56" s="121" t="s">
        <v>1728</v>
      </c>
      <c r="I56" s="122">
        <v>735.00569422389538</v>
      </c>
      <c r="J56" s="122">
        <v>831.14388706054456</v>
      </c>
      <c r="K56" s="122">
        <v>921.50042237813898</v>
      </c>
      <c r="L56" s="122">
        <v>1010.4842243211644</v>
      </c>
      <c r="M56" s="122">
        <v>1097.8486935441024</v>
      </c>
      <c r="N56" s="122">
        <v>1181.2098343116131</v>
      </c>
      <c r="O56" s="122">
        <v>1261.1601212159092</v>
      </c>
      <c r="P56" s="122">
        <v>1338.1141457297647</v>
      </c>
      <c r="Q56" s="122">
        <v>1412.038413578646</v>
      </c>
      <c r="R56" s="122">
        <v>1483.3205299974711</v>
      </c>
      <c r="T56" s="122">
        <v>0</v>
      </c>
      <c r="U56" s="122">
        <v>0</v>
      </c>
      <c r="V56" s="122">
        <v>0</v>
      </c>
      <c r="W56" s="122">
        <v>0</v>
      </c>
      <c r="X56" s="122">
        <v>0</v>
      </c>
      <c r="Y56" s="122">
        <v>0</v>
      </c>
      <c r="Z56" s="122">
        <v>0</v>
      </c>
      <c r="AA56" s="122">
        <v>0</v>
      </c>
      <c r="AB56" s="122">
        <v>0</v>
      </c>
      <c r="AC56" s="122">
        <v>0</v>
      </c>
    </row>
    <row r="57" spans="1:29" ht="15.75" thickBot="1" x14ac:dyDescent="0.3">
      <c r="A57" s="123" t="e">
        <v>#N/A</v>
      </c>
      <c r="I57" s="124">
        <v>115.0777745589341</v>
      </c>
      <c r="J57" s="124">
        <v>209.48375806796906</v>
      </c>
      <c r="K57" s="124">
        <v>321.94026506846768</v>
      </c>
      <c r="L57" s="124">
        <v>451.4632340491973</v>
      </c>
      <c r="M57" s="124">
        <v>588.14342809773325</v>
      </c>
      <c r="N57" s="124">
        <v>743.04585878053445</v>
      </c>
      <c r="O57" s="124">
        <v>919.23639379538781</v>
      </c>
      <c r="P57" s="124">
        <v>1305.4574802652746</v>
      </c>
      <c r="Q57" s="124">
        <v>1629.8735992237418</v>
      </c>
      <c r="R57" s="124">
        <v>1936.2611393685393</v>
      </c>
      <c r="T57" s="122">
        <v>0</v>
      </c>
      <c r="U57" s="122">
        <v>0</v>
      </c>
      <c r="V57" s="122">
        <v>0</v>
      </c>
      <c r="W57" s="122">
        <v>0</v>
      </c>
      <c r="X57" s="122">
        <v>0</v>
      </c>
      <c r="Y57" s="122">
        <v>0</v>
      </c>
      <c r="Z57" s="122">
        <v>0</v>
      </c>
      <c r="AA57" s="122">
        <v>0</v>
      </c>
      <c r="AB57" s="122">
        <v>0</v>
      </c>
      <c r="AC57" s="122">
        <v>0</v>
      </c>
    </row>
    <row r="59" spans="1:29" x14ac:dyDescent="0.25">
      <c r="G59" s="125"/>
      <c r="H59" s="125"/>
      <c r="I59" s="125"/>
      <c r="J59" s="125"/>
      <c r="K59" s="125"/>
      <c r="L59" s="125"/>
      <c r="M59" s="125"/>
      <c r="N59" s="125"/>
      <c r="O59" s="125"/>
      <c r="P59" s="125"/>
      <c r="Q59" s="125"/>
      <c r="R59" s="125"/>
    </row>
    <row r="60" spans="1:29" x14ac:dyDescent="0.25">
      <c r="G60" s="125"/>
    </row>
    <row r="78" spans="4:13" x14ac:dyDescent="0.25">
      <c r="D78" s="130"/>
      <c r="E78" s="131"/>
      <c r="F78" s="131"/>
      <c r="G78" s="131"/>
      <c r="H78" s="131"/>
      <c r="I78" s="131"/>
      <c r="J78" s="131"/>
      <c r="K78" s="131"/>
      <c r="L78" s="131"/>
      <c r="M78" s="13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5756-DE31-4EA9-8910-D4B610B765E6}">
  <sheetPr codeName="Sheet20" filterMode="1"/>
  <dimension ref="A1:AL311"/>
  <sheetViews>
    <sheetView workbookViewId="0">
      <selection activeCell="Q31" sqref="Q31"/>
    </sheetView>
  </sheetViews>
  <sheetFormatPr defaultRowHeight="15" x14ac:dyDescent="0.25"/>
  <cols>
    <col min="1" max="1" width="6" bestFit="1" customWidth="1"/>
    <col min="2" max="2" width="10.140625" bestFit="1" customWidth="1"/>
    <col min="3" max="3" width="15.42578125" bestFit="1" customWidth="1"/>
    <col min="5" max="5" width="13.28515625" bestFit="1" customWidth="1"/>
    <col min="6" max="6" width="10.85546875" bestFit="1" customWidth="1"/>
    <col min="7" max="7" width="13.85546875" customWidth="1"/>
    <col min="8" max="8" width="9" customWidth="1"/>
    <col min="9" max="9" width="6.5703125" customWidth="1"/>
    <col min="10" max="10" width="12" customWidth="1"/>
    <col min="11" max="11" width="5.28515625" customWidth="1"/>
    <col min="12" max="12" width="7.42578125" customWidth="1"/>
    <col min="13" max="13" width="8.7109375" customWidth="1"/>
    <col min="14" max="14" width="12" customWidth="1"/>
    <col min="15" max="15" width="5.5703125" customWidth="1"/>
    <col min="16" max="16" width="22.85546875" customWidth="1"/>
    <col min="17" max="17" width="18.7109375" style="126" customWidth="1"/>
    <col min="18" max="26" width="5" bestFit="1" customWidth="1"/>
    <col min="27" max="27" width="5" style="126" bestFit="1" customWidth="1"/>
    <col min="28" max="28" width="4.42578125" customWidth="1"/>
    <col min="29" max="29" width="7.42578125" style="128" customWidth="1"/>
    <col min="30" max="34" width="10.5703125" bestFit="1" customWidth="1"/>
    <col min="35" max="38" width="11.5703125" bestFit="1" customWidth="1"/>
  </cols>
  <sheetData>
    <row r="1" spans="1:38" x14ac:dyDescent="0.25">
      <c r="R1" s="1" t="s">
        <v>1753</v>
      </c>
      <c r="AC1" s="129" t="s">
        <v>1883</v>
      </c>
    </row>
    <row r="2" spans="1:38" x14ac:dyDescent="0.25">
      <c r="A2" s="1" t="s">
        <v>1729</v>
      </c>
      <c r="B2" s="1" t="s">
        <v>1730</v>
      </c>
      <c r="C2" s="1" t="s">
        <v>1731</v>
      </c>
      <c r="D2" s="1"/>
      <c r="E2" s="1" t="s">
        <v>1732</v>
      </c>
      <c r="F2" s="1" t="s">
        <v>1733</v>
      </c>
      <c r="G2" s="1" t="s">
        <v>1734</v>
      </c>
      <c r="H2" s="1" t="s">
        <v>1735</v>
      </c>
      <c r="I2" s="1" t="s">
        <v>1736</v>
      </c>
      <c r="J2" s="1" t="s">
        <v>1737</v>
      </c>
      <c r="K2" s="1" t="s">
        <v>1738</v>
      </c>
      <c r="L2" s="1" t="s">
        <v>1739</v>
      </c>
      <c r="M2" s="1" t="s">
        <v>1740</v>
      </c>
      <c r="N2" s="1" t="s">
        <v>1741</v>
      </c>
      <c r="O2" s="1" t="s">
        <v>1742</v>
      </c>
      <c r="P2" s="1" t="s">
        <v>1743</v>
      </c>
      <c r="Q2" s="127" t="s">
        <v>1744</v>
      </c>
      <c r="R2" s="1">
        <v>2023</v>
      </c>
      <c r="S2" s="1">
        <v>2024</v>
      </c>
      <c r="T2" s="1">
        <v>2025</v>
      </c>
      <c r="U2" s="1">
        <v>2026</v>
      </c>
      <c r="V2" s="1">
        <v>2027</v>
      </c>
      <c r="W2" s="1">
        <v>2028</v>
      </c>
      <c r="X2" s="1">
        <v>2029</v>
      </c>
      <c r="Y2" s="1">
        <v>2030</v>
      </c>
      <c r="Z2" s="1">
        <v>2031</v>
      </c>
      <c r="AA2" s="127">
        <v>2032</v>
      </c>
      <c r="AB2" s="1"/>
      <c r="AC2" s="129">
        <v>2023</v>
      </c>
      <c r="AD2" s="1">
        <v>2024</v>
      </c>
      <c r="AE2" s="1">
        <v>2025</v>
      </c>
      <c r="AF2" s="1">
        <v>2026</v>
      </c>
      <c r="AG2" s="1">
        <v>2027</v>
      </c>
      <c r="AH2" s="1">
        <v>2028</v>
      </c>
      <c r="AI2" s="1">
        <v>2029</v>
      </c>
      <c r="AJ2" s="1">
        <v>2030</v>
      </c>
      <c r="AK2" s="1">
        <v>2031</v>
      </c>
      <c r="AL2" s="1">
        <v>2032</v>
      </c>
    </row>
    <row r="3" spans="1:38" x14ac:dyDescent="0.25">
      <c r="A3">
        <v>48</v>
      </c>
      <c r="B3" t="s">
        <v>1745</v>
      </c>
      <c r="C3" t="s">
        <v>1760</v>
      </c>
      <c r="E3" t="s">
        <v>1764</v>
      </c>
      <c r="F3" t="s">
        <v>1765</v>
      </c>
      <c r="G3" t="s">
        <v>1748</v>
      </c>
      <c r="H3" t="s">
        <v>1749</v>
      </c>
      <c r="I3" t="s">
        <v>1650</v>
      </c>
      <c r="J3" t="s">
        <v>1750</v>
      </c>
      <c r="K3" t="s">
        <v>1751</v>
      </c>
      <c r="L3" t="s">
        <v>92</v>
      </c>
      <c r="M3" t="s">
        <v>1752</v>
      </c>
      <c r="N3" t="s">
        <v>1766</v>
      </c>
      <c r="O3" t="s">
        <v>1753</v>
      </c>
      <c r="P3">
        <v>0</v>
      </c>
      <c r="Q3" s="126" t="s">
        <v>1767</v>
      </c>
      <c r="R3">
        <v>0.22982016967692254</v>
      </c>
      <c r="S3">
        <v>0.26330287128726737</v>
      </c>
      <c r="T3">
        <v>0.29438010518612789</v>
      </c>
      <c r="U3">
        <v>0.32500647923216286</v>
      </c>
      <c r="V3">
        <v>0.35484838693594856</v>
      </c>
      <c r="W3">
        <v>0.38310858865190039</v>
      </c>
      <c r="X3">
        <v>0.41005138285849402</v>
      </c>
      <c r="Y3">
        <v>0.43580712036202796</v>
      </c>
      <c r="Z3">
        <v>0.46039993188053485</v>
      </c>
      <c r="AA3" s="126">
        <v>0.48396190204412015</v>
      </c>
      <c r="AC3" s="130">
        <f t="shared" ref="AC3:AC66" si="0">R3*1000</f>
        <v>229.82016967692255</v>
      </c>
      <c r="AD3" s="131">
        <f t="shared" ref="AD3:AD66" si="1">S3*1000</f>
        <v>263.30287128726735</v>
      </c>
      <c r="AE3" s="131">
        <f t="shared" ref="AE3:AE66" si="2">T3*1000</f>
        <v>294.38010518612788</v>
      </c>
      <c r="AF3" s="131">
        <f t="shared" ref="AF3:AF66" si="3">U3*1000</f>
        <v>325.00647923216286</v>
      </c>
      <c r="AG3" s="131">
        <f t="shared" ref="AG3:AG66" si="4">V3*1000</f>
        <v>354.84838693594855</v>
      </c>
      <c r="AH3" s="131">
        <f t="shared" ref="AH3:AH66" si="5">W3*1000</f>
        <v>383.10858865190039</v>
      </c>
      <c r="AI3" s="131">
        <f t="shared" ref="AI3:AI66" si="6">X3*1000</f>
        <v>410.05138285849404</v>
      </c>
      <c r="AJ3" s="131">
        <f t="shared" ref="AJ3:AJ66" si="7">Y3*1000</f>
        <v>435.80712036202794</v>
      </c>
      <c r="AK3" s="131">
        <f t="shared" ref="AK3:AK66" si="8">Z3*1000</f>
        <v>460.39993188053484</v>
      </c>
      <c r="AL3" s="131">
        <f t="shared" ref="AL3:AL66" si="9">AA3*1000</f>
        <v>483.96190204412017</v>
      </c>
    </row>
    <row r="4" spans="1:38" x14ac:dyDescent="0.25">
      <c r="A4">
        <v>48</v>
      </c>
      <c r="B4" t="s">
        <v>1745</v>
      </c>
      <c r="C4" t="s">
        <v>67</v>
      </c>
      <c r="E4" t="s">
        <v>1756</v>
      </c>
      <c r="F4" t="s">
        <v>1757</v>
      </c>
      <c r="G4" t="s">
        <v>1748</v>
      </c>
      <c r="H4" t="s">
        <v>1749</v>
      </c>
      <c r="I4" t="s">
        <v>1650</v>
      </c>
      <c r="J4" t="s">
        <v>1750</v>
      </c>
      <c r="K4" t="s">
        <v>1751</v>
      </c>
      <c r="L4" t="s">
        <v>92</v>
      </c>
      <c r="M4" t="s">
        <v>1752</v>
      </c>
      <c r="N4" t="s">
        <v>1752</v>
      </c>
      <c r="O4" t="s">
        <v>1753</v>
      </c>
      <c r="P4" t="s">
        <v>1757</v>
      </c>
      <c r="Q4" s="126" t="s">
        <v>1755</v>
      </c>
      <c r="R4">
        <v>0</v>
      </c>
      <c r="S4">
        <v>0</v>
      </c>
      <c r="T4">
        <v>0</v>
      </c>
      <c r="U4">
        <v>0</v>
      </c>
      <c r="V4">
        <v>0</v>
      </c>
      <c r="W4">
        <v>0</v>
      </c>
      <c r="X4">
        <v>0</v>
      </c>
      <c r="Y4">
        <v>0</v>
      </c>
      <c r="Z4">
        <v>0</v>
      </c>
      <c r="AA4" s="126">
        <v>0</v>
      </c>
      <c r="AC4" s="130">
        <f t="shared" si="0"/>
        <v>0</v>
      </c>
      <c r="AD4" s="131">
        <f t="shared" si="1"/>
        <v>0</v>
      </c>
      <c r="AE4" s="131">
        <f t="shared" si="2"/>
        <v>0</v>
      </c>
      <c r="AF4" s="131">
        <f t="shared" si="3"/>
        <v>0</v>
      </c>
      <c r="AG4" s="131">
        <f t="shared" si="4"/>
        <v>0</v>
      </c>
      <c r="AH4" s="131">
        <f t="shared" si="5"/>
        <v>0</v>
      </c>
      <c r="AI4" s="131">
        <f t="shared" si="6"/>
        <v>0</v>
      </c>
      <c r="AJ4" s="131">
        <f t="shared" si="7"/>
        <v>0</v>
      </c>
      <c r="AK4" s="131">
        <f t="shared" si="8"/>
        <v>0</v>
      </c>
      <c r="AL4" s="131">
        <f t="shared" si="9"/>
        <v>0</v>
      </c>
    </row>
    <row r="5" spans="1:38" x14ac:dyDescent="0.25">
      <c r="A5">
        <v>48</v>
      </c>
      <c r="B5" t="s">
        <v>1745</v>
      </c>
      <c r="C5" t="s">
        <v>67</v>
      </c>
      <c r="E5" t="s">
        <v>1758</v>
      </c>
      <c r="F5" t="s">
        <v>1759</v>
      </c>
      <c r="G5" t="s">
        <v>1748</v>
      </c>
      <c r="H5" t="s">
        <v>1749</v>
      </c>
      <c r="I5" t="s">
        <v>1650</v>
      </c>
      <c r="J5" t="s">
        <v>1750</v>
      </c>
      <c r="K5" t="s">
        <v>1751</v>
      </c>
      <c r="L5" t="s">
        <v>92</v>
      </c>
      <c r="M5" t="s">
        <v>1752</v>
      </c>
      <c r="N5" t="s">
        <v>1752</v>
      </c>
      <c r="O5" t="s">
        <v>1753</v>
      </c>
      <c r="P5" t="s">
        <v>1759</v>
      </c>
      <c r="Q5" s="126" t="s">
        <v>1755</v>
      </c>
      <c r="R5">
        <v>0</v>
      </c>
      <c r="S5">
        <v>0</v>
      </c>
      <c r="T5">
        <v>0</v>
      </c>
      <c r="U5">
        <v>0</v>
      </c>
      <c r="V5">
        <v>0</v>
      </c>
      <c r="W5">
        <v>0</v>
      </c>
      <c r="X5">
        <v>0</v>
      </c>
      <c r="Y5">
        <v>0</v>
      </c>
      <c r="Z5">
        <v>0</v>
      </c>
      <c r="AA5" s="126">
        <v>0</v>
      </c>
      <c r="AC5" s="130">
        <f t="shared" si="0"/>
        <v>0</v>
      </c>
      <c r="AD5" s="131">
        <f t="shared" si="1"/>
        <v>0</v>
      </c>
      <c r="AE5" s="131">
        <f t="shared" si="2"/>
        <v>0</v>
      </c>
      <c r="AF5" s="131">
        <f t="shared" si="3"/>
        <v>0</v>
      </c>
      <c r="AG5" s="131">
        <f t="shared" si="4"/>
        <v>0</v>
      </c>
      <c r="AH5" s="131">
        <f t="shared" si="5"/>
        <v>0</v>
      </c>
      <c r="AI5" s="131">
        <f t="shared" si="6"/>
        <v>0</v>
      </c>
      <c r="AJ5" s="131">
        <f t="shared" si="7"/>
        <v>0</v>
      </c>
      <c r="AK5" s="131">
        <f t="shared" si="8"/>
        <v>0</v>
      </c>
      <c r="AL5" s="131">
        <f t="shared" si="9"/>
        <v>0</v>
      </c>
    </row>
    <row r="6" spans="1:38" x14ac:dyDescent="0.25">
      <c r="A6">
        <v>48</v>
      </c>
      <c r="B6" t="s">
        <v>1745</v>
      </c>
      <c r="C6" t="s">
        <v>1760</v>
      </c>
      <c r="E6" t="s">
        <v>1761</v>
      </c>
      <c r="F6" t="s">
        <v>1762</v>
      </c>
      <c r="G6" t="s">
        <v>1748</v>
      </c>
      <c r="H6" t="s">
        <v>1749</v>
      </c>
      <c r="I6" t="s">
        <v>1650</v>
      </c>
      <c r="J6" t="s">
        <v>1750</v>
      </c>
      <c r="K6" t="s">
        <v>1751</v>
      </c>
      <c r="L6" t="s">
        <v>92</v>
      </c>
      <c r="M6" t="s">
        <v>1752</v>
      </c>
      <c r="N6" t="s">
        <v>1752</v>
      </c>
      <c r="O6" t="s">
        <v>1753</v>
      </c>
      <c r="P6">
        <v>0</v>
      </c>
      <c r="Q6" s="126" t="s">
        <v>1763</v>
      </c>
      <c r="R6">
        <v>6.4962615695041441E-4</v>
      </c>
      <c r="S6">
        <v>7.2358695425796932E-4</v>
      </c>
      <c r="T6">
        <v>7.8166368251365089E-4</v>
      </c>
      <c r="U6">
        <v>8.389132911698809E-4</v>
      </c>
      <c r="V6">
        <v>8.9536472745308762E-4</v>
      </c>
      <c r="W6">
        <v>9.4916754152613058E-4</v>
      </c>
      <c r="X6">
        <v>1.0008455697256941E-3</v>
      </c>
      <c r="Y6">
        <v>1.050654636265933E-3</v>
      </c>
      <c r="Z6">
        <v>1.0985564295237992E-3</v>
      </c>
      <c r="AA6" s="126">
        <v>1.1448131226978831E-3</v>
      </c>
      <c r="AC6" s="130">
        <f t="shared" si="0"/>
        <v>0.64962615695041437</v>
      </c>
      <c r="AD6" s="131">
        <f t="shared" si="1"/>
        <v>0.72358695425796937</v>
      </c>
      <c r="AE6" s="131">
        <f t="shared" si="2"/>
        <v>0.78166368251365093</v>
      </c>
      <c r="AF6" s="131">
        <f t="shared" si="3"/>
        <v>0.83891329116988089</v>
      </c>
      <c r="AG6" s="131">
        <f t="shared" si="4"/>
        <v>0.89536472745308759</v>
      </c>
      <c r="AH6" s="131">
        <f t="shared" si="5"/>
        <v>0.94916754152613059</v>
      </c>
      <c r="AI6" s="131">
        <f t="shared" si="6"/>
        <v>1.0008455697256942</v>
      </c>
      <c r="AJ6" s="131">
        <f t="shared" si="7"/>
        <v>1.050654636265933</v>
      </c>
      <c r="AK6" s="131">
        <f t="shared" si="8"/>
        <v>1.0985564295237993</v>
      </c>
      <c r="AL6" s="131">
        <f t="shared" si="9"/>
        <v>1.144813122697883</v>
      </c>
    </row>
    <row r="7" spans="1:38" x14ac:dyDescent="0.25">
      <c r="A7">
        <v>48</v>
      </c>
      <c r="B7" t="s">
        <v>1745</v>
      </c>
      <c r="C7" t="s">
        <v>1849</v>
      </c>
      <c r="E7" t="s">
        <v>1853</v>
      </c>
      <c r="F7" t="s">
        <v>1854</v>
      </c>
      <c r="G7" t="s">
        <v>1748</v>
      </c>
      <c r="H7" t="s">
        <v>1749</v>
      </c>
      <c r="I7" t="s">
        <v>1650</v>
      </c>
      <c r="J7" t="s">
        <v>1750</v>
      </c>
      <c r="K7" t="s">
        <v>1751</v>
      </c>
      <c r="L7" t="s">
        <v>92</v>
      </c>
      <c r="M7" t="s">
        <v>1752</v>
      </c>
      <c r="N7" t="s">
        <v>1752</v>
      </c>
      <c r="O7" t="s">
        <v>1753</v>
      </c>
      <c r="P7">
        <v>0</v>
      </c>
      <c r="Q7" s="126" t="s">
        <v>1763</v>
      </c>
      <c r="R7">
        <v>0</v>
      </c>
      <c r="S7">
        <v>0</v>
      </c>
      <c r="T7">
        <v>0</v>
      </c>
      <c r="U7">
        <v>0</v>
      </c>
      <c r="V7">
        <v>0</v>
      </c>
      <c r="W7">
        <v>0</v>
      </c>
      <c r="X7">
        <v>0</v>
      </c>
      <c r="Y7">
        <v>0</v>
      </c>
      <c r="Z7">
        <v>0</v>
      </c>
      <c r="AA7" s="126">
        <v>0</v>
      </c>
      <c r="AC7" s="130">
        <f t="shared" si="0"/>
        <v>0</v>
      </c>
      <c r="AD7" s="131">
        <f t="shared" si="1"/>
        <v>0</v>
      </c>
      <c r="AE7" s="131">
        <f t="shared" si="2"/>
        <v>0</v>
      </c>
      <c r="AF7" s="131">
        <f t="shared" si="3"/>
        <v>0</v>
      </c>
      <c r="AG7" s="131">
        <f t="shared" si="4"/>
        <v>0</v>
      </c>
      <c r="AH7" s="131">
        <f t="shared" si="5"/>
        <v>0</v>
      </c>
      <c r="AI7" s="131">
        <f t="shared" si="6"/>
        <v>0</v>
      </c>
      <c r="AJ7" s="131">
        <f t="shared" si="7"/>
        <v>0</v>
      </c>
      <c r="AK7" s="131">
        <f t="shared" si="8"/>
        <v>0</v>
      </c>
      <c r="AL7" s="131">
        <f t="shared" si="9"/>
        <v>0</v>
      </c>
    </row>
    <row r="8" spans="1:38" x14ac:dyDescent="0.25">
      <c r="A8">
        <v>48</v>
      </c>
      <c r="B8" t="s">
        <v>1745</v>
      </c>
      <c r="C8" t="s">
        <v>1802</v>
      </c>
      <c r="E8" t="s">
        <v>229</v>
      </c>
      <c r="F8" t="s">
        <v>228</v>
      </c>
      <c r="G8" t="s">
        <v>1748</v>
      </c>
      <c r="H8" t="s">
        <v>1749</v>
      </c>
      <c r="I8" t="s">
        <v>1650</v>
      </c>
      <c r="J8" t="s">
        <v>1750</v>
      </c>
      <c r="K8" t="s">
        <v>1751</v>
      </c>
      <c r="L8" t="s">
        <v>92</v>
      </c>
      <c r="M8" t="s">
        <v>1864</v>
      </c>
      <c r="N8" t="s">
        <v>1864</v>
      </c>
      <c r="O8" t="s">
        <v>1753</v>
      </c>
      <c r="P8">
        <v>0</v>
      </c>
      <c r="Q8" s="126" t="s">
        <v>1865</v>
      </c>
      <c r="R8">
        <v>1.0428348086707293</v>
      </c>
      <c r="S8">
        <v>1.1956916035904126</v>
      </c>
      <c r="T8">
        <v>1.3140960590520236</v>
      </c>
      <c r="U8">
        <v>1.4303303992029459</v>
      </c>
      <c r="V8">
        <v>1.5441771969892499</v>
      </c>
      <c r="W8">
        <v>1.6524250254394715</v>
      </c>
      <c r="X8">
        <v>1.7559075754406879</v>
      </c>
      <c r="Y8">
        <v>1.8552065245601943</v>
      </c>
      <c r="Z8">
        <v>1.9503078203817679</v>
      </c>
      <c r="AA8" s="126">
        <v>2.0417233222160158</v>
      </c>
      <c r="AC8" s="130">
        <f t="shared" si="0"/>
        <v>1042.8348086707292</v>
      </c>
      <c r="AD8" s="131">
        <f t="shared" si="1"/>
        <v>1195.6916035904126</v>
      </c>
      <c r="AE8" s="131">
        <f t="shared" si="2"/>
        <v>1314.0960590520237</v>
      </c>
      <c r="AF8" s="131">
        <f t="shared" si="3"/>
        <v>1430.330399202946</v>
      </c>
      <c r="AG8" s="131">
        <f t="shared" si="4"/>
        <v>1544.17719698925</v>
      </c>
      <c r="AH8" s="131">
        <f t="shared" si="5"/>
        <v>1652.4250254394715</v>
      </c>
      <c r="AI8" s="131">
        <f t="shared" si="6"/>
        <v>1755.9075754406879</v>
      </c>
      <c r="AJ8" s="131">
        <f t="shared" si="7"/>
        <v>1855.2065245601943</v>
      </c>
      <c r="AK8" s="131">
        <f t="shared" si="8"/>
        <v>1950.3078203817679</v>
      </c>
      <c r="AL8" s="131">
        <f t="shared" si="9"/>
        <v>2041.7233222160157</v>
      </c>
    </row>
    <row r="9" spans="1:38" x14ac:dyDescent="0.25">
      <c r="A9">
        <v>48</v>
      </c>
      <c r="B9" t="s">
        <v>1745</v>
      </c>
      <c r="C9" t="s">
        <v>1802</v>
      </c>
      <c r="E9" t="s">
        <v>1803</v>
      </c>
      <c r="F9" t="s">
        <v>1804</v>
      </c>
      <c r="G9" t="s">
        <v>1748</v>
      </c>
      <c r="H9" t="s">
        <v>1749</v>
      </c>
      <c r="I9" t="s">
        <v>1650</v>
      </c>
      <c r="J9" t="s">
        <v>1750</v>
      </c>
      <c r="K9" t="s">
        <v>1751</v>
      </c>
      <c r="L9" t="s">
        <v>92</v>
      </c>
      <c r="M9" t="s">
        <v>1752</v>
      </c>
      <c r="N9" t="s">
        <v>1766</v>
      </c>
      <c r="O9" t="s">
        <v>1753</v>
      </c>
      <c r="P9">
        <v>0</v>
      </c>
      <c r="Q9" s="126" t="s">
        <v>1767</v>
      </c>
      <c r="R9">
        <v>2.9744872540847132</v>
      </c>
      <c r="S9">
        <v>3.300083264149694</v>
      </c>
      <c r="T9">
        <v>3.5561955248315527</v>
      </c>
      <c r="U9">
        <v>3.8087783560536317</v>
      </c>
      <c r="V9">
        <v>4.0579860026765395</v>
      </c>
      <c r="W9">
        <v>4.2956772628220401</v>
      </c>
      <c r="X9">
        <v>4.5241311941179667</v>
      </c>
      <c r="Y9">
        <v>4.7444679481105423</v>
      </c>
      <c r="Z9">
        <v>4.9565053215594537</v>
      </c>
      <c r="AA9" s="126">
        <v>5.1613921258867306</v>
      </c>
      <c r="AC9" s="130">
        <f t="shared" si="0"/>
        <v>2974.4872540847132</v>
      </c>
      <c r="AD9" s="131">
        <f t="shared" si="1"/>
        <v>3300.0832641496941</v>
      </c>
      <c r="AE9" s="131">
        <f t="shared" si="2"/>
        <v>3556.1955248315526</v>
      </c>
      <c r="AF9" s="131">
        <f t="shared" si="3"/>
        <v>3808.7783560536318</v>
      </c>
      <c r="AG9" s="131">
        <f t="shared" si="4"/>
        <v>4057.9860026765396</v>
      </c>
      <c r="AH9" s="131">
        <f t="shared" si="5"/>
        <v>4295.6772628220397</v>
      </c>
      <c r="AI9" s="131">
        <f t="shared" si="6"/>
        <v>4524.1311941179665</v>
      </c>
      <c r="AJ9" s="131">
        <f t="shared" si="7"/>
        <v>4744.4679481105422</v>
      </c>
      <c r="AK9" s="131">
        <f t="shared" si="8"/>
        <v>4956.5053215594535</v>
      </c>
      <c r="AL9" s="131">
        <f t="shared" si="9"/>
        <v>5161.3921258867304</v>
      </c>
    </row>
    <row r="10" spans="1:38" x14ac:dyDescent="0.25">
      <c r="A10">
        <v>48</v>
      </c>
      <c r="B10" t="s">
        <v>1745</v>
      </c>
      <c r="C10" t="s">
        <v>1785</v>
      </c>
      <c r="E10" t="s">
        <v>1879</v>
      </c>
      <c r="F10" t="s">
        <v>1880</v>
      </c>
      <c r="G10" t="s">
        <v>1748</v>
      </c>
      <c r="H10" t="s">
        <v>1749</v>
      </c>
      <c r="I10" t="s">
        <v>1650</v>
      </c>
      <c r="J10" t="s">
        <v>1750</v>
      </c>
      <c r="K10" t="s">
        <v>1751</v>
      </c>
      <c r="L10" t="s">
        <v>92</v>
      </c>
      <c r="M10" t="s">
        <v>1752</v>
      </c>
      <c r="N10" t="s">
        <v>1766</v>
      </c>
      <c r="O10" t="s">
        <v>1753</v>
      </c>
      <c r="P10">
        <v>0</v>
      </c>
      <c r="Q10" s="126" t="s">
        <v>1767</v>
      </c>
      <c r="R10">
        <v>1.6837161382544514</v>
      </c>
      <c r="S10">
        <v>1.869244127064128</v>
      </c>
      <c r="T10">
        <v>2.019294156111425</v>
      </c>
      <c r="U10">
        <v>2.1640092021410786</v>
      </c>
      <c r="V10">
        <v>2.3045676722402555</v>
      </c>
      <c r="W10">
        <v>2.4362130904975818</v>
      </c>
      <c r="X10">
        <v>2.5604248374398266</v>
      </c>
      <c r="Y10">
        <v>2.6781535206930136</v>
      </c>
      <c r="Z10">
        <v>2.7893982153106069</v>
      </c>
      <c r="AA10" s="126">
        <v>2.8949568633818075</v>
      </c>
      <c r="AC10" s="130">
        <f t="shared" si="0"/>
        <v>1683.7161382544514</v>
      </c>
      <c r="AD10" s="131">
        <f t="shared" si="1"/>
        <v>1869.244127064128</v>
      </c>
      <c r="AE10" s="131">
        <f t="shared" si="2"/>
        <v>2019.2941561114251</v>
      </c>
      <c r="AF10" s="131">
        <f t="shared" si="3"/>
        <v>2164.0092021410787</v>
      </c>
      <c r="AG10" s="131">
        <f t="shared" si="4"/>
        <v>2304.5676722402554</v>
      </c>
      <c r="AH10" s="131">
        <f t="shared" si="5"/>
        <v>2436.213090497582</v>
      </c>
      <c r="AI10" s="131">
        <f t="shared" si="6"/>
        <v>2560.4248374398267</v>
      </c>
      <c r="AJ10" s="131">
        <f t="shared" si="7"/>
        <v>2678.1535206930134</v>
      </c>
      <c r="AK10" s="131">
        <f t="shared" si="8"/>
        <v>2789.3982153106072</v>
      </c>
      <c r="AL10" s="131">
        <f t="shared" si="9"/>
        <v>2894.9568633818076</v>
      </c>
    </row>
    <row r="11" spans="1:38" x14ac:dyDescent="0.25">
      <c r="A11">
        <v>48</v>
      </c>
      <c r="B11" t="s">
        <v>1745</v>
      </c>
      <c r="C11" t="s">
        <v>1785</v>
      </c>
      <c r="E11" t="s">
        <v>1879</v>
      </c>
      <c r="F11" t="s">
        <v>1880</v>
      </c>
      <c r="G11" t="s">
        <v>1748</v>
      </c>
      <c r="H11" t="s">
        <v>1749</v>
      </c>
      <c r="I11" t="s">
        <v>1650</v>
      </c>
      <c r="J11" t="s">
        <v>1750</v>
      </c>
      <c r="K11" t="s">
        <v>1751</v>
      </c>
      <c r="L11" t="s">
        <v>92</v>
      </c>
      <c r="M11" t="s">
        <v>1752</v>
      </c>
      <c r="N11" t="s">
        <v>1766</v>
      </c>
      <c r="O11" t="s">
        <v>1753</v>
      </c>
      <c r="P11">
        <v>0</v>
      </c>
      <c r="Q11" s="126" t="s">
        <v>1767</v>
      </c>
      <c r="R11">
        <v>1.6837161382544514</v>
      </c>
      <c r="S11">
        <v>1.869244127064128</v>
      </c>
      <c r="T11">
        <v>2.019294156111425</v>
      </c>
      <c r="U11">
        <v>2.1640092021410786</v>
      </c>
      <c r="V11">
        <v>2.3045676722402555</v>
      </c>
      <c r="W11">
        <v>2.4362130904975818</v>
      </c>
      <c r="X11">
        <v>2.5604248374398266</v>
      </c>
      <c r="Y11">
        <v>2.6781535206930136</v>
      </c>
      <c r="Z11">
        <v>2.7893982153106069</v>
      </c>
      <c r="AA11" s="126">
        <v>2.8949568633818075</v>
      </c>
      <c r="AC11" s="130">
        <f t="shared" si="0"/>
        <v>1683.7161382544514</v>
      </c>
      <c r="AD11" s="131">
        <f t="shared" si="1"/>
        <v>1869.244127064128</v>
      </c>
      <c r="AE11" s="131">
        <f t="shared" si="2"/>
        <v>2019.2941561114251</v>
      </c>
      <c r="AF11" s="131">
        <f t="shared" si="3"/>
        <v>2164.0092021410787</v>
      </c>
      <c r="AG11" s="131">
        <f t="shared" si="4"/>
        <v>2304.5676722402554</v>
      </c>
      <c r="AH11" s="131">
        <f t="shared" si="5"/>
        <v>2436.213090497582</v>
      </c>
      <c r="AI11" s="131">
        <f t="shared" si="6"/>
        <v>2560.4248374398267</v>
      </c>
      <c r="AJ11" s="131">
        <f t="shared" si="7"/>
        <v>2678.1535206930134</v>
      </c>
      <c r="AK11" s="131">
        <f t="shared" si="8"/>
        <v>2789.3982153106072</v>
      </c>
      <c r="AL11" s="131">
        <f t="shared" si="9"/>
        <v>2894.9568633818076</v>
      </c>
    </row>
    <row r="12" spans="1:38" x14ac:dyDescent="0.25">
      <c r="A12">
        <v>48</v>
      </c>
      <c r="B12" t="s">
        <v>1745</v>
      </c>
      <c r="C12" t="s">
        <v>1802</v>
      </c>
      <c r="E12" t="s">
        <v>232</v>
      </c>
      <c r="F12" t="s">
        <v>219</v>
      </c>
      <c r="G12" t="s">
        <v>1748</v>
      </c>
      <c r="H12" t="s">
        <v>1749</v>
      </c>
      <c r="I12" t="s">
        <v>1650</v>
      </c>
      <c r="J12" t="s">
        <v>1750</v>
      </c>
      <c r="K12" t="s">
        <v>1751</v>
      </c>
      <c r="L12" t="s">
        <v>92</v>
      </c>
      <c r="M12" t="s">
        <v>1864</v>
      </c>
      <c r="N12" t="s">
        <v>1864</v>
      </c>
      <c r="O12" t="s">
        <v>1753</v>
      </c>
      <c r="P12">
        <v>0</v>
      </c>
      <c r="Q12" s="126" t="s">
        <v>1865</v>
      </c>
      <c r="R12">
        <v>0.41247581069936318</v>
      </c>
      <c r="S12">
        <v>0.47440399641925268</v>
      </c>
      <c r="T12">
        <v>0.52243394479500493</v>
      </c>
      <c r="U12">
        <v>0.56958385852028326</v>
      </c>
      <c r="V12">
        <v>0.61577184812468444</v>
      </c>
      <c r="W12">
        <v>0.65969324943180274</v>
      </c>
      <c r="X12">
        <v>0.70168516797672953</v>
      </c>
      <c r="Y12">
        <v>0.7419844778968242</v>
      </c>
      <c r="Z12">
        <v>0.78058427563259292</v>
      </c>
      <c r="AA12" s="126">
        <v>0.81769227251883947</v>
      </c>
      <c r="AC12" s="130">
        <f t="shared" si="0"/>
        <v>412.47581069936319</v>
      </c>
      <c r="AD12" s="131">
        <f t="shared" si="1"/>
        <v>474.40399641925268</v>
      </c>
      <c r="AE12" s="131">
        <f t="shared" si="2"/>
        <v>522.43394479500489</v>
      </c>
      <c r="AF12" s="131">
        <f t="shared" si="3"/>
        <v>569.58385852028323</v>
      </c>
      <c r="AG12" s="131">
        <f t="shared" si="4"/>
        <v>615.77184812468442</v>
      </c>
      <c r="AH12" s="131">
        <f t="shared" si="5"/>
        <v>659.69324943180277</v>
      </c>
      <c r="AI12" s="131">
        <f t="shared" si="6"/>
        <v>701.68516797672953</v>
      </c>
      <c r="AJ12" s="131">
        <f t="shared" si="7"/>
        <v>741.98447789682416</v>
      </c>
      <c r="AK12" s="131">
        <f t="shared" si="8"/>
        <v>780.58427563259295</v>
      </c>
      <c r="AL12" s="131">
        <f t="shared" si="9"/>
        <v>817.69227251883945</v>
      </c>
    </row>
    <row r="13" spans="1:38" x14ac:dyDescent="0.25">
      <c r="A13">
        <v>48</v>
      </c>
      <c r="B13" t="s">
        <v>1745</v>
      </c>
      <c r="C13" t="s">
        <v>1802</v>
      </c>
      <c r="E13" t="s">
        <v>232</v>
      </c>
      <c r="F13" t="s">
        <v>219</v>
      </c>
      <c r="G13" t="s">
        <v>1748</v>
      </c>
      <c r="H13" t="s">
        <v>1749</v>
      </c>
      <c r="I13" t="s">
        <v>1650</v>
      </c>
      <c r="J13" t="s">
        <v>1750</v>
      </c>
      <c r="K13" t="s">
        <v>1751</v>
      </c>
      <c r="L13" t="s">
        <v>92</v>
      </c>
      <c r="M13" t="s">
        <v>1864</v>
      </c>
      <c r="N13" t="s">
        <v>1864</v>
      </c>
      <c r="O13" t="s">
        <v>1753</v>
      </c>
      <c r="P13">
        <v>0</v>
      </c>
      <c r="Q13" s="126" t="s">
        <v>1865</v>
      </c>
      <c r="R13">
        <v>0.41247581069936318</v>
      </c>
      <c r="S13">
        <v>0.47440399641925268</v>
      </c>
      <c r="T13">
        <v>0.52243394479500493</v>
      </c>
      <c r="U13">
        <v>0.56958385852028326</v>
      </c>
      <c r="V13">
        <v>0.61577184812468444</v>
      </c>
      <c r="W13">
        <v>0.65969324943180274</v>
      </c>
      <c r="X13">
        <v>0.70168516797672953</v>
      </c>
      <c r="Y13">
        <v>0.7419844778968242</v>
      </c>
      <c r="Z13">
        <v>0.78058427563259292</v>
      </c>
      <c r="AA13" s="126">
        <v>0.81769227251883947</v>
      </c>
      <c r="AC13" s="130">
        <f t="shared" si="0"/>
        <v>412.47581069936319</v>
      </c>
      <c r="AD13" s="131">
        <f t="shared" si="1"/>
        <v>474.40399641925268</v>
      </c>
      <c r="AE13" s="131">
        <f t="shared" si="2"/>
        <v>522.43394479500489</v>
      </c>
      <c r="AF13" s="131">
        <f t="shared" si="3"/>
        <v>569.58385852028323</v>
      </c>
      <c r="AG13" s="131">
        <f t="shared" si="4"/>
        <v>615.77184812468442</v>
      </c>
      <c r="AH13" s="131">
        <f t="shared" si="5"/>
        <v>659.69324943180277</v>
      </c>
      <c r="AI13" s="131">
        <f t="shared" si="6"/>
        <v>701.68516797672953</v>
      </c>
      <c r="AJ13" s="131">
        <f t="shared" si="7"/>
        <v>741.98447789682416</v>
      </c>
      <c r="AK13" s="131">
        <f t="shared" si="8"/>
        <v>780.58427563259295</v>
      </c>
      <c r="AL13" s="131">
        <f t="shared" si="9"/>
        <v>817.69227251883945</v>
      </c>
    </row>
    <row r="14" spans="1:38" x14ac:dyDescent="0.25">
      <c r="A14">
        <v>48</v>
      </c>
      <c r="B14" t="s">
        <v>1745</v>
      </c>
      <c r="C14" t="s">
        <v>1760</v>
      </c>
      <c r="E14" t="s">
        <v>1780</v>
      </c>
      <c r="F14" t="s">
        <v>1781</v>
      </c>
      <c r="G14" t="s">
        <v>1748</v>
      </c>
      <c r="H14" t="s">
        <v>1749</v>
      </c>
      <c r="I14" t="s">
        <v>1650</v>
      </c>
      <c r="J14" t="s">
        <v>1750</v>
      </c>
      <c r="K14" t="s">
        <v>1751</v>
      </c>
      <c r="L14" t="s">
        <v>92</v>
      </c>
      <c r="M14" t="s">
        <v>1752</v>
      </c>
      <c r="N14" t="s">
        <v>1752</v>
      </c>
      <c r="O14" t="s">
        <v>1753</v>
      </c>
      <c r="P14" t="s">
        <v>1782</v>
      </c>
      <c r="Q14" s="126" t="s">
        <v>1755</v>
      </c>
      <c r="R14">
        <v>0</v>
      </c>
      <c r="S14">
        <v>0</v>
      </c>
      <c r="T14">
        <v>0</v>
      </c>
      <c r="U14">
        <v>0</v>
      </c>
      <c r="V14">
        <v>0</v>
      </c>
      <c r="W14">
        <v>0</v>
      </c>
      <c r="X14">
        <v>0</v>
      </c>
      <c r="Y14">
        <v>0</v>
      </c>
      <c r="Z14">
        <v>0</v>
      </c>
      <c r="AA14" s="126">
        <v>0</v>
      </c>
      <c r="AC14" s="130">
        <f t="shared" si="0"/>
        <v>0</v>
      </c>
      <c r="AD14" s="131">
        <f t="shared" si="1"/>
        <v>0</v>
      </c>
      <c r="AE14" s="131">
        <f t="shared" si="2"/>
        <v>0</v>
      </c>
      <c r="AF14" s="131">
        <f t="shared" si="3"/>
        <v>0</v>
      </c>
      <c r="AG14" s="131">
        <f t="shared" si="4"/>
        <v>0</v>
      </c>
      <c r="AH14" s="131">
        <f t="shared" si="5"/>
        <v>0</v>
      </c>
      <c r="AI14" s="131">
        <f t="shared" si="6"/>
        <v>0</v>
      </c>
      <c r="AJ14" s="131">
        <f t="shared" si="7"/>
        <v>0</v>
      </c>
      <c r="AK14" s="131">
        <f t="shared" si="8"/>
        <v>0</v>
      </c>
      <c r="AL14" s="131">
        <f t="shared" si="9"/>
        <v>0</v>
      </c>
    </row>
    <row r="15" spans="1:38" x14ac:dyDescent="0.25">
      <c r="A15">
        <v>48</v>
      </c>
      <c r="B15" t="s">
        <v>1745</v>
      </c>
      <c r="C15" t="s">
        <v>1802</v>
      </c>
      <c r="E15" t="s">
        <v>1812</v>
      </c>
      <c r="F15" t="s">
        <v>1813</v>
      </c>
      <c r="G15" t="s">
        <v>1748</v>
      </c>
      <c r="H15" t="s">
        <v>1749</v>
      </c>
      <c r="I15" t="s">
        <v>1650</v>
      </c>
      <c r="J15" t="s">
        <v>1750</v>
      </c>
      <c r="K15" t="s">
        <v>1751</v>
      </c>
      <c r="L15" t="s">
        <v>92</v>
      </c>
      <c r="M15" t="s">
        <v>1752</v>
      </c>
      <c r="N15" t="s">
        <v>1766</v>
      </c>
      <c r="O15" t="s">
        <v>1753</v>
      </c>
      <c r="P15">
        <v>0</v>
      </c>
      <c r="Q15" s="126" t="s">
        <v>1767</v>
      </c>
      <c r="R15">
        <v>1.9911387813071506</v>
      </c>
      <c r="S15">
        <v>2.2689418929539418</v>
      </c>
      <c r="T15">
        <v>2.5053562809445946</v>
      </c>
      <c r="U15">
        <v>2.7338643003577152</v>
      </c>
      <c r="V15">
        <v>2.9565448553781231</v>
      </c>
      <c r="W15">
        <v>3.1662393571669702</v>
      </c>
      <c r="X15">
        <v>3.3651136933334742</v>
      </c>
      <c r="Y15">
        <v>3.5545276902057581</v>
      </c>
      <c r="Z15">
        <v>3.7344090925473892</v>
      </c>
      <c r="AA15" s="126">
        <v>3.9059658536536741</v>
      </c>
      <c r="AC15" s="130">
        <f t="shared" si="0"/>
        <v>1991.1387813071506</v>
      </c>
      <c r="AD15" s="131">
        <f t="shared" si="1"/>
        <v>2268.941892953942</v>
      </c>
      <c r="AE15" s="131">
        <f t="shared" si="2"/>
        <v>2505.3562809445948</v>
      </c>
      <c r="AF15" s="131">
        <f t="shared" si="3"/>
        <v>2733.8643003577154</v>
      </c>
      <c r="AG15" s="131">
        <f t="shared" si="4"/>
        <v>2956.544855378123</v>
      </c>
      <c r="AH15" s="131">
        <f t="shared" si="5"/>
        <v>3166.2393571669704</v>
      </c>
      <c r="AI15" s="131">
        <f t="shared" si="6"/>
        <v>3365.1136933334742</v>
      </c>
      <c r="AJ15" s="131">
        <f t="shared" si="7"/>
        <v>3554.5276902057581</v>
      </c>
      <c r="AK15" s="131">
        <f t="shared" si="8"/>
        <v>3734.4090925473893</v>
      </c>
      <c r="AL15" s="131">
        <f t="shared" si="9"/>
        <v>3905.965853653674</v>
      </c>
    </row>
    <row r="16" spans="1:38" x14ac:dyDescent="0.25">
      <c r="A16">
        <v>48</v>
      </c>
      <c r="B16" t="s">
        <v>1745</v>
      </c>
      <c r="C16" t="s">
        <v>1802</v>
      </c>
      <c r="E16" t="s">
        <v>234</v>
      </c>
      <c r="F16" t="s">
        <v>211</v>
      </c>
      <c r="G16" t="s">
        <v>1748</v>
      </c>
      <c r="H16" t="s">
        <v>1749</v>
      </c>
      <c r="I16" t="s">
        <v>1650</v>
      </c>
      <c r="J16" t="s">
        <v>1750</v>
      </c>
      <c r="K16" t="s">
        <v>1751</v>
      </c>
      <c r="L16" t="s">
        <v>92</v>
      </c>
      <c r="M16" t="s">
        <v>1864</v>
      </c>
      <c r="N16" t="s">
        <v>1866</v>
      </c>
      <c r="O16" t="s">
        <v>1753</v>
      </c>
      <c r="P16">
        <v>0</v>
      </c>
      <c r="Q16" s="126" t="s">
        <v>1865</v>
      </c>
      <c r="R16">
        <v>1.6120006416120101</v>
      </c>
      <c r="S16">
        <v>1.8301551525102304</v>
      </c>
      <c r="T16">
        <v>2.016069534100561</v>
      </c>
      <c r="U16">
        <v>2.195977118647308</v>
      </c>
      <c r="V16">
        <v>2.3714661469443845</v>
      </c>
      <c r="W16">
        <v>2.5369033381942261</v>
      </c>
      <c r="X16">
        <v>2.6939781681469732</v>
      </c>
      <c r="Y16">
        <v>2.8437425656682218</v>
      </c>
      <c r="Z16">
        <v>2.9861295540140191</v>
      </c>
      <c r="AA16" s="126">
        <v>3.1220818252611364</v>
      </c>
      <c r="AC16" s="130">
        <f t="shared" si="0"/>
        <v>1612.00064161201</v>
      </c>
      <c r="AD16" s="131">
        <f t="shared" si="1"/>
        <v>1830.1551525102304</v>
      </c>
      <c r="AE16" s="131">
        <f t="shared" si="2"/>
        <v>2016.069534100561</v>
      </c>
      <c r="AF16" s="131">
        <f t="shared" si="3"/>
        <v>2195.9771186473081</v>
      </c>
      <c r="AG16" s="131">
        <f t="shared" si="4"/>
        <v>2371.4661469443845</v>
      </c>
      <c r="AH16" s="131">
        <f t="shared" si="5"/>
        <v>2536.9033381942263</v>
      </c>
      <c r="AI16" s="131">
        <f t="shared" si="6"/>
        <v>2693.9781681469731</v>
      </c>
      <c r="AJ16" s="131">
        <f t="shared" si="7"/>
        <v>2843.7425656682217</v>
      </c>
      <c r="AK16" s="131">
        <f t="shared" si="8"/>
        <v>2986.129554014019</v>
      </c>
      <c r="AL16" s="131">
        <f t="shared" si="9"/>
        <v>3122.0818252611366</v>
      </c>
    </row>
    <row r="17" spans="1:38" x14ac:dyDescent="0.25">
      <c r="A17">
        <v>48</v>
      </c>
      <c r="B17" t="s">
        <v>1745</v>
      </c>
      <c r="C17" t="s">
        <v>67</v>
      </c>
      <c r="E17" t="s">
        <v>1746</v>
      </c>
      <c r="F17" t="s">
        <v>1747</v>
      </c>
      <c r="G17" t="s">
        <v>1748</v>
      </c>
      <c r="H17" t="s">
        <v>1749</v>
      </c>
      <c r="I17" t="s">
        <v>1650</v>
      </c>
      <c r="J17" t="s">
        <v>1750</v>
      </c>
      <c r="K17" t="s">
        <v>1751</v>
      </c>
      <c r="L17" t="s">
        <v>92</v>
      </c>
      <c r="M17" t="s">
        <v>1752</v>
      </c>
      <c r="N17" t="s">
        <v>1752</v>
      </c>
      <c r="O17" t="s">
        <v>1753</v>
      </c>
      <c r="P17" t="s">
        <v>1754</v>
      </c>
      <c r="Q17" s="126" t="s">
        <v>1755</v>
      </c>
      <c r="R17">
        <v>0</v>
      </c>
      <c r="S17">
        <v>0</v>
      </c>
      <c r="T17">
        <v>0</v>
      </c>
      <c r="U17">
        <v>0</v>
      </c>
      <c r="V17">
        <v>0</v>
      </c>
      <c r="W17">
        <v>0</v>
      </c>
      <c r="X17">
        <v>0</v>
      </c>
      <c r="Y17">
        <v>0</v>
      </c>
      <c r="Z17">
        <v>0</v>
      </c>
      <c r="AA17" s="126">
        <v>0</v>
      </c>
      <c r="AC17" s="130">
        <f t="shared" si="0"/>
        <v>0</v>
      </c>
      <c r="AD17" s="131">
        <f t="shared" si="1"/>
        <v>0</v>
      </c>
      <c r="AE17" s="131">
        <f t="shared" si="2"/>
        <v>0</v>
      </c>
      <c r="AF17" s="131">
        <f t="shared" si="3"/>
        <v>0</v>
      </c>
      <c r="AG17" s="131">
        <f t="shared" si="4"/>
        <v>0</v>
      </c>
      <c r="AH17" s="131">
        <f t="shared" si="5"/>
        <v>0</v>
      </c>
      <c r="AI17" s="131">
        <f t="shared" si="6"/>
        <v>0</v>
      </c>
      <c r="AJ17" s="131">
        <f t="shared" si="7"/>
        <v>0</v>
      </c>
      <c r="AK17" s="131">
        <f t="shared" si="8"/>
        <v>0</v>
      </c>
      <c r="AL17" s="131">
        <f t="shared" si="9"/>
        <v>0</v>
      </c>
    </row>
    <row r="18" spans="1:38" x14ac:dyDescent="0.25">
      <c r="A18">
        <v>48</v>
      </c>
      <c r="B18" t="s">
        <v>1745</v>
      </c>
      <c r="C18" t="s">
        <v>1802</v>
      </c>
      <c r="E18" t="s">
        <v>1810</v>
      </c>
      <c r="F18" t="s">
        <v>1811</v>
      </c>
      <c r="G18" t="s">
        <v>1748</v>
      </c>
      <c r="H18" t="s">
        <v>1749</v>
      </c>
      <c r="I18" t="s">
        <v>1650</v>
      </c>
      <c r="J18" t="s">
        <v>1750</v>
      </c>
      <c r="K18" t="s">
        <v>1751</v>
      </c>
      <c r="L18" t="s">
        <v>92</v>
      </c>
      <c r="M18" t="s">
        <v>1752</v>
      </c>
      <c r="N18" t="s">
        <v>1752</v>
      </c>
      <c r="O18" t="s">
        <v>1753</v>
      </c>
      <c r="P18">
        <v>0</v>
      </c>
      <c r="Q18" s="126" t="s">
        <v>1767</v>
      </c>
      <c r="R18">
        <v>4.567377145883972</v>
      </c>
      <c r="S18">
        <v>5.1584751882075963</v>
      </c>
      <c r="T18">
        <v>5.6315337487816146</v>
      </c>
      <c r="U18">
        <v>6.0907118460901426</v>
      </c>
      <c r="V18">
        <v>6.5384676216367028</v>
      </c>
      <c r="W18">
        <v>6.9603251224103388</v>
      </c>
      <c r="X18">
        <v>7.3606932457091556</v>
      </c>
      <c r="Y18">
        <v>7.7422333471051807</v>
      </c>
      <c r="Z18">
        <v>8.1048566915669085</v>
      </c>
      <c r="AA18" s="126">
        <v>8.4509187425870049</v>
      </c>
      <c r="AC18" s="130">
        <f t="shared" si="0"/>
        <v>4567.3771458839719</v>
      </c>
      <c r="AD18" s="131">
        <f t="shared" si="1"/>
        <v>5158.4751882075961</v>
      </c>
      <c r="AE18" s="131">
        <f t="shared" si="2"/>
        <v>5631.533748781615</v>
      </c>
      <c r="AF18" s="131">
        <f t="shared" si="3"/>
        <v>6090.7118460901429</v>
      </c>
      <c r="AG18" s="131">
        <f t="shared" si="4"/>
        <v>6538.4676216367025</v>
      </c>
      <c r="AH18" s="131">
        <f t="shared" si="5"/>
        <v>6960.3251224103387</v>
      </c>
      <c r="AI18" s="131">
        <f t="shared" si="6"/>
        <v>7360.6932457091552</v>
      </c>
      <c r="AJ18" s="131">
        <f t="shared" si="7"/>
        <v>7742.2333471051807</v>
      </c>
      <c r="AK18" s="131">
        <f t="shared" si="8"/>
        <v>8104.8566915669089</v>
      </c>
      <c r="AL18" s="131">
        <f t="shared" si="9"/>
        <v>8450.9187425870041</v>
      </c>
    </row>
    <row r="19" spans="1:38" x14ac:dyDescent="0.25">
      <c r="A19">
        <v>48</v>
      </c>
      <c r="B19" t="s">
        <v>1745</v>
      </c>
      <c r="C19" t="s">
        <v>1760</v>
      </c>
      <c r="E19" t="s">
        <v>1768</v>
      </c>
      <c r="F19" t="s">
        <v>1769</v>
      </c>
      <c r="G19" t="s">
        <v>1748</v>
      </c>
      <c r="H19" t="s">
        <v>1749</v>
      </c>
      <c r="I19" t="s">
        <v>1650</v>
      </c>
      <c r="J19" t="s">
        <v>1750</v>
      </c>
      <c r="K19" t="s">
        <v>1751</v>
      </c>
      <c r="L19" t="s">
        <v>92</v>
      </c>
      <c r="M19" t="s">
        <v>1752</v>
      </c>
      <c r="N19" t="s">
        <v>1766</v>
      </c>
      <c r="O19" t="s">
        <v>1753</v>
      </c>
      <c r="P19">
        <v>0</v>
      </c>
      <c r="Q19" s="126" t="s">
        <v>1767</v>
      </c>
      <c r="R19">
        <v>0.56971746447075922</v>
      </c>
      <c r="S19">
        <v>0.63738424971667362</v>
      </c>
      <c r="T19">
        <v>0.69886944074253943</v>
      </c>
      <c r="U19">
        <v>0.75910783133217208</v>
      </c>
      <c r="V19">
        <v>0.81710152692116234</v>
      </c>
      <c r="W19">
        <v>0.87153254420137405</v>
      </c>
      <c r="X19">
        <v>0.92297303611959713</v>
      </c>
      <c r="Y19">
        <v>0.97159713209549792</v>
      </c>
      <c r="Z19">
        <v>1.0175760326986119</v>
      </c>
      <c r="AA19" s="126">
        <v>1.0611874445916665</v>
      </c>
      <c r="AC19" s="130">
        <f t="shared" si="0"/>
        <v>569.71746447075918</v>
      </c>
      <c r="AD19" s="131">
        <f t="shared" si="1"/>
        <v>637.38424971667359</v>
      </c>
      <c r="AE19" s="131">
        <f t="shared" si="2"/>
        <v>698.86944074253938</v>
      </c>
      <c r="AF19" s="131">
        <f t="shared" si="3"/>
        <v>759.10783133217205</v>
      </c>
      <c r="AG19" s="131">
        <f t="shared" si="4"/>
        <v>817.1015269211623</v>
      </c>
      <c r="AH19" s="131">
        <f t="shared" si="5"/>
        <v>871.53254420137409</v>
      </c>
      <c r="AI19" s="131">
        <f t="shared" si="6"/>
        <v>922.97303611959717</v>
      </c>
      <c r="AJ19" s="131">
        <f t="shared" si="7"/>
        <v>971.59713209549795</v>
      </c>
      <c r="AK19" s="131">
        <f t="shared" si="8"/>
        <v>1017.5760326986118</v>
      </c>
      <c r="AL19" s="131">
        <f t="shared" si="9"/>
        <v>1061.1874445916665</v>
      </c>
    </row>
    <row r="20" spans="1:38" x14ac:dyDescent="0.25">
      <c r="A20">
        <v>48</v>
      </c>
      <c r="B20" t="s">
        <v>1745</v>
      </c>
      <c r="C20" t="s">
        <v>1802</v>
      </c>
      <c r="E20" t="s">
        <v>1814</v>
      </c>
      <c r="F20" t="s">
        <v>1815</v>
      </c>
      <c r="G20" t="s">
        <v>1748</v>
      </c>
      <c r="H20" t="s">
        <v>1749</v>
      </c>
      <c r="I20" t="s">
        <v>1650</v>
      </c>
      <c r="J20" t="s">
        <v>1750</v>
      </c>
      <c r="K20" t="s">
        <v>1751</v>
      </c>
      <c r="L20" t="s">
        <v>92</v>
      </c>
      <c r="M20" t="s">
        <v>1752</v>
      </c>
      <c r="N20" t="s">
        <v>1752</v>
      </c>
      <c r="O20" t="s">
        <v>1753</v>
      </c>
      <c r="P20">
        <v>0</v>
      </c>
      <c r="Q20" s="126" t="s">
        <v>1767</v>
      </c>
      <c r="R20">
        <v>1.004410398386041E-2</v>
      </c>
      <c r="S20">
        <v>1.1225331791403568E-2</v>
      </c>
      <c r="T20">
        <v>1.2150450109483265E-2</v>
      </c>
      <c r="U20">
        <v>1.3052032541463069E-2</v>
      </c>
      <c r="V20">
        <v>1.3932170183446287E-2</v>
      </c>
      <c r="W20">
        <v>1.476439388329899E-2</v>
      </c>
      <c r="X20">
        <v>1.5555798533114753E-2</v>
      </c>
      <c r="Y20">
        <v>1.6311786371806455E-2</v>
      </c>
      <c r="Z20">
        <v>1.7032107623666564E-2</v>
      </c>
      <c r="AA20" s="126">
        <v>1.7721128607420325E-2</v>
      </c>
      <c r="AC20" s="130">
        <f t="shared" si="0"/>
        <v>10.04410398386041</v>
      </c>
      <c r="AD20" s="131">
        <f t="shared" si="1"/>
        <v>11.225331791403567</v>
      </c>
      <c r="AE20" s="131">
        <f t="shared" si="2"/>
        <v>12.150450109483264</v>
      </c>
      <c r="AF20" s="131">
        <f t="shared" si="3"/>
        <v>13.052032541463069</v>
      </c>
      <c r="AG20" s="131">
        <f t="shared" si="4"/>
        <v>13.932170183446287</v>
      </c>
      <c r="AH20" s="131">
        <f t="shared" si="5"/>
        <v>14.76439388329899</v>
      </c>
      <c r="AI20" s="131">
        <f t="shared" si="6"/>
        <v>15.555798533114753</v>
      </c>
      <c r="AJ20" s="131">
        <f t="shared" si="7"/>
        <v>16.311786371806456</v>
      </c>
      <c r="AK20" s="131">
        <f t="shared" si="8"/>
        <v>17.032107623666565</v>
      </c>
      <c r="AL20" s="131">
        <f t="shared" si="9"/>
        <v>17.721128607420326</v>
      </c>
    </row>
    <row r="21" spans="1:38" x14ac:dyDescent="0.25">
      <c r="A21">
        <v>48</v>
      </c>
      <c r="B21" t="s">
        <v>1745</v>
      </c>
      <c r="C21" t="s">
        <v>1802</v>
      </c>
      <c r="E21" t="s">
        <v>236</v>
      </c>
      <c r="F21" t="s">
        <v>212</v>
      </c>
      <c r="G21" t="s">
        <v>1748</v>
      </c>
      <c r="H21" t="s">
        <v>1749</v>
      </c>
      <c r="I21" t="s">
        <v>1650</v>
      </c>
      <c r="J21" t="s">
        <v>1750</v>
      </c>
      <c r="K21" t="s">
        <v>1751</v>
      </c>
      <c r="L21" t="s">
        <v>92</v>
      </c>
      <c r="M21" t="s">
        <v>1864</v>
      </c>
      <c r="N21" t="s">
        <v>1864</v>
      </c>
      <c r="O21" t="s">
        <v>1753</v>
      </c>
      <c r="P21">
        <v>0</v>
      </c>
      <c r="Q21" s="126" t="s">
        <v>1865</v>
      </c>
      <c r="R21">
        <v>0.55338808215914437</v>
      </c>
      <c r="S21">
        <v>0.62645671303966055</v>
      </c>
      <c r="T21">
        <v>0.68835305318927353</v>
      </c>
      <c r="U21">
        <v>0.74835704247167523</v>
      </c>
      <c r="V21">
        <v>0.80695578125840162</v>
      </c>
      <c r="W21">
        <v>0.8622674027248729</v>
      </c>
      <c r="X21">
        <v>0.91485118388597708</v>
      </c>
      <c r="Y21">
        <v>0.96504995575940733</v>
      </c>
      <c r="Z21">
        <v>1.0128387255378166</v>
      </c>
      <c r="AA21" s="126">
        <v>1.0585276803652277</v>
      </c>
      <c r="AC21" s="130">
        <f t="shared" si="0"/>
        <v>553.38808215914435</v>
      </c>
      <c r="AD21" s="131">
        <f t="shared" si="1"/>
        <v>626.4567130396606</v>
      </c>
      <c r="AE21" s="131">
        <f t="shared" si="2"/>
        <v>688.35305318927351</v>
      </c>
      <c r="AF21" s="131">
        <f t="shared" si="3"/>
        <v>748.35704247167519</v>
      </c>
      <c r="AG21" s="131">
        <f t="shared" si="4"/>
        <v>806.95578125840166</v>
      </c>
      <c r="AH21" s="131">
        <f t="shared" si="5"/>
        <v>862.26740272487291</v>
      </c>
      <c r="AI21" s="131">
        <f t="shared" si="6"/>
        <v>914.85118388597709</v>
      </c>
      <c r="AJ21" s="131">
        <f t="shared" si="7"/>
        <v>965.04995575940734</v>
      </c>
      <c r="AK21" s="131">
        <f t="shared" si="8"/>
        <v>1012.8387255378166</v>
      </c>
      <c r="AL21" s="131">
        <f t="shared" si="9"/>
        <v>1058.5276803652278</v>
      </c>
    </row>
    <row r="22" spans="1:38" x14ac:dyDescent="0.25">
      <c r="A22">
        <v>48</v>
      </c>
      <c r="B22" t="s">
        <v>1745</v>
      </c>
      <c r="C22" t="s">
        <v>1785</v>
      </c>
      <c r="E22" t="s">
        <v>1786</v>
      </c>
      <c r="F22" t="s">
        <v>1787</v>
      </c>
      <c r="G22" t="s">
        <v>1748</v>
      </c>
      <c r="H22" t="s">
        <v>1749</v>
      </c>
      <c r="I22" t="s">
        <v>1650</v>
      </c>
      <c r="J22" t="s">
        <v>1750</v>
      </c>
      <c r="K22" t="s">
        <v>1751</v>
      </c>
      <c r="L22" t="s">
        <v>92</v>
      </c>
      <c r="M22" t="s">
        <v>1752</v>
      </c>
      <c r="N22" t="s">
        <v>1752</v>
      </c>
      <c r="O22" t="s">
        <v>1753</v>
      </c>
      <c r="P22">
        <v>0</v>
      </c>
      <c r="Q22" s="126" t="s">
        <v>1767</v>
      </c>
      <c r="R22">
        <v>3.4445090162073582</v>
      </c>
      <c r="S22">
        <v>3.8310398569837574</v>
      </c>
      <c r="T22">
        <v>4.1600934000001901</v>
      </c>
      <c r="U22">
        <v>4.4804893644129598</v>
      </c>
      <c r="V22">
        <v>4.7921505169842984</v>
      </c>
      <c r="W22">
        <v>5.0856470492894896</v>
      </c>
      <c r="X22">
        <v>5.3640208527330921</v>
      </c>
      <c r="Y22">
        <v>5.6288831969918851</v>
      </c>
      <c r="Z22">
        <v>5.8803891673482083</v>
      </c>
      <c r="AA22" s="126">
        <v>6.1201366106182133</v>
      </c>
      <c r="AC22" s="130">
        <f t="shared" si="0"/>
        <v>3444.5090162073579</v>
      </c>
      <c r="AD22" s="131">
        <f t="shared" si="1"/>
        <v>3831.0398569837575</v>
      </c>
      <c r="AE22" s="131">
        <f t="shared" si="2"/>
        <v>4160.0934000001898</v>
      </c>
      <c r="AF22" s="131">
        <f t="shared" si="3"/>
        <v>4480.4893644129597</v>
      </c>
      <c r="AG22" s="131">
        <f t="shared" si="4"/>
        <v>4792.1505169842985</v>
      </c>
      <c r="AH22" s="131">
        <f t="shared" si="5"/>
        <v>5085.6470492894896</v>
      </c>
      <c r="AI22" s="131">
        <f t="shared" si="6"/>
        <v>5364.0208527330924</v>
      </c>
      <c r="AJ22" s="131">
        <f t="shared" si="7"/>
        <v>5628.8831969918847</v>
      </c>
      <c r="AK22" s="131">
        <f t="shared" si="8"/>
        <v>5880.3891673482085</v>
      </c>
      <c r="AL22" s="131">
        <f t="shared" si="9"/>
        <v>6120.1366106182131</v>
      </c>
    </row>
    <row r="23" spans="1:38" x14ac:dyDescent="0.25">
      <c r="A23">
        <v>48</v>
      </c>
      <c r="B23" t="s">
        <v>1745</v>
      </c>
      <c r="C23" t="s">
        <v>1802</v>
      </c>
      <c r="E23" t="s">
        <v>240</v>
      </c>
      <c r="F23" t="s">
        <v>216</v>
      </c>
      <c r="G23" t="s">
        <v>1748</v>
      </c>
      <c r="H23" t="s">
        <v>1749</v>
      </c>
      <c r="I23" t="s">
        <v>1650</v>
      </c>
      <c r="J23" t="s">
        <v>1750</v>
      </c>
      <c r="K23" t="s">
        <v>1751</v>
      </c>
      <c r="L23" t="s">
        <v>92</v>
      </c>
      <c r="M23" t="s">
        <v>1864</v>
      </c>
      <c r="N23" t="s">
        <v>1864</v>
      </c>
      <c r="O23" t="s">
        <v>1753</v>
      </c>
      <c r="P23">
        <v>0</v>
      </c>
      <c r="Q23" s="126" t="s">
        <v>1865</v>
      </c>
      <c r="R23">
        <v>0.29633154588827554</v>
      </c>
      <c r="S23">
        <v>0.33485346927179793</v>
      </c>
      <c r="T23">
        <v>0.36441364628744582</v>
      </c>
      <c r="U23">
        <v>0.39308834979370333</v>
      </c>
      <c r="V23">
        <v>0.42101987689252307</v>
      </c>
      <c r="W23">
        <v>0.44727930080625766</v>
      </c>
      <c r="X23">
        <v>0.4721567137046917</v>
      </c>
      <c r="Y23">
        <v>0.49582070220327373</v>
      </c>
      <c r="Z23">
        <v>0.51827086573992742</v>
      </c>
      <c r="AA23" s="126">
        <v>0.53965572854076271</v>
      </c>
      <c r="AC23" s="130">
        <f t="shared" si="0"/>
        <v>296.33154588827551</v>
      </c>
      <c r="AD23" s="131">
        <f t="shared" si="1"/>
        <v>334.85346927179791</v>
      </c>
      <c r="AE23" s="131">
        <f t="shared" si="2"/>
        <v>364.41364628744583</v>
      </c>
      <c r="AF23" s="131">
        <f t="shared" si="3"/>
        <v>393.08834979370334</v>
      </c>
      <c r="AG23" s="131">
        <f t="shared" si="4"/>
        <v>421.01987689252309</v>
      </c>
      <c r="AH23" s="131">
        <f t="shared" si="5"/>
        <v>447.27930080625765</v>
      </c>
      <c r="AI23" s="131">
        <f t="shared" si="6"/>
        <v>472.1567137046917</v>
      </c>
      <c r="AJ23" s="131">
        <f t="shared" si="7"/>
        <v>495.82070220327375</v>
      </c>
      <c r="AK23" s="131">
        <f t="shared" si="8"/>
        <v>518.27086573992744</v>
      </c>
      <c r="AL23" s="131">
        <f t="shared" si="9"/>
        <v>539.65572854076277</v>
      </c>
    </row>
    <row r="24" spans="1:38" x14ac:dyDescent="0.25">
      <c r="A24">
        <v>48</v>
      </c>
      <c r="B24" t="s">
        <v>1745</v>
      </c>
      <c r="C24" t="s">
        <v>1802</v>
      </c>
      <c r="E24" t="s">
        <v>1816</v>
      </c>
      <c r="F24" t="s">
        <v>1817</v>
      </c>
      <c r="G24" t="s">
        <v>1748</v>
      </c>
      <c r="H24" t="s">
        <v>1749</v>
      </c>
      <c r="I24" t="s">
        <v>1650</v>
      </c>
      <c r="J24" t="s">
        <v>1750</v>
      </c>
      <c r="K24" t="s">
        <v>1751</v>
      </c>
      <c r="L24" t="s">
        <v>92</v>
      </c>
      <c r="M24" t="s">
        <v>1752</v>
      </c>
      <c r="N24" t="s">
        <v>1766</v>
      </c>
      <c r="O24" t="s">
        <v>1753</v>
      </c>
      <c r="P24">
        <v>0</v>
      </c>
      <c r="Q24" s="126" t="s">
        <v>1767</v>
      </c>
      <c r="R24">
        <v>0.46839893601624366</v>
      </c>
      <c r="S24">
        <v>0.52294040991909796</v>
      </c>
      <c r="T24">
        <v>0.56908247021293812</v>
      </c>
      <c r="U24">
        <v>0.61421352917115601</v>
      </c>
      <c r="V24">
        <v>0.65838531464283101</v>
      </c>
      <c r="W24">
        <v>0.70028910788575849</v>
      </c>
      <c r="X24">
        <v>0.74029379749778956</v>
      </c>
      <c r="Y24">
        <v>0.77863998753556685</v>
      </c>
      <c r="Z24">
        <v>0.81530366579102898</v>
      </c>
      <c r="AA24" s="126">
        <v>0.85049963085715252</v>
      </c>
      <c r="AC24" s="130">
        <f t="shared" si="0"/>
        <v>468.39893601624368</v>
      </c>
      <c r="AD24" s="131">
        <f t="shared" si="1"/>
        <v>522.94040991909799</v>
      </c>
      <c r="AE24" s="131">
        <f t="shared" si="2"/>
        <v>569.08247021293812</v>
      </c>
      <c r="AF24" s="131">
        <f t="shared" si="3"/>
        <v>614.21352917115598</v>
      </c>
      <c r="AG24" s="131">
        <f t="shared" si="4"/>
        <v>658.38531464283096</v>
      </c>
      <c r="AH24" s="131">
        <f t="shared" si="5"/>
        <v>700.28910788575854</v>
      </c>
      <c r="AI24" s="131">
        <f t="shared" si="6"/>
        <v>740.29379749778957</v>
      </c>
      <c r="AJ24" s="131">
        <f t="shared" si="7"/>
        <v>778.63998753556689</v>
      </c>
      <c r="AK24" s="131">
        <f t="shared" si="8"/>
        <v>815.30366579102895</v>
      </c>
      <c r="AL24" s="131">
        <f t="shared" si="9"/>
        <v>850.49963085715251</v>
      </c>
    </row>
    <row r="25" spans="1:38" x14ac:dyDescent="0.25">
      <c r="A25">
        <v>48</v>
      </c>
      <c r="B25" t="s">
        <v>1745</v>
      </c>
      <c r="C25" t="s">
        <v>1785</v>
      </c>
      <c r="E25" t="s">
        <v>1788</v>
      </c>
      <c r="F25" t="s">
        <v>1789</v>
      </c>
      <c r="G25" t="s">
        <v>1748</v>
      </c>
      <c r="H25" t="s">
        <v>1749</v>
      </c>
      <c r="I25" t="s">
        <v>1650</v>
      </c>
      <c r="J25" t="s">
        <v>1750</v>
      </c>
      <c r="K25" t="s">
        <v>1751</v>
      </c>
      <c r="L25" t="s">
        <v>92</v>
      </c>
      <c r="M25" t="s">
        <v>1752</v>
      </c>
      <c r="N25" t="s">
        <v>1752</v>
      </c>
      <c r="O25" t="s">
        <v>1753</v>
      </c>
      <c r="P25" t="s">
        <v>149</v>
      </c>
      <c r="Q25" s="126" t="s">
        <v>1755</v>
      </c>
      <c r="R25">
        <v>0.26551338429723048</v>
      </c>
      <c r="S25">
        <v>0.29363545690692755</v>
      </c>
      <c r="T25">
        <v>0.31442200832867706</v>
      </c>
      <c r="U25">
        <v>0.33437440311937894</v>
      </c>
      <c r="V25">
        <v>0.35381179501493309</v>
      </c>
      <c r="W25">
        <v>0.37187907264662895</v>
      </c>
      <c r="X25">
        <v>0.3888847379549229</v>
      </c>
      <c r="Y25">
        <v>0.40494521563128694</v>
      </c>
      <c r="Z25">
        <v>0.42006047310531341</v>
      </c>
      <c r="AA25" s="126">
        <v>0.43435357397262231</v>
      </c>
      <c r="AC25" s="130">
        <f t="shared" si="0"/>
        <v>265.51338429723046</v>
      </c>
      <c r="AD25" s="131">
        <f t="shared" si="1"/>
        <v>293.63545690692757</v>
      </c>
      <c r="AE25" s="131">
        <f t="shared" si="2"/>
        <v>314.42200832867707</v>
      </c>
      <c r="AF25" s="131">
        <f t="shared" si="3"/>
        <v>334.37440311937894</v>
      </c>
      <c r="AG25" s="131">
        <f t="shared" si="4"/>
        <v>353.81179501493307</v>
      </c>
      <c r="AH25" s="131">
        <f t="shared" si="5"/>
        <v>371.87907264662897</v>
      </c>
      <c r="AI25" s="131">
        <f t="shared" si="6"/>
        <v>388.88473795492291</v>
      </c>
      <c r="AJ25" s="131">
        <f t="shared" si="7"/>
        <v>404.94521563128694</v>
      </c>
      <c r="AK25" s="131">
        <f t="shared" si="8"/>
        <v>420.06047310531341</v>
      </c>
      <c r="AL25" s="131">
        <f t="shared" si="9"/>
        <v>434.35357397262231</v>
      </c>
    </row>
    <row r="26" spans="1:38" x14ac:dyDescent="0.25">
      <c r="A26">
        <v>48</v>
      </c>
      <c r="B26" t="s">
        <v>1745</v>
      </c>
      <c r="C26" t="s">
        <v>1802</v>
      </c>
      <c r="E26" t="s">
        <v>1805</v>
      </c>
      <c r="F26" t="s">
        <v>1806</v>
      </c>
      <c r="G26" t="s">
        <v>1748</v>
      </c>
      <c r="H26" t="s">
        <v>1749</v>
      </c>
      <c r="I26" t="s">
        <v>1650</v>
      </c>
      <c r="J26" t="s">
        <v>1750</v>
      </c>
      <c r="K26" t="s">
        <v>1751</v>
      </c>
      <c r="L26" t="s">
        <v>92</v>
      </c>
      <c r="M26" t="s">
        <v>1752</v>
      </c>
      <c r="N26" t="s">
        <v>1752</v>
      </c>
      <c r="O26" t="s">
        <v>1753</v>
      </c>
      <c r="P26" t="s">
        <v>1807</v>
      </c>
      <c r="Q26" s="126" t="s">
        <v>1755</v>
      </c>
      <c r="R26">
        <v>0</v>
      </c>
      <c r="S26">
        <v>0</v>
      </c>
      <c r="T26">
        <v>0</v>
      </c>
      <c r="U26">
        <v>0</v>
      </c>
      <c r="V26">
        <v>0</v>
      </c>
      <c r="W26">
        <v>0</v>
      </c>
      <c r="X26">
        <v>0</v>
      </c>
      <c r="Y26">
        <v>0</v>
      </c>
      <c r="Z26">
        <v>0</v>
      </c>
      <c r="AA26" s="126">
        <v>0</v>
      </c>
      <c r="AC26" s="130">
        <f t="shared" si="0"/>
        <v>0</v>
      </c>
      <c r="AD26" s="131">
        <f t="shared" si="1"/>
        <v>0</v>
      </c>
      <c r="AE26" s="131">
        <f t="shared" si="2"/>
        <v>0</v>
      </c>
      <c r="AF26" s="131">
        <f t="shared" si="3"/>
        <v>0</v>
      </c>
      <c r="AG26" s="131">
        <f t="shared" si="4"/>
        <v>0</v>
      </c>
      <c r="AH26" s="131">
        <f t="shared" si="5"/>
        <v>0</v>
      </c>
      <c r="AI26" s="131">
        <f t="shared" si="6"/>
        <v>0</v>
      </c>
      <c r="AJ26" s="131">
        <f t="shared" si="7"/>
        <v>0</v>
      </c>
      <c r="AK26" s="131">
        <f t="shared" si="8"/>
        <v>0</v>
      </c>
      <c r="AL26" s="131">
        <f t="shared" si="9"/>
        <v>0</v>
      </c>
    </row>
    <row r="27" spans="1:38" x14ac:dyDescent="0.25">
      <c r="A27">
        <v>48</v>
      </c>
      <c r="B27" t="s">
        <v>1745</v>
      </c>
      <c r="C27" t="s">
        <v>1802</v>
      </c>
      <c r="E27" t="s">
        <v>1808</v>
      </c>
      <c r="F27" t="s">
        <v>1809</v>
      </c>
      <c r="G27" t="s">
        <v>1748</v>
      </c>
      <c r="H27" t="s">
        <v>1749</v>
      </c>
      <c r="I27" t="s">
        <v>1650</v>
      </c>
      <c r="J27" t="s">
        <v>1750</v>
      </c>
      <c r="K27" t="s">
        <v>1751</v>
      </c>
      <c r="L27" t="s">
        <v>92</v>
      </c>
      <c r="M27" t="s">
        <v>1752</v>
      </c>
      <c r="N27" t="s">
        <v>1752</v>
      </c>
      <c r="O27" t="s">
        <v>1753</v>
      </c>
      <c r="P27" t="s">
        <v>1807</v>
      </c>
      <c r="Q27" s="126" t="s">
        <v>1755</v>
      </c>
      <c r="R27">
        <v>0</v>
      </c>
      <c r="S27">
        <v>0</v>
      </c>
      <c r="T27">
        <v>0</v>
      </c>
      <c r="U27">
        <v>0</v>
      </c>
      <c r="V27">
        <v>0</v>
      </c>
      <c r="W27">
        <v>0</v>
      </c>
      <c r="X27">
        <v>0</v>
      </c>
      <c r="Y27">
        <v>0</v>
      </c>
      <c r="Z27">
        <v>0</v>
      </c>
      <c r="AA27" s="126">
        <v>0</v>
      </c>
      <c r="AC27" s="130">
        <f t="shared" si="0"/>
        <v>0</v>
      </c>
      <c r="AD27" s="131">
        <f t="shared" si="1"/>
        <v>0</v>
      </c>
      <c r="AE27" s="131">
        <f t="shared" si="2"/>
        <v>0</v>
      </c>
      <c r="AF27" s="131">
        <f t="shared" si="3"/>
        <v>0</v>
      </c>
      <c r="AG27" s="131">
        <f t="shared" si="4"/>
        <v>0</v>
      </c>
      <c r="AH27" s="131">
        <f t="shared" si="5"/>
        <v>0</v>
      </c>
      <c r="AI27" s="131">
        <f t="shared" si="6"/>
        <v>0</v>
      </c>
      <c r="AJ27" s="131">
        <f t="shared" si="7"/>
        <v>0</v>
      </c>
      <c r="AK27" s="131">
        <f t="shared" si="8"/>
        <v>0</v>
      </c>
      <c r="AL27" s="131">
        <f t="shared" si="9"/>
        <v>0</v>
      </c>
    </row>
    <row r="28" spans="1:38" x14ac:dyDescent="0.25">
      <c r="A28">
        <v>48</v>
      </c>
      <c r="B28" t="s">
        <v>1745</v>
      </c>
      <c r="C28" t="s">
        <v>1802</v>
      </c>
      <c r="E28" t="s">
        <v>244</v>
      </c>
      <c r="F28" t="s">
        <v>242</v>
      </c>
      <c r="G28" t="s">
        <v>1748</v>
      </c>
      <c r="H28" t="s">
        <v>1749</v>
      </c>
      <c r="I28" t="s">
        <v>1650</v>
      </c>
      <c r="J28" t="s">
        <v>1750</v>
      </c>
      <c r="K28" t="s">
        <v>1751</v>
      </c>
      <c r="L28" t="s">
        <v>92</v>
      </c>
      <c r="M28" t="s">
        <v>1864</v>
      </c>
      <c r="N28" t="s">
        <v>1864</v>
      </c>
      <c r="O28" t="s">
        <v>1753</v>
      </c>
      <c r="P28">
        <v>0</v>
      </c>
      <c r="Q28" s="126" t="s">
        <v>1865</v>
      </c>
      <c r="R28">
        <v>1.569020083194645</v>
      </c>
      <c r="S28">
        <v>1.7763658417111932</v>
      </c>
      <c r="T28">
        <v>1.9370253106545927</v>
      </c>
      <c r="U28">
        <v>2.0948438303186752</v>
      </c>
      <c r="V28">
        <v>2.2495380123980504</v>
      </c>
      <c r="W28">
        <v>2.3967012098265839</v>
      </c>
      <c r="X28">
        <v>2.5374793351038867</v>
      </c>
      <c r="Y28">
        <v>2.6726521794428515</v>
      </c>
      <c r="Z28">
        <v>2.802191951133024</v>
      </c>
      <c r="AA28" s="126">
        <v>2.9267926028011608</v>
      </c>
      <c r="AC28" s="130">
        <f t="shared" si="0"/>
        <v>1569.0200831946449</v>
      </c>
      <c r="AD28" s="131">
        <f t="shared" si="1"/>
        <v>1776.3658417111931</v>
      </c>
      <c r="AE28" s="131">
        <f t="shared" si="2"/>
        <v>1937.0253106545927</v>
      </c>
      <c r="AF28" s="131">
        <f t="shared" si="3"/>
        <v>2094.8438303186754</v>
      </c>
      <c r="AG28" s="131">
        <f t="shared" si="4"/>
        <v>2249.5380123980503</v>
      </c>
      <c r="AH28" s="131">
        <f t="shared" si="5"/>
        <v>2396.7012098265836</v>
      </c>
      <c r="AI28" s="131">
        <f t="shared" si="6"/>
        <v>2537.4793351038866</v>
      </c>
      <c r="AJ28" s="131">
        <f t="shared" si="7"/>
        <v>2672.6521794428513</v>
      </c>
      <c r="AK28" s="131">
        <f t="shared" si="8"/>
        <v>2802.1919511330238</v>
      </c>
      <c r="AL28" s="131">
        <f t="shared" si="9"/>
        <v>2926.7926028011607</v>
      </c>
    </row>
    <row r="29" spans="1:38" x14ac:dyDescent="0.25">
      <c r="A29">
        <v>48</v>
      </c>
      <c r="B29" t="s">
        <v>1745</v>
      </c>
      <c r="C29" t="s">
        <v>67</v>
      </c>
      <c r="E29" t="s">
        <v>1873</v>
      </c>
      <c r="F29" t="s">
        <v>1874</v>
      </c>
      <c r="G29" t="s">
        <v>1748</v>
      </c>
      <c r="H29" t="s">
        <v>1749</v>
      </c>
      <c r="I29" t="s">
        <v>1650</v>
      </c>
      <c r="J29" t="s">
        <v>1750</v>
      </c>
      <c r="K29" t="s">
        <v>1751</v>
      </c>
      <c r="L29" t="s">
        <v>92</v>
      </c>
      <c r="M29" t="s">
        <v>1752</v>
      </c>
      <c r="N29" t="s">
        <v>1766</v>
      </c>
      <c r="O29" t="s">
        <v>1753</v>
      </c>
      <c r="P29">
        <v>0</v>
      </c>
      <c r="Q29" s="126" t="s">
        <v>1767</v>
      </c>
      <c r="R29">
        <v>0.13662151570725206</v>
      </c>
      <c r="S29">
        <v>0.15214453086346585</v>
      </c>
      <c r="T29">
        <v>0.16731312983367946</v>
      </c>
      <c r="U29">
        <v>0.18197914719663064</v>
      </c>
      <c r="V29">
        <v>0.19635507179116685</v>
      </c>
      <c r="W29">
        <v>0.20992604270640872</v>
      </c>
      <c r="X29">
        <v>0.22283638794767757</v>
      </c>
      <c r="Y29">
        <v>0.23517332061904875</v>
      </c>
      <c r="Z29">
        <v>0.24692515832421402</v>
      </c>
      <c r="AA29" s="126">
        <v>0.25816910152977834</v>
      </c>
      <c r="AC29" s="130">
        <f t="shared" si="0"/>
        <v>136.62151570725206</v>
      </c>
      <c r="AD29" s="131">
        <f t="shared" si="1"/>
        <v>152.14453086346586</v>
      </c>
      <c r="AE29" s="131">
        <f t="shared" si="2"/>
        <v>167.31312983367945</v>
      </c>
      <c r="AF29" s="131">
        <f t="shared" si="3"/>
        <v>181.97914719663063</v>
      </c>
      <c r="AG29" s="131">
        <f t="shared" si="4"/>
        <v>196.35507179116684</v>
      </c>
      <c r="AH29" s="131">
        <f t="shared" si="5"/>
        <v>209.92604270640871</v>
      </c>
      <c r="AI29" s="131">
        <f t="shared" si="6"/>
        <v>222.83638794767757</v>
      </c>
      <c r="AJ29" s="131">
        <f t="shared" si="7"/>
        <v>235.17332061904875</v>
      </c>
      <c r="AK29" s="131">
        <f t="shared" si="8"/>
        <v>246.92515832421401</v>
      </c>
      <c r="AL29" s="131">
        <f t="shared" si="9"/>
        <v>258.16910152977835</v>
      </c>
    </row>
    <row r="30" spans="1:38" x14ac:dyDescent="0.25">
      <c r="A30">
        <v>48</v>
      </c>
      <c r="B30" t="s">
        <v>1745</v>
      </c>
      <c r="C30" t="s">
        <v>67</v>
      </c>
      <c r="E30" t="s">
        <v>1873</v>
      </c>
      <c r="F30" t="s">
        <v>1874</v>
      </c>
      <c r="G30" t="s">
        <v>1748</v>
      </c>
      <c r="H30" t="s">
        <v>1749</v>
      </c>
      <c r="I30" t="s">
        <v>1650</v>
      </c>
      <c r="J30" t="s">
        <v>1750</v>
      </c>
      <c r="K30" t="s">
        <v>1751</v>
      </c>
      <c r="L30" t="s">
        <v>92</v>
      </c>
      <c r="M30" t="s">
        <v>1752</v>
      </c>
      <c r="N30" t="s">
        <v>1766</v>
      </c>
      <c r="O30" t="s">
        <v>1753</v>
      </c>
      <c r="P30">
        <v>0</v>
      </c>
      <c r="Q30" s="126" t="s">
        <v>1767</v>
      </c>
      <c r="R30">
        <v>0.13662151570725206</v>
      </c>
      <c r="S30">
        <v>0.15214453086346585</v>
      </c>
      <c r="T30">
        <v>0.16731312983367946</v>
      </c>
      <c r="U30">
        <v>0.18197914719663064</v>
      </c>
      <c r="V30">
        <v>0.19635507179116685</v>
      </c>
      <c r="W30">
        <v>0.20992604270640872</v>
      </c>
      <c r="X30">
        <v>0.22283638794767757</v>
      </c>
      <c r="Y30">
        <v>0.23517332061904875</v>
      </c>
      <c r="Z30">
        <v>0.24692515832421402</v>
      </c>
      <c r="AA30" s="126">
        <v>0.25816910152977834</v>
      </c>
      <c r="AC30" s="130">
        <f t="shared" si="0"/>
        <v>136.62151570725206</v>
      </c>
      <c r="AD30" s="131">
        <f t="shared" si="1"/>
        <v>152.14453086346586</v>
      </c>
      <c r="AE30" s="131">
        <f t="shared" si="2"/>
        <v>167.31312983367945</v>
      </c>
      <c r="AF30" s="131">
        <f t="shared" si="3"/>
        <v>181.97914719663063</v>
      </c>
      <c r="AG30" s="131">
        <f t="shared" si="4"/>
        <v>196.35507179116684</v>
      </c>
      <c r="AH30" s="131">
        <f t="shared" si="5"/>
        <v>209.92604270640871</v>
      </c>
      <c r="AI30" s="131">
        <f t="shared" si="6"/>
        <v>222.83638794767757</v>
      </c>
      <c r="AJ30" s="131">
        <f t="shared" si="7"/>
        <v>235.17332061904875</v>
      </c>
      <c r="AK30" s="131">
        <f t="shared" si="8"/>
        <v>246.92515832421401</v>
      </c>
      <c r="AL30" s="131">
        <f t="shared" si="9"/>
        <v>258.16910152977835</v>
      </c>
    </row>
    <row r="31" spans="1:38" x14ac:dyDescent="0.25">
      <c r="A31">
        <v>48</v>
      </c>
      <c r="B31" t="s">
        <v>1745</v>
      </c>
      <c r="C31" t="s">
        <v>1849</v>
      </c>
      <c r="E31" t="s">
        <v>1850</v>
      </c>
      <c r="F31" t="s">
        <v>80</v>
      </c>
      <c r="G31" t="s">
        <v>1748</v>
      </c>
      <c r="H31" t="s">
        <v>1749</v>
      </c>
      <c r="I31" t="s">
        <v>1650</v>
      </c>
      <c r="J31" t="s">
        <v>1750</v>
      </c>
      <c r="K31" t="s">
        <v>1751</v>
      </c>
      <c r="L31" t="s">
        <v>92</v>
      </c>
      <c r="M31" t="s">
        <v>1752</v>
      </c>
      <c r="N31" t="s">
        <v>1752</v>
      </c>
      <c r="O31" t="s">
        <v>1753</v>
      </c>
      <c r="P31">
        <v>0</v>
      </c>
      <c r="Q31" s="126" t="s">
        <v>1767</v>
      </c>
      <c r="R31">
        <v>0</v>
      </c>
      <c r="S31">
        <v>0</v>
      </c>
      <c r="T31">
        <v>0</v>
      </c>
      <c r="U31">
        <v>0</v>
      </c>
      <c r="V31">
        <v>0</v>
      </c>
      <c r="W31">
        <v>0</v>
      </c>
      <c r="X31">
        <v>0</v>
      </c>
      <c r="Y31">
        <v>0</v>
      </c>
      <c r="Z31">
        <v>0</v>
      </c>
      <c r="AA31" s="126">
        <v>0</v>
      </c>
      <c r="AC31" s="130">
        <f t="shared" si="0"/>
        <v>0</v>
      </c>
      <c r="AD31" s="131">
        <f t="shared" si="1"/>
        <v>0</v>
      </c>
      <c r="AE31" s="131">
        <f t="shared" si="2"/>
        <v>0</v>
      </c>
      <c r="AF31" s="131">
        <f t="shared" si="3"/>
        <v>0</v>
      </c>
      <c r="AG31" s="131">
        <f t="shared" si="4"/>
        <v>0</v>
      </c>
      <c r="AH31" s="131">
        <f t="shared" si="5"/>
        <v>0</v>
      </c>
      <c r="AI31" s="131">
        <f t="shared" si="6"/>
        <v>0</v>
      </c>
      <c r="AJ31" s="131">
        <f t="shared" si="7"/>
        <v>0</v>
      </c>
      <c r="AK31" s="131">
        <f t="shared" si="8"/>
        <v>0</v>
      </c>
      <c r="AL31" s="131">
        <f t="shared" si="9"/>
        <v>0</v>
      </c>
    </row>
    <row r="32" spans="1:38" x14ac:dyDescent="0.25">
      <c r="A32">
        <v>48</v>
      </c>
      <c r="B32" t="s">
        <v>1745</v>
      </c>
      <c r="C32" t="s">
        <v>1802</v>
      </c>
      <c r="E32" t="s">
        <v>267</v>
      </c>
      <c r="F32" t="s">
        <v>1676</v>
      </c>
      <c r="G32" t="s">
        <v>1748</v>
      </c>
      <c r="H32" t="s">
        <v>1749</v>
      </c>
      <c r="I32" t="s">
        <v>1650</v>
      </c>
      <c r="J32" t="s">
        <v>1750</v>
      </c>
      <c r="K32" t="s">
        <v>1751</v>
      </c>
      <c r="L32" t="s">
        <v>92</v>
      </c>
      <c r="M32" t="s">
        <v>1864</v>
      </c>
      <c r="N32" t="s">
        <v>1864</v>
      </c>
      <c r="O32" t="s">
        <v>1753</v>
      </c>
      <c r="P32">
        <v>0</v>
      </c>
      <c r="Q32" s="126" t="s">
        <v>1865</v>
      </c>
      <c r="R32">
        <v>1.265655229935825E-2</v>
      </c>
      <c r="S32">
        <v>1.4135285029087896E-2</v>
      </c>
      <c r="T32">
        <v>1.5293405931002202E-2</v>
      </c>
      <c r="U32">
        <v>1.6422059798304807E-2</v>
      </c>
      <c r="V32">
        <v>1.7523865260803871E-2</v>
      </c>
      <c r="W32">
        <v>1.8565687008614763E-2</v>
      </c>
      <c r="X32">
        <v>1.9556406785203435E-2</v>
      </c>
      <c r="Y32">
        <v>2.0502787791822474E-2</v>
      </c>
      <c r="Z32">
        <v>2.1404517453860145E-2</v>
      </c>
      <c r="AA32" s="126">
        <v>2.2267061894829847E-2</v>
      </c>
      <c r="AC32" s="130">
        <f t="shared" si="0"/>
        <v>12.65655229935825</v>
      </c>
      <c r="AD32" s="131">
        <f t="shared" si="1"/>
        <v>14.135285029087896</v>
      </c>
      <c r="AE32" s="131">
        <f t="shared" si="2"/>
        <v>15.293405931002201</v>
      </c>
      <c r="AF32" s="131">
        <f t="shared" si="3"/>
        <v>16.422059798304808</v>
      </c>
      <c r="AG32" s="131">
        <f t="shared" si="4"/>
        <v>17.52386526080387</v>
      </c>
      <c r="AH32" s="131">
        <f t="shared" si="5"/>
        <v>18.565687008614763</v>
      </c>
      <c r="AI32" s="131">
        <f t="shared" si="6"/>
        <v>19.556406785203436</v>
      </c>
      <c r="AJ32" s="131">
        <f t="shared" si="7"/>
        <v>20.502787791822474</v>
      </c>
      <c r="AK32" s="131">
        <f t="shared" si="8"/>
        <v>21.404517453860144</v>
      </c>
      <c r="AL32" s="131">
        <f t="shared" si="9"/>
        <v>22.267061894829848</v>
      </c>
    </row>
    <row r="33" spans="1:38" x14ac:dyDescent="0.25">
      <c r="A33">
        <v>48</v>
      </c>
      <c r="B33" t="s">
        <v>1745</v>
      </c>
      <c r="C33" t="s">
        <v>1760</v>
      </c>
      <c r="E33" t="s">
        <v>1770</v>
      </c>
      <c r="F33" t="s">
        <v>1771</v>
      </c>
      <c r="G33" t="s">
        <v>1748</v>
      </c>
      <c r="H33" t="s">
        <v>1749</v>
      </c>
      <c r="I33" t="s">
        <v>1650</v>
      </c>
      <c r="J33" t="s">
        <v>1750</v>
      </c>
      <c r="K33" t="s">
        <v>1751</v>
      </c>
      <c r="L33" t="s">
        <v>92</v>
      </c>
      <c r="M33" t="s">
        <v>1752</v>
      </c>
      <c r="N33" t="s">
        <v>1766</v>
      </c>
      <c r="O33" t="s">
        <v>1753</v>
      </c>
      <c r="P33">
        <v>0</v>
      </c>
      <c r="Q33" s="126" t="s">
        <v>1767</v>
      </c>
      <c r="R33">
        <v>5.6000614669141102</v>
      </c>
      <c r="S33">
        <v>6.4081550057744954</v>
      </c>
      <c r="T33">
        <v>7.1943763930371754</v>
      </c>
      <c r="U33">
        <v>7.9642156988141473</v>
      </c>
      <c r="V33">
        <v>8.7120619109405801</v>
      </c>
      <c r="W33">
        <v>9.4190044102908281</v>
      </c>
      <c r="X33">
        <v>10.090827802889695</v>
      </c>
      <c r="Y33">
        <v>10.73155483758536</v>
      </c>
      <c r="Z33">
        <v>11.341602398160063</v>
      </c>
      <c r="AA33" s="126">
        <v>11.92448788966554</v>
      </c>
      <c r="AC33" s="130">
        <f t="shared" si="0"/>
        <v>5600.0614669141105</v>
      </c>
      <c r="AD33" s="131">
        <f t="shared" si="1"/>
        <v>6408.1550057744953</v>
      </c>
      <c r="AE33" s="131">
        <f t="shared" si="2"/>
        <v>7194.3763930371751</v>
      </c>
      <c r="AF33" s="131">
        <f t="shared" si="3"/>
        <v>7964.2156988141469</v>
      </c>
      <c r="AG33" s="131">
        <f t="shared" si="4"/>
        <v>8712.0619109405798</v>
      </c>
      <c r="AH33" s="131">
        <f t="shared" si="5"/>
        <v>9419.0044102908287</v>
      </c>
      <c r="AI33" s="131">
        <f t="shared" si="6"/>
        <v>10090.827802889695</v>
      </c>
      <c r="AJ33" s="131">
        <f t="shared" si="7"/>
        <v>10731.55483758536</v>
      </c>
      <c r="AK33" s="131">
        <f t="shared" si="8"/>
        <v>11341.602398160063</v>
      </c>
      <c r="AL33" s="131">
        <f t="shared" si="9"/>
        <v>11924.487889665541</v>
      </c>
    </row>
    <row r="34" spans="1:38" x14ac:dyDescent="0.25">
      <c r="A34">
        <v>48</v>
      </c>
      <c r="B34" t="s">
        <v>1745</v>
      </c>
      <c r="C34" t="s">
        <v>1785</v>
      </c>
      <c r="E34" t="s">
        <v>1790</v>
      </c>
      <c r="F34" t="s">
        <v>1791</v>
      </c>
      <c r="G34" t="s">
        <v>1748</v>
      </c>
      <c r="H34" t="s">
        <v>1749</v>
      </c>
      <c r="I34" t="s">
        <v>1650</v>
      </c>
      <c r="J34" t="s">
        <v>1750</v>
      </c>
      <c r="K34" t="s">
        <v>1751</v>
      </c>
      <c r="L34" t="s">
        <v>92</v>
      </c>
      <c r="M34" t="s">
        <v>1752</v>
      </c>
      <c r="N34" t="s">
        <v>1752</v>
      </c>
      <c r="O34" t="s">
        <v>1753</v>
      </c>
      <c r="P34" t="s">
        <v>1791</v>
      </c>
      <c r="Q34" s="126" t="s">
        <v>1755</v>
      </c>
      <c r="R34">
        <v>0</v>
      </c>
      <c r="S34">
        <v>0</v>
      </c>
      <c r="T34">
        <v>0</v>
      </c>
      <c r="U34">
        <v>0</v>
      </c>
      <c r="V34">
        <v>0</v>
      </c>
      <c r="W34">
        <v>0</v>
      </c>
      <c r="X34">
        <v>0</v>
      </c>
      <c r="Y34">
        <v>0</v>
      </c>
      <c r="Z34">
        <v>0</v>
      </c>
      <c r="AA34" s="126">
        <v>0</v>
      </c>
      <c r="AC34" s="130">
        <f t="shared" si="0"/>
        <v>0</v>
      </c>
      <c r="AD34" s="131">
        <f t="shared" si="1"/>
        <v>0</v>
      </c>
      <c r="AE34" s="131">
        <f t="shared" si="2"/>
        <v>0</v>
      </c>
      <c r="AF34" s="131">
        <f t="shared" si="3"/>
        <v>0</v>
      </c>
      <c r="AG34" s="131">
        <f t="shared" si="4"/>
        <v>0</v>
      </c>
      <c r="AH34" s="131">
        <f t="shared" si="5"/>
        <v>0</v>
      </c>
      <c r="AI34" s="131">
        <f t="shared" si="6"/>
        <v>0</v>
      </c>
      <c r="AJ34" s="131">
        <f t="shared" si="7"/>
        <v>0</v>
      </c>
      <c r="AK34" s="131">
        <f t="shared" si="8"/>
        <v>0</v>
      </c>
      <c r="AL34" s="131">
        <f t="shared" si="9"/>
        <v>0</v>
      </c>
    </row>
    <row r="35" spans="1:38" x14ac:dyDescent="0.25">
      <c r="A35">
        <v>48</v>
      </c>
      <c r="B35" t="s">
        <v>1745</v>
      </c>
      <c r="C35" t="s">
        <v>1802</v>
      </c>
      <c r="E35" t="s">
        <v>247</v>
      </c>
      <c r="F35" t="s">
        <v>220</v>
      </c>
      <c r="G35" t="s">
        <v>1748</v>
      </c>
      <c r="H35" t="s">
        <v>1749</v>
      </c>
      <c r="I35" t="s">
        <v>1650</v>
      </c>
      <c r="J35" t="s">
        <v>1750</v>
      </c>
      <c r="K35" t="s">
        <v>1751</v>
      </c>
      <c r="L35" t="s">
        <v>92</v>
      </c>
      <c r="M35" t="s">
        <v>1864</v>
      </c>
      <c r="N35" t="s">
        <v>1866</v>
      </c>
      <c r="O35" t="s">
        <v>1753</v>
      </c>
      <c r="P35">
        <v>0</v>
      </c>
      <c r="Q35" s="126" t="s">
        <v>1865</v>
      </c>
      <c r="R35">
        <v>1.7308706426808016</v>
      </c>
      <c r="S35">
        <v>1.9869391121196331</v>
      </c>
      <c r="T35">
        <v>2.1852947211615659</v>
      </c>
      <c r="U35">
        <v>2.380014339289843</v>
      </c>
      <c r="V35">
        <v>2.5707339769508235</v>
      </c>
      <c r="W35">
        <v>2.7520737264248227</v>
      </c>
      <c r="X35">
        <v>2.9254302480454419</v>
      </c>
      <c r="Y35">
        <v>3.0917780247137543</v>
      </c>
      <c r="Z35">
        <v>3.251093523009843</v>
      </c>
      <c r="AA35" s="126">
        <v>3.4042342494220605</v>
      </c>
      <c r="AC35" s="130">
        <f t="shared" si="0"/>
        <v>1730.8706426808017</v>
      </c>
      <c r="AD35" s="131">
        <f t="shared" si="1"/>
        <v>1986.9391121196331</v>
      </c>
      <c r="AE35" s="131">
        <f t="shared" si="2"/>
        <v>2185.294721161566</v>
      </c>
      <c r="AF35" s="131">
        <f t="shared" si="3"/>
        <v>2380.0143392898431</v>
      </c>
      <c r="AG35" s="131">
        <f t="shared" si="4"/>
        <v>2570.7339769508235</v>
      </c>
      <c r="AH35" s="131">
        <f t="shared" si="5"/>
        <v>2752.0737264248228</v>
      </c>
      <c r="AI35" s="131">
        <f t="shared" si="6"/>
        <v>2925.4302480454421</v>
      </c>
      <c r="AJ35" s="131">
        <f t="shared" si="7"/>
        <v>3091.7780247137543</v>
      </c>
      <c r="AK35" s="131">
        <f t="shared" si="8"/>
        <v>3251.093523009843</v>
      </c>
      <c r="AL35" s="131">
        <f t="shared" si="9"/>
        <v>3404.2342494220607</v>
      </c>
    </row>
    <row r="36" spans="1:38" x14ac:dyDescent="0.25">
      <c r="A36">
        <v>48</v>
      </c>
      <c r="B36" t="s">
        <v>1745</v>
      </c>
      <c r="C36" t="s">
        <v>1802</v>
      </c>
      <c r="E36" t="s">
        <v>1818</v>
      </c>
      <c r="F36" t="s">
        <v>66</v>
      </c>
      <c r="G36" t="s">
        <v>1748</v>
      </c>
      <c r="H36" t="s">
        <v>1749</v>
      </c>
      <c r="I36" t="s">
        <v>1650</v>
      </c>
      <c r="J36" t="s">
        <v>1750</v>
      </c>
      <c r="K36" t="s">
        <v>1751</v>
      </c>
      <c r="L36" t="s">
        <v>92</v>
      </c>
      <c r="M36" t="s">
        <v>1752</v>
      </c>
      <c r="N36" t="s">
        <v>1752</v>
      </c>
      <c r="O36" t="s">
        <v>1753</v>
      </c>
      <c r="P36" t="s">
        <v>66</v>
      </c>
      <c r="Q36" s="126" t="s">
        <v>1755</v>
      </c>
      <c r="R36">
        <v>1.4081223136772356E-3</v>
      </c>
      <c r="S36">
        <v>1.5862125882106909E-3</v>
      </c>
      <c r="T36">
        <v>1.7335738407235999E-3</v>
      </c>
      <c r="U36">
        <v>1.8786022595922191E-3</v>
      </c>
      <c r="V36">
        <v>2.0213755350841278E-3</v>
      </c>
      <c r="W36">
        <v>2.1572460296001065E-3</v>
      </c>
      <c r="X36">
        <v>2.2875305571793104E-3</v>
      </c>
      <c r="Y36">
        <v>2.4128314163499431E-3</v>
      </c>
      <c r="Z36">
        <v>2.5330966157228797E-3</v>
      </c>
      <c r="AA36" s="126">
        <v>2.6489830523446145E-3</v>
      </c>
      <c r="AC36" s="130">
        <f t="shared" si="0"/>
        <v>1.4081223136772356</v>
      </c>
      <c r="AD36" s="131">
        <f t="shared" si="1"/>
        <v>1.586212588210691</v>
      </c>
      <c r="AE36" s="131">
        <f t="shared" si="2"/>
        <v>1.7335738407235999</v>
      </c>
      <c r="AF36" s="131">
        <f t="shared" si="3"/>
        <v>1.8786022595922192</v>
      </c>
      <c r="AG36" s="131">
        <f t="shared" si="4"/>
        <v>2.0213755350841276</v>
      </c>
      <c r="AH36" s="131">
        <f t="shared" si="5"/>
        <v>2.1572460296001066</v>
      </c>
      <c r="AI36" s="131">
        <f t="shared" si="6"/>
        <v>2.2875305571793105</v>
      </c>
      <c r="AJ36" s="131">
        <f t="shared" si="7"/>
        <v>2.4128314163499431</v>
      </c>
      <c r="AK36" s="131">
        <f t="shared" si="8"/>
        <v>2.5330966157228798</v>
      </c>
      <c r="AL36" s="131">
        <f t="shared" si="9"/>
        <v>2.6489830523446143</v>
      </c>
    </row>
    <row r="37" spans="1:38" x14ac:dyDescent="0.25">
      <c r="A37">
        <v>48</v>
      </c>
      <c r="B37" t="s">
        <v>1745</v>
      </c>
      <c r="C37" t="s">
        <v>1802</v>
      </c>
      <c r="E37" t="s">
        <v>1823</v>
      </c>
      <c r="F37" t="s">
        <v>1824</v>
      </c>
      <c r="G37" t="s">
        <v>1748</v>
      </c>
      <c r="H37" t="s">
        <v>1749</v>
      </c>
      <c r="I37" t="s">
        <v>1650</v>
      </c>
      <c r="J37" t="s">
        <v>1750</v>
      </c>
      <c r="K37" t="s">
        <v>1751</v>
      </c>
      <c r="L37" t="s">
        <v>92</v>
      </c>
      <c r="M37" t="s">
        <v>1752</v>
      </c>
      <c r="N37" t="s">
        <v>1752</v>
      </c>
      <c r="O37" t="s">
        <v>1753</v>
      </c>
      <c r="P37">
        <v>0</v>
      </c>
      <c r="Q37" s="126" t="s">
        <v>1767</v>
      </c>
      <c r="R37">
        <v>0.38301441169507006</v>
      </c>
      <c r="S37">
        <v>0.4311130375017948</v>
      </c>
      <c r="T37">
        <v>0.47087542408711408</v>
      </c>
      <c r="U37">
        <v>0.51001734608714877</v>
      </c>
      <c r="V37">
        <v>0.54855898816798232</v>
      </c>
      <c r="W37">
        <v>0.58524132644250693</v>
      </c>
      <c r="X37">
        <v>0.62042117605095815</v>
      </c>
      <c r="Y37">
        <v>0.65425935101289834</v>
      </c>
      <c r="Z37">
        <v>0.68674209593368585</v>
      </c>
      <c r="AA37" s="126">
        <v>0.71804637232467317</v>
      </c>
      <c r="AC37" s="130">
        <f t="shared" si="0"/>
        <v>383.01441169507007</v>
      </c>
      <c r="AD37" s="131">
        <f t="shared" si="1"/>
        <v>431.11303750179479</v>
      </c>
      <c r="AE37" s="131">
        <f t="shared" si="2"/>
        <v>470.87542408711408</v>
      </c>
      <c r="AF37" s="131">
        <f t="shared" si="3"/>
        <v>510.01734608714878</v>
      </c>
      <c r="AG37" s="131">
        <f t="shared" si="4"/>
        <v>548.55898816798231</v>
      </c>
      <c r="AH37" s="131">
        <f t="shared" si="5"/>
        <v>585.24132644250687</v>
      </c>
      <c r="AI37" s="131">
        <f t="shared" si="6"/>
        <v>620.42117605095814</v>
      </c>
      <c r="AJ37" s="131">
        <f t="shared" si="7"/>
        <v>654.25935101289838</v>
      </c>
      <c r="AK37" s="131">
        <f t="shared" si="8"/>
        <v>686.74209593368585</v>
      </c>
      <c r="AL37" s="131">
        <f t="shared" si="9"/>
        <v>718.04637232467314</v>
      </c>
    </row>
    <row r="38" spans="1:38" x14ac:dyDescent="0.25">
      <c r="A38">
        <v>48</v>
      </c>
      <c r="B38" t="s">
        <v>1745</v>
      </c>
      <c r="C38" t="s">
        <v>1802</v>
      </c>
      <c r="E38" t="s">
        <v>1819</v>
      </c>
      <c r="F38" t="s">
        <v>1820</v>
      </c>
      <c r="G38" t="s">
        <v>1748</v>
      </c>
      <c r="H38" t="s">
        <v>1749</v>
      </c>
      <c r="I38" t="s">
        <v>1650</v>
      </c>
      <c r="J38" t="s">
        <v>1750</v>
      </c>
      <c r="K38" t="s">
        <v>1751</v>
      </c>
      <c r="L38" t="s">
        <v>92</v>
      </c>
      <c r="M38" t="s">
        <v>1752</v>
      </c>
      <c r="N38" t="s">
        <v>1752</v>
      </c>
      <c r="O38" t="s">
        <v>1753</v>
      </c>
      <c r="P38">
        <v>0</v>
      </c>
      <c r="Q38" s="126" t="s">
        <v>1767</v>
      </c>
      <c r="R38">
        <v>3.1949083607820548</v>
      </c>
      <c r="S38">
        <v>3.5986732204615981</v>
      </c>
      <c r="T38">
        <v>3.941153504353593</v>
      </c>
      <c r="U38">
        <v>4.2761485513564335</v>
      </c>
      <c r="V38">
        <v>4.6040192553206669</v>
      </c>
      <c r="W38">
        <v>4.9150951534336231</v>
      </c>
      <c r="X38">
        <v>5.2120947800412329</v>
      </c>
      <c r="Y38">
        <v>5.4968078183256628</v>
      </c>
      <c r="Z38">
        <v>5.7690512408229644</v>
      </c>
      <c r="AA38" s="126">
        <v>6.0304179506179167</v>
      </c>
      <c r="AC38" s="130">
        <f t="shared" si="0"/>
        <v>3194.9083607820548</v>
      </c>
      <c r="AD38" s="131">
        <f t="shared" si="1"/>
        <v>3598.6732204615982</v>
      </c>
      <c r="AE38" s="131">
        <f t="shared" si="2"/>
        <v>3941.1535043535932</v>
      </c>
      <c r="AF38" s="131">
        <f t="shared" si="3"/>
        <v>4276.148551356433</v>
      </c>
      <c r="AG38" s="131">
        <f t="shared" si="4"/>
        <v>4604.0192553206671</v>
      </c>
      <c r="AH38" s="131">
        <f t="shared" si="5"/>
        <v>4915.0951534336227</v>
      </c>
      <c r="AI38" s="131">
        <f t="shared" si="6"/>
        <v>5212.0947800412332</v>
      </c>
      <c r="AJ38" s="131">
        <f t="shared" si="7"/>
        <v>5496.807818325663</v>
      </c>
      <c r="AK38" s="131">
        <f t="shared" si="8"/>
        <v>5769.0512408229642</v>
      </c>
      <c r="AL38" s="131">
        <f t="shared" si="9"/>
        <v>6030.4179506179171</v>
      </c>
    </row>
    <row r="39" spans="1:38" x14ac:dyDescent="0.25">
      <c r="A39">
        <v>48</v>
      </c>
      <c r="B39" t="s">
        <v>1745</v>
      </c>
      <c r="C39" t="s">
        <v>1802</v>
      </c>
      <c r="E39" t="s">
        <v>1821</v>
      </c>
      <c r="F39" t="s">
        <v>1822</v>
      </c>
      <c r="G39" t="s">
        <v>1748</v>
      </c>
      <c r="H39" t="s">
        <v>1749</v>
      </c>
      <c r="I39" t="s">
        <v>1650</v>
      </c>
      <c r="J39" t="s">
        <v>1750</v>
      </c>
      <c r="K39" t="s">
        <v>1751</v>
      </c>
      <c r="L39" t="s">
        <v>92</v>
      </c>
      <c r="M39" t="s">
        <v>1752</v>
      </c>
      <c r="N39" t="s">
        <v>1752</v>
      </c>
      <c r="O39" t="s">
        <v>1753</v>
      </c>
      <c r="P39">
        <v>0</v>
      </c>
      <c r="Q39" s="126" t="s">
        <v>1767</v>
      </c>
      <c r="R39">
        <v>0</v>
      </c>
      <c r="S39">
        <v>0</v>
      </c>
      <c r="T39">
        <v>0</v>
      </c>
      <c r="U39">
        <v>0</v>
      </c>
      <c r="V39">
        <v>0</v>
      </c>
      <c r="W39">
        <v>0</v>
      </c>
      <c r="X39">
        <v>0</v>
      </c>
      <c r="Y39">
        <v>0</v>
      </c>
      <c r="Z39">
        <v>0</v>
      </c>
      <c r="AA39" s="126">
        <v>0</v>
      </c>
      <c r="AC39" s="130">
        <f t="shared" si="0"/>
        <v>0</v>
      </c>
      <c r="AD39" s="131">
        <f t="shared" si="1"/>
        <v>0</v>
      </c>
      <c r="AE39" s="131">
        <f t="shared" si="2"/>
        <v>0</v>
      </c>
      <c r="AF39" s="131">
        <f t="shared" si="3"/>
        <v>0</v>
      </c>
      <c r="AG39" s="131">
        <f t="shared" si="4"/>
        <v>0</v>
      </c>
      <c r="AH39" s="131">
        <f t="shared" si="5"/>
        <v>0</v>
      </c>
      <c r="AI39" s="131">
        <f t="shared" si="6"/>
        <v>0</v>
      </c>
      <c r="AJ39" s="131">
        <f t="shared" si="7"/>
        <v>0</v>
      </c>
      <c r="AK39" s="131">
        <f t="shared" si="8"/>
        <v>0</v>
      </c>
      <c r="AL39" s="131">
        <f t="shared" si="9"/>
        <v>0</v>
      </c>
    </row>
    <row r="40" spans="1:38" x14ac:dyDescent="0.25">
      <c r="A40">
        <v>48</v>
      </c>
      <c r="B40" t="s">
        <v>1745</v>
      </c>
      <c r="C40" t="s">
        <v>1802</v>
      </c>
      <c r="E40" t="s">
        <v>1881</v>
      </c>
      <c r="F40" t="s">
        <v>1882</v>
      </c>
      <c r="G40" t="s">
        <v>1748</v>
      </c>
      <c r="H40" t="s">
        <v>1749</v>
      </c>
      <c r="I40" t="s">
        <v>1650</v>
      </c>
      <c r="J40" t="s">
        <v>1750</v>
      </c>
      <c r="K40" t="s">
        <v>1751</v>
      </c>
      <c r="L40" t="s">
        <v>92</v>
      </c>
      <c r="M40" t="s">
        <v>1752</v>
      </c>
      <c r="N40" t="s">
        <v>1752</v>
      </c>
      <c r="O40" t="s">
        <v>1753</v>
      </c>
      <c r="P40">
        <v>0</v>
      </c>
      <c r="Q40" s="126" t="s">
        <v>1767</v>
      </c>
      <c r="R40">
        <v>0.10637009057417719</v>
      </c>
      <c r="S40">
        <v>0.11960408390885864</v>
      </c>
      <c r="T40">
        <v>0.13055547844569901</v>
      </c>
      <c r="U40">
        <v>0.14133328701350351</v>
      </c>
      <c r="V40">
        <v>0.15194330210791904</v>
      </c>
      <c r="W40">
        <v>0.16204024663864214</v>
      </c>
      <c r="X40">
        <v>0.17172194555499429</v>
      </c>
      <c r="Y40">
        <v>0.18103320084646038</v>
      </c>
      <c r="Z40">
        <v>0.18997014207888643</v>
      </c>
      <c r="AA40" s="126">
        <v>0.19858159461463654</v>
      </c>
      <c r="AC40" s="130">
        <f t="shared" si="0"/>
        <v>106.3700905741772</v>
      </c>
      <c r="AD40" s="131">
        <f t="shared" si="1"/>
        <v>119.60408390885864</v>
      </c>
      <c r="AE40" s="131">
        <f t="shared" si="2"/>
        <v>130.55547844569901</v>
      </c>
      <c r="AF40" s="131">
        <f t="shared" si="3"/>
        <v>141.33328701350351</v>
      </c>
      <c r="AG40" s="131">
        <f t="shared" si="4"/>
        <v>151.94330210791904</v>
      </c>
      <c r="AH40" s="131">
        <f t="shared" si="5"/>
        <v>162.04024663864215</v>
      </c>
      <c r="AI40" s="131">
        <f t="shared" si="6"/>
        <v>171.72194555499428</v>
      </c>
      <c r="AJ40" s="131">
        <f t="shared" si="7"/>
        <v>181.03320084646037</v>
      </c>
      <c r="AK40" s="131">
        <f t="shared" si="8"/>
        <v>189.97014207888643</v>
      </c>
      <c r="AL40" s="131">
        <f t="shared" si="9"/>
        <v>198.58159461463654</v>
      </c>
    </row>
    <row r="41" spans="1:38" x14ac:dyDescent="0.25">
      <c r="A41">
        <v>48</v>
      </c>
      <c r="B41" t="s">
        <v>1745</v>
      </c>
      <c r="C41" t="s">
        <v>1802</v>
      </c>
      <c r="E41" t="s">
        <v>1881</v>
      </c>
      <c r="F41" t="s">
        <v>1882</v>
      </c>
      <c r="G41" t="s">
        <v>1748</v>
      </c>
      <c r="H41" t="s">
        <v>1749</v>
      </c>
      <c r="I41" t="s">
        <v>1650</v>
      </c>
      <c r="J41" t="s">
        <v>1750</v>
      </c>
      <c r="K41" t="s">
        <v>1751</v>
      </c>
      <c r="L41" t="s">
        <v>92</v>
      </c>
      <c r="M41" t="s">
        <v>1752</v>
      </c>
      <c r="N41" t="s">
        <v>1752</v>
      </c>
      <c r="O41" t="s">
        <v>1753</v>
      </c>
      <c r="P41">
        <v>0</v>
      </c>
      <c r="Q41" s="126" t="s">
        <v>1767</v>
      </c>
      <c r="R41">
        <v>0.10637009057417719</v>
      </c>
      <c r="S41">
        <v>0.11960408390885864</v>
      </c>
      <c r="T41">
        <v>0.13055547844569901</v>
      </c>
      <c r="U41">
        <v>0.14133328701350351</v>
      </c>
      <c r="V41">
        <v>0.15194330210791904</v>
      </c>
      <c r="W41">
        <v>0.16204024663864214</v>
      </c>
      <c r="X41">
        <v>0.17172194555499429</v>
      </c>
      <c r="Y41">
        <v>0.18103320084646038</v>
      </c>
      <c r="Z41">
        <v>0.18997014207888643</v>
      </c>
      <c r="AA41" s="126">
        <v>0.19858159461463654</v>
      </c>
      <c r="AC41" s="130">
        <f t="shared" si="0"/>
        <v>106.3700905741772</v>
      </c>
      <c r="AD41" s="131">
        <f t="shared" si="1"/>
        <v>119.60408390885864</v>
      </c>
      <c r="AE41" s="131">
        <f t="shared" si="2"/>
        <v>130.55547844569901</v>
      </c>
      <c r="AF41" s="131">
        <f t="shared" si="3"/>
        <v>141.33328701350351</v>
      </c>
      <c r="AG41" s="131">
        <f t="shared" si="4"/>
        <v>151.94330210791904</v>
      </c>
      <c r="AH41" s="131">
        <f t="shared" si="5"/>
        <v>162.04024663864215</v>
      </c>
      <c r="AI41" s="131">
        <f t="shared" si="6"/>
        <v>171.72194555499428</v>
      </c>
      <c r="AJ41" s="131">
        <f t="shared" si="7"/>
        <v>181.03320084646037</v>
      </c>
      <c r="AK41" s="131">
        <f t="shared" si="8"/>
        <v>189.97014207888643</v>
      </c>
      <c r="AL41" s="131">
        <f t="shared" si="9"/>
        <v>198.58159461463654</v>
      </c>
    </row>
    <row r="42" spans="1:38" x14ac:dyDescent="0.25">
      <c r="A42">
        <v>48</v>
      </c>
      <c r="B42" t="s">
        <v>1745</v>
      </c>
      <c r="C42" t="s">
        <v>1802</v>
      </c>
      <c r="E42" t="s">
        <v>1825</v>
      </c>
      <c r="F42" t="s">
        <v>1826</v>
      </c>
      <c r="G42" t="s">
        <v>1748</v>
      </c>
      <c r="H42" t="s">
        <v>1749</v>
      </c>
      <c r="I42" t="s">
        <v>1650</v>
      </c>
      <c r="J42" t="s">
        <v>1750</v>
      </c>
      <c r="K42" t="s">
        <v>1751</v>
      </c>
      <c r="L42" t="s">
        <v>92</v>
      </c>
      <c r="M42" t="s">
        <v>1752</v>
      </c>
      <c r="N42" t="s">
        <v>1752</v>
      </c>
      <c r="O42" t="s">
        <v>1753</v>
      </c>
      <c r="P42">
        <v>0</v>
      </c>
      <c r="Q42" s="126" t="s">
        <v>1767</v>
      </c>
      <c r="R42">
        <v>2.5128722515628108</v>
      </c>
      <c r="S42">
        <v>2.8660671033282039</v>
      </c>
      <c r="T42">
        <v>3.1398628472131151</v>
      </c>
      <c r="U42">
        <v>3.4087187828515004</v>
      </c>
      <c r="V42">
        <v>3.6721590035011173</v>
      </c>
      <c r="W42">
        <v>3.922715002584948</v>
      </c>
      <c r="X42">
        <v>4.1623224993030785</v>
      </c>
      <c r="Y42">
        <v>4.3923221117937477</v>
      </c>
      <c r="Z42">
        <v>4.6126713501549181</v>
      </c>
      <c r="AA42" s="126">
        <v>4.824553624150445</v>
      </c>
      <c r="AC42" s="130">
        <f t="shared" si="0"/>
        <v>2512.872251562811</v>
      </c>
      <c r="AD42" s="131">
        <f t="shared" si="1"/>
        <v>2866.0671033282038</v>
      </c>
      <c r="AE42" s="131">
        <f t="shared" si="2"/>
        <v>3139.8628472131149</v>
      </c>
      <c r="AF42" s="131">
        <f t="shared" si="3"/>
        <v>3408.7187828515002</v>
      </c>
      <c r="AG42" s="131">
        <f t="shared" si="4"/>
        <v>3672.1590035011172</v>
      </c>
      <c r="AH42" s="131">
        <f t="shared" si="5"/>
        <v>3922.7150025849478</v>
      </c>
      <c r="AI42" s="131">
        <f t="shared" si="6"/>
        <v>4162.3224993030781</v>
      </c>
      <c r="AJ42" s="131">
        <f t="shared" si="7"/>
        <v>4392.3221117937474</v>
      </c>
      <c r="AK42" s="131">
        <f t="shared" si="8"/>
        <v>4612.6713501549184</v>
      </c>
      <c r="AL42" s="131">
        <f t="shared" si="9"/>
        <v>4824.5536241504451</v>
      </c>
    </row>
    <row r="43" spans="1:38" x14ac:dyDescent="0.25">
      <c r="A43">
        <v>48</v>
      </c>
      <c r="B43" t="s">
        <v>1745</v>
      </c>
      <c r="C43" t="s">
        <v>1802</v>
      </c>
      <c r="E43" t="s">
        <v>1827</v>
      </c>
      <c r="F43" t="s">
        <v>1828</v>
      </c>
      <c r="G43" t="s">
        <v>1748</v>
      </c>
      <c r="H43" t="s">
        <v>1749</v>
      </c>
      <c r="I43" t="s">
        <v>1650</v>
      </c>
      <c r="J43" t="s">
        <v>1750</v>
      </c>
      <c r="K43" t="s">
        <v>1751</v>
      </c>
      <c r="L43" t="s">
        <v>92</v>
      </c>
      <c r="M43" t="s">
        <v>1752</v>
      </c>
      <c r="N43" t="s">
        <v>1766</v>
      </c>
      <c r="O43" t="s">
        <v>1753</v>
      </c>
      <c r="P43">
        <v>0</v>
      </c>
      <c r="Q43" s="126" t="s">
        <v>1767</v>
      </c>
      <c r="R43">
        <v>0</v>
      </c>
      <c r="S43">
        <v>0</v>
      </c>
      <c r="T43">
        <v>0</v>
      </c>
      <c r="U43">
        <v>0</v>
      </c>
      <c r="V43">
        <v>0</v>
      </c>
      <c r="W43">
        <v>0</v>
      </c>
      <c r="X43">
        <v>0</v>
      </c>
      <c r="Y43">
        <v>0</v>
      </c>
      <c r="Z43">
        <v>0</v>
      </c>
      <c r="AA43" s="126">
        <v>0</v>
      </c>
      <c r="AC43" s="130">
        <f t="shared" si="0"/>
        <v>0</v>
      </c>
      <c r="AD43" s="131">
        <f t="shared" si="1"/>
        <v>0</v>
      </c>
      <c r="AE43" s="131">
        <f t="shared" si="2"/>
        <v>0</v>
      </c>
      <c r="AF43" s="131">
        <f t="shared" si="3"/>
        <v>0</v>
      </c>
      <c r="AG43" s="131">
        <f t="shared" si="4"/>
        <v>0</v>
      </c>
      <c r="AH43" s="131">
        <f t="shared" si="5"/>
        <v>0</v>
      </c>
      <c r="AI43" s="131">
        <f t="shared" si="6"/>
        <v>0</v>
      </c>
      <c r="AJ43" s="131">
        <f t="shared" si="7"/>
        <v>0</v>
      </c>
      <c r="AK43" s="131">
        <f t="shared" si="8"/>
        <v>0</v>
      </c>
      <c r="AL43" s="131">
        <f t="shared" si="9"/>
        <v>0</v>
      </c>
    </row>
    <row r="44" spans="1:38" x14ac:dyDescent="0.25">
      <c r="A44">
        <v>48</v>
      </c>
      <c r="B44" t="s">
        <v>1745</v>
      </c>
      <c r="C44" t="s">
        <v>1802</v>
      </c>
      <c r="E44" t="s">
        <v>1829</v>
      </c>
      <c r="F44" t="s">
        <v>1830</v>
      </c>
      <c r="G44" t="s">
        <v>1748</v>
      </c>
      <c r="H44" t="s">
        <v>1749</v>
      </c>
      <c r="I44" t="s">
        <v>1650</v>
      </c>
      <c r="J44" t="s">
        <v>1750</v>
      </c>
      <c r="K44" t="s">
        <v>1751</v>
      </c>
      <c r="L44" t="s">
        <v>92</v>
      </c>
      <c r="M44" t="s">
        <v>1752</v>
      </c>
      <c r="N44" t="s">
        <v>1752</v>
      </c>
      <c r="O44" t="s">
        <v>1753</v>
      </c>
      <c r="P44">
        <v>0</v>
      </c>
      <c r="Q44" s="126" t="s">
        <v>1767</v>
      </c>
      <c r="R44">
        <v>3.5971319700277755</v>
      </c>
      <c r="S44">
        <v>4.1231508094543265</v>
      </c>
      <c r="T44">
        <v>4.5306172268379861</v>
      </c>
      <c r="U44">
        <v>4.9306250279897395</v>
      </c>
      <c r="V44">
        <v>5.3224274483942695</v>
      </c>
      <c r="W44">
        <v>5.6949681448841272</v>
      </c>
      <c r="X44">
        <v>6.0511175890230113</v>
      </c>
      <c r="Y44">
        <v>6.3928766373285768</v>
      </c>
      <c r="Z44">
        <v>6.7201960892449728</v>
      </c>
      <c r="AA44" s="126">
        <v>7.0348373819269607</v>
      </c>
      <c r="AC44" s="130">
        <f t="shared" si="0"/>
        <v>3597.1319700277754</v>
      </c>
      <c r="AD44" s="131">
        <f t="shared" si="1"/>
        <v>4123.1508094543269</v>
      </c>
      <c r="AE44" s="131">
        <f t="shared" si="2"/>
        <v>4530.617226837986</v>
      </c>
      <c r="AF44" s="131">
        <f t="shared" si="3"/>
        <v>4930.6250279897395</v>
      </c>
      <c r="AG44" s="131">
        <f t="shared" si="4"/>
        <v>5322.42744839427</v>
      </c>
      <c r="AH44" s="131">
        <f t="shared" si="5"/>
        <v>5694.9681448841275</v>
      </c>
      <c r="AI44" s="131">
        <f t="shared" si="6"/>
        <v>6051.1175890230115</v>
      </c>
      <c r="AJ44" s="131">
        <f t="shared" si="7"/>
        <v>6392.8766373285771</v>
      </c>
      <c r="AK44" s="131">
        <f t="shared" si="8"/>
        <v>6720.1960892449724</v>
      </c>
      <c r="AL44" s="131">
        <f t="shared" si="9"/>
        <v>7034.8373819269609</v>
      </c>
    </row>
    <row r="45" spans="1:38" x14ac:dyDescent="0.25">
      <c r="A45">
        <v>48</v>
      </c>
      <c r="B45" t="s">
        <v>1745</v>
      </c>
      <c r="C45" t="s">
        <v>1760</v>
      </c>
      <c r="E45" t="s">
        <v>1772</v>
      </c>
      <c r="F45" t="s">
        <v>1773</v>
      </c>
      <c r="G45" t="s">
        <v>1748</v>
      </c>
      <c r="H45" t="s">
        <v>1749</v>
      </c>
      <c r="I45" t="s">
        <v>1650</v>
      </c>
      <c r="J45" t="s">
        <v>1750</v>
      </c>
      <c r="K45" t="s">
        <v>1751</v>
      </c>
      <c r="L45" t="s">
        <v>92</v>
      </c>
      <c r="M45" t="s">
        <v>1752</v>
      </c>
      <c r="N45" t="s">
        <v>1766</v>
      </c>
      <c r="O45" t="s">
        <v>1753</v>
      </c>
      <c r="P45">
        <v>0</v>
      </c>
      <c r="Q45" s="126" t="s">
        <v>1767</v>
      </c>
      <c r="R45">
        <v>1.7862562473438932</v>
      </c>
      <c r="S45">
        <v>1.9720527994121646</v>
      </c>
      <c r="T45">
        <v>2.147815099392631</v>
      </c>
      <c r="U45">
        <v>2.318109539812228</v>
      </c>
      <c r="V45">
        <v>2.4833738029521566</v>
      </c>
      <c r="W45">
        <v>2.6384180056830049</v>
      </c>
      <c r="X45">
        <v>2.7849553949517207</v>
      </c>
      <c r="Y45">
        <v>2.924045217659677</v>
      </c>
      <c r="Z45">
        <v>3.0556901701976238</v>
      </c>
      <c r="AA45" s="126">
        <v>3.1807996836646781</v>
      </c>
      <c r="AC45" s="130">
        <f t="shared" si="0"/>
        <v>1786.2562473438932</v>
      </c>
      <c r="AD45" s="131">
        <f t="shared" si="1"/>
        <v>1972.0527994121646</v>
      </c>
      <c r="AE45" s="131">
        <f t="shared" si="2"/>
        <v>2147.8150993926311</v>
      </c>
      <c r="AF45" s="131">
        <f t="shared" si="3"/>
        <v>2318.1095398122279</v>
      </c>
      <c r="AG45" s="131">
        <f t="shared" si="4"/>
        <v>2483.3738029521564</v>
      </c>
      <c r="AH45" s="131">
        <f t="shared" si="5"/>
        <v>2638.418005683005</v>
      </c>
      <c r="AI45" s="131">
        <f t="shared" si="6"/>
        <v>2784.9553949517208</v>
      </c>
      <c r="AJ45" s="131">
        <f t="shared" si="7"/>
        <v>2924.0452176596768</v>
      </c>
      <c r="AK45" s="131">
        <f t="shared" si="8"/>
        <v>3055.690170197624</v>
      </c>
      <c r="AL45" s="131">
        <f t="shared" si="9"/>
        <v>3180.799683664678</v>
      </c>
    </row>
    <row r="46" spans="1:38" x14ac:dyDescent="0.25">
      <c r="A46">
        <v>48</v>
      </c>
      <c r="B46" t="s">
        <v>1745</v>
      </c>
      <c r="C46" t="s">
        <v>1802</v>
      </c>
      <c r="E46" t="s">
        <v>1833</v>
      </c>
      <c r="F46" t="s">
        <v>1834</v>
      </c>
      <c r="G46" t="s">
        <v>1748</v>
      </c>
      <c r="H46" t="s">
        <v>1749</v>
      </c>
      <c r="I46" t="s">
        <v>1650</v>
      </c>
      <c r="J46" t="s">
        <v>1750</v>
      </c>
      <c r="K46" t="s">
        <v>1751</v>
      </c>
      <c r="L46" t="s">
        <v>92</v>
      </c>
      <c r="M46" t="s">
        <v>1752</v>
      </c>
      <c r="N46" t="s">
        <v>1766</v>
      </c>
      <c r="O46" t="s">
        <v>1753</v>
      </c>
      <c r="P46" t="s">
        <v>1835</v>
      </c>
      <c r="Q46" s="126" t="s">
        <v>1755</v>
      </c>
      <c r="R46">
        <v>0.25257412111915301</v>
      </c>
      <c r="S46">
        <v>0.28210632034465688</v>
      </c>
      <c r="T46">
        <v>0.30523963542398291</v>
      </c>
      <c r="U46">
        <v>0.32779657677144541</v>
      </c>
      <c r="V46">
        <v>0.349827582510714</v>
      </c>
      <c r="W46">
        <v>0.37066716194452864</v>
      </c>
      <c r="X46">
        <v>0.39049424723377768</v>
      </c>
      <c r="Y46">
        <v>0.40944234931899948</v>
      </c>
      <c r="Z46">
        <v>0.42750479787629758</v>
      </c>
      <c r="AA46" s="126">
        <v>0.44479055839056336</v>
      </c>
      <c r="AC46" s="130">
        <f t="shared" si="0"/>
        <v>252.57412111915301</v>
      </c>
      <c r="AD46" s="131">
        <f t="shared" si="1"/>
        <v>282.10632034465687</v>
      </c>
      <c r="AE46" s="131">
        <f t="shared" si="2"/>
        <v>305.23963542398292</v>
      </c>
      <c r="AF46" s="131">
        <f t="shared" si="3"/>
        <v>327.79657677144542</v>
      </c>
      <c r="AG46" s="131">
        <f t="shared" si="4"/>
        <v>349.82758251071402</v>
      </c>
      <c r="AH46" s="131">
        <f t="shared" si="5"/>
        <v>370.66716194452863</v>
      </c>
      <c r="AI46" s="131">
        <f t="shared" si="6"/>
        <v>390.49424723377768</v>
      </c>
      <c r="AJ46" s="131">
        <f t="shared" si="7"/>
        <v>409.4423493189995</v>
      </c>
      <c r="AK46" s="131">
        <f t="shared" si="8"/>
        <v>427.50479787629757</v>
      </c>
      <c r="AL46" s="131">
        <f t="shared" si="9"/>
        <v>444.79055839056338</v>
      </c>
    </row>
    <row r="47" spans="1:38" x14ac:dyDescent="0.25">
      <c r="A47">
        <v>48</v>
      </c>
      <c r="B47" t="s">
        <v>1745</v>
      </c>
      <c r="C47" t="s">
        <v>1802</v>
      </c>
      <c r="E47" t="s">
        <v>250</v>
      </c>
      <c r="F47" t="s">
        <v>213</v>
      </c>
      <c r="G47" t="s">
        <v>1748</v>
      </c>
      <c r="H47" t="s">
        <v>1749</v>
      </c>
      <c r="I47" t="s">
        <v>1650</v>
      </c>
      <c r="J47" t="s">
        <v>1750</v>
      </c>
      <c r="K47" t="s">
        <v>1751</v>
      </c>
      <c r="L47" t="s">
        <v>92</v>
      </c>
      <c r="M47" t="s">
        <v>1864</v>
      </c>
      <c r="N47" t="s">
        <v>1864</v>
      </c>
      <c r="O47" t="s">
        <v>1753</v>
      </c>
      <c r="P47">
        <v>0</v>
      </c>
      <c r="Q47" s="126" t="s">
        <v>1865</v>
      </c>
      <c r="R47">
        <v>0.80441303179635448</v>
      </c>
      <c r="S47">
        <v>0.91251360450879659</v>
      </c>
      <c r="T47">
        <v>1.001863814989878</v>
      </c>
      <c r="U47">
        <v>1.0883025271596787</v>
      </c>
      <c r="V47">
        <v>1.1725210780121225</v>
      </c>
      <c r="W47">
        <v>1.2517861441990836</v>
      </c>
      <c r="X47">
        <v>1.3269327369419703</v>
      </c>
      <c r="Y47">
        <v>1.3984741979487556</v>
      </c>
      <c r="Z47">
        <v>1.4663906568054181</v>
      </c>
      <c r="AA47" s="126">
        <v>1.5311368702378527</v>
      </c>
      <c r="AC47" s="130">
        <f t="shared" si="0"/>
        <v>804.41303179635452</v>
      </c>
      <c r="AD47" s="131">
        <f t="shared" si="1"/>
        <v>912.51360450879656</v>
      </c>
      <c r="AE47" s="131">
        <f t="shared" si="2"/>
        <v>1001.8638149898779</v>
      </c>
      <c r="AF47" s="131">
        <f t="shared" si="3"/>
        <v>1088.3025271596787</v>
      </c>
      <c r="AG47" s="131">
        <f t="shared" si="4"/>
        <v>1172.5210780121224</v>
      </c>
      <c r="AH47" s="131">
        <f t="shared" si="5"/>
        <v>1251.7861441990835</v>
      </c>
      <c r="AI47" s="131">
        <f t="shared" si="6"/>
        <v>1326.9327369419702</v>
      </c>
      <c r="AJ47" s="131">
        <f t="shared" si="7"/>
        <v>1398.4741979487555</v>
      </c>
      <c r="AK47" s="131">
        <f t="shared" si="8"/>
        <v>1466.3906568054181</v>
      </c>
      <c r="AL47" s="131">
        <f t="shared" si="9"/>
        <v>1531.1368702378527</v>
      </c>
    </row>
    <row r="48" spans="1:38" x14ac:dyDescent="0.25">
      <c r="A48">
        <v>48</v>
      </c>
      <c r="B48" t="s">
        <v>1745</v>
      </c>
      <c r="C48" t="s">
        <v>1849</v>
      </c>
      <c r="E48" t="s">
        <v>1851</v>
      </c>
      <c r="F48" t="s">
        <v>1852</v>
      </c>
      <c r="G48" t="s">
        <v>1748</v>
      </c>
      <c r="H48" t="s">
        <v>1749</v>
      </c>
      <c r="I48" t="s">
        <v>1650</v>
      </c>
      <c r="J48" t="s">
        <v>1750</v>
      </c>
      <c r="K48" t="s">
        <v>1751</v>
      </c>
      <c r="L48" t="s">
        <v>92</v>
      </c>
      <c r="M48" t="s">
        <v>1752</v>
      </c>
      <c r="N48" t="s">
        <v>1752</v>
      </c>
      <c r="O48" t="s">
        <v>1753</v>
      </c>
      <c r="P48">
        <v>0</v>
      </c>
      <c r="Q48" s="126" t="s">
        <v>1767</v>
      </c>
      <c r="R48">
        <v>1.49976218373682E-4</v>
      </c>
      <c r="S48">
        <v>1.6790141542348712E-4</v>
      </c>
      <c r="T48">
        <v>1.7770379006095609E-4</v>
      </c>
      <c r="U48">
        <v>1.8724742264825985E-4</v>
      </c>
      <c r="V48">
        <v>1.9654849841103201E-4</v>
      </c>
      <c r="W48">
        <v>2.0533061070114643E-4</v>
      </c>
      <c r="X48">
        <v>2.1366983707404145E-4</v>
      </c>
      <c r="Y48">
        <v>2.2162141868644735E-4</v>
      </c>
      <c r="Z48">
        <v>2.2918581507242112E-4</v>
      </c>
      <c r="AA48" s="126">
        <v>2.3640942296026171E-4</v>
      </c>
      <c r="AC48" s="130">
        <f t="shared" si="0"/>
        <v>0.149976218373682</v>
      </c>
      <c r="AD48" s="131">
        <f t="shared" si="1"/>
        <v>0.1679014154234871</v>
      </c>
      <c r="AE48" s="131">
        <f t="shared" si="2"/>
        <v>0.17770379006095607</v>
      </c>
      <c r="AF48" s="131">
        <f t="shared" si="3"/>
        <v>0.18724742264825986</v>
      </c>
      <c r="AG48" s="131">
        <f t="shared" si="4"/>
        <v>0.196548498411032</v>
      </c>
      <c r="AH48" s="131">
        <f t="shared" si="5"/>
        <v>0.20533061070114644</v>
      </c>
      <c r="AI48" s="131">
        <f t="shared" si="6"/>
        <v>0.21366983707404144</v>
      </c>
      <c r="AJ48" s="131">
        <f t="shared" si="7"/>
        <v>0.22162141868644736</v>
      </c>
      <c r="AK48" s="131">
        <f t="shared" si="8"/>
        <v>0.22918581507242111</v>
      </c>
      <c r="AL48" s="131">
        <f t="shared" si="9"/>
        <v>0.23640942296026171</v>
      </c>
    </row>
    <row r="49" spans="1:38" x14ac:dyDescent="0.25">
      <c r="A49">
        <v>48</v>
      </c>
      <c r="B49" t="s">
        <v>1745</v>
      </c>
      <c r="C49" t="s">
        <v>1802</v>
      </c>
      <c r="E49" t="s">
        <v>1831</v>
      </c>
      <c r="F49" t="s">
        <v>1832</v>
      </c>
      <c r="G49" t="s">
        <v>1748</v>
      </c>
      <c r="H49" t="s">
        <v>1749</v>
      </c>
      <c r="I49" t="s">
        <v>1650</v>
      </c>
      <c r="J49" t="s">
        <v>1750</v>
      </c>
      <c r="K49" t="s">
        <v>1751</v>
      </c>
      <c r="L49" t="s">
        <v>92</v>
      </c>
      <c r="M49" t="s">
        <v>1752</v>
      </c>
      <c r="N49" t="s">
        <v>1752</v>
      </c>
      <c r="O49" t="s">
        <v>1753</v>
      </c>
      <c r="P49">
        <v>0</v>
      </c>
      <c r="Q49" s="126" t="s">
        <v>1767</v>
      </c>
      <c r="R49">
        <v>0.80023840527515677</v>
      </c>
      <c r="S49">
        <v>0.90233776857007419</v>
      </c>
      <c r="T49">
        <v>0.98068194215099835</v>
      </c>
      <c r="U49">
        <v>1.0566788278625088</v>
      </c>
      <c r="V49">
        <v>1.130705850037089</v>
      </c>
      <c r="W49">
        <v>1.200300896856854</v>
      </c>
      <c r="X49">
        <v>1.2662328944319976</v>
      </c>
      <c r="Y49">
        <v>1.3289486756534963</v>
      </c>
      <c r="Z49">
        <v>1.3884472001256016</v>
      </c>
      <c r="AA49" s="126">
        <v>1.4451221269566723</v>
      </c>
      <c r="AC49" s="130">
        <f t="shared" si="0"/>
        <v>800.23840527515677</v>
      </c>
      <c r="AD49" s="131">
        <f t="shared" si="1"/>
        <v>902.33776857007422</v>
      </c>
      <c r="AE49" s="131">
        <f t="shared" si="2"/>
        <v>980.68194215099834</v>
      </c>
      <c r="AF49" s="131">
        <f t="shared" si="3"/>
        <v>1056.6788278625088</v>
      </c>
      <c r="AG49" s="131">
        <f t="shared" si="4"/>
        <v>1130.705850037089</v>
      </c>
      <c r="AH49" s="131">
        <f t="shared" si="5"/>
        <v>1200.300896856854</v>
      </c>
      <c r="AI49" s="131">
        <f t="shared" si="6"/>
        <v>1266.2328944319977</v>
      </c>
      <c r="AJ49" s="131">
        <f t="shared" si="7"/>
        <v>1328.9486756534964</v>
      </c>
      <c r="AK49" s="131">
        <f t="shared" si="8"/>
        <v>1388.4472001256017</v>
      </c>
      <c r="AL49" s="131">
        <f t="shared" si="9"/>
        <v>1445.1221269566722</v>
      </c>
    </row>
    <row r="50" spans="1:38" x14ac:dyDescent="0.25">
      <c r="A50">
        <v>48</v>
      </c>
      <c r="B50" t="s">
        <v>1745</v>
      </c>
      <c r="C50" t="s">
        <v>1760</v>
      </c>
      <c r="E50" t="s">
        <v>1875</v>
      </c>
      <c r="F50" t="s">
        <v>1876</v>
      </c>
      <c r="G50" t="s">
        <v>1748</v>
      </c>
      <c r="H50" t="s">
        <v>1749</v>
      </c>
      <c r="I50" t="s">
        <v>1650</v>
      </c>
      <c r="J50" t="s">
        <v>1750</v>
      </c>
      <c r="K50" t="s">
        <v>1751</v>
      </c>
      <c r="L50" t="s">
        <v>92</v>
      </c>
      <c r="M50" t="s">
        <v>1752</v>
      </c>
      <c r="N50" t="s">
        <v>1766</v>
      </c>
      <c r="O50" t="s">
        <v>1753</v>
      </c>
      <c r="P50">
        <v>0</v>
      </c>
      <c r="Q50" s="126" t="s">
        <v>1767</v>
      </c>
      <c r="R50">
        <v>1.6332376442235472</v>
      </c>
      <c r="S50">
        <v>1.8181747931820307</v>
      </c>
      <c r="T50">
        <v>1.993682769036893</v>
      </c>
      <c r="U50">
        <v>2.1644032428574667</v>
      </c>
      <c r="V50">
        <v>2.3302652787909324</v>
      </c>
      <c r="W50">
        <v>2.4862814780973075</v>
      </c>
      <c r="X50">
        <v>2.6340830291789801</v>
      </c>
      <c r="Y50">
        <v>2.7746516203457441</v>
      </c>
      <c r="Z50">
        <v>2.908021336890168</v>
      </c>
      <c r="AA50" s="126">
        <v>3.0350574391695404</v>
      </c>
      <c r="AC50" s="130">
        <f t="shared" si="0"/>
        <v>1633.2376442235472</v>
      </c>
      <c r="AD50" s="131">
        <f t="shared" si="1"/>
        <v>1818.1747931820307</v>
      </c>
      <c r="AE50" s="131">
        <f t="shared" si="2"/>
        <v>1993.682769036893</v>
      </c>
      <c r="AF50" s="131">
        <f t="shared" si="3"/>
        <v>2164.4032428574665</v>
      </c>
      <c r="AG50" s="131">
        <f t="shared" si="4"/>
        <v>2330.2652787909324</v>
      </c>
      <c r="AH50" s="131">
        <f t="shared" si="5"/>
        <v>2486.2814780973076</v>
      </c>
      <c r="AI50" s="131">
        <f t="shared" si="6"/>
        <v>2634.0830291789803</v>
      </c>
      <c r="AJ50" s="131">
        <f t="shared" si="7"/>
        <v>2774.651620345744</v>
      </c>
      <c r="AK50" s="131">
        <f t="shared" si="8"/>
        <v>2908.0213368901677</v>
      </c>
      <c r="AL50" s="131">
        <f t="shared" si="9"/>
        <v>3035.0574391695404</v>
      </c>
    </row>
    <row r="51" spans="1:38" x14ac:dyDescent="0.25">
      <c r="A51">
        <v>48</v>
      </c>
      <c r="B51" t="s">
        <v>1745</v>
      </c>
      <c r="C51" t="s">
        <v>1760</v>
      </c>
      <c r="E51" t="s">
        <v>1875</v>
      </c>
      <c r="F51" t="s">
        <v>1876</v>
      </c>
      <c r="G51" t="s">
        <v>1748</v>
      </c>
      <c r="H51" t="s">
        <v>1749</v>
      </c>
      <c r="I51" t="s">
        <v>1650</v>
      </c>
      <c r="J51" t="s">
        <v>1750</v>
      </c>
      <c r="K51" t="s">
        <v>1751</v>
      </c>
      <c r="L51" t="s">
        <v>92</v>
      </c>
      <c r="M51" t="s">
        <v>1752</v>
      </c>
      <c r="N51" t="s">
        <v>1766</v>
      </c>
      <c r="O51" t="s">
        <v>1753</v>
      </c>
      <c r="P51">
        <v>0</v>
      </c>
      <c r="Q51" s="126" t="s">
        <v>1767</v>
      </c>
      <c r="R51">
        <v>1.6332376442235472</v>
      </c>
      <c r="S51">
        <v>1.8181747931820307</v>
      </c>
      <c r="T51">
        <v>1.993682769036893</v>
      </c>
      <c r="U51">
        <v>2.1644032428574667</v>
      </c>
      <c r="V51">
        <v>2.3302652787909324</v>
      </c>
      <c r="W51">
        <v>2.4862814780973075</v>
      </c>
      <c r="X51">
        <v>2.6340830291789801</v>
      </c>
      <c r="Y51">
        <v>2.7746516203457441</v>
      </c>
      <c r="Z51">
        <v>2.908021336890168</v>
      </c>
      <c r="AA51" s="126">
        <v>3.0350574391695404</v>
      </c>
      <c r="AC51" s="130">
        <f t="shared" si="0"/>
        <v>1633.2376442235472</v>
      </c>
      <c r="AD51" s="131">
        <f t="shared" si="1"/>
        <v>1818.1747931820307</v>
      </c>
      <c r="AE51" s="131">
        <f t="shared" si="2"/>
        <v>1993.682769036893</v>
      </c>
      <c r="AF51" s="131">
        <f t="shared" si="3"/>
        <v>2164.4032428574665</v>
      </c>
      <c r="AG51" s="131">
        <f t="shared" si="4"/>
        <v>2330.2652787909324</v>
      </c>
      <c r="AH51" s="131">
        <f t="shared" si="5"/>
        <v>2486.2814780973076</v>
      </c>
      <c r="AI51" s="131">
        <f t="shared" si="6"/>
        <v>2634.0830291789803</v>
      </c>
      <c r="AJ51" s="131">
        <f t="shared" si="7"/>
        <v>2774.651620345744</v>
      </c>
      <c r="AK51" s="131">
        <f t="shared" si="8"/>
        <v>2908.0213368901677</v>
      </c>
      <c r="AL51" s="131">
        <f t="shared" si="9"/>
        <v>3035.0574391695404</v>
      </c>
    </row>
    <row r="52" spans="1:38" x14ac:dyDescent="0.25">
      <c r="A52">
        <v>48</v>
      </c>
      <c r="B52" t="s">
        <v>1745</v>
      </c>
      <c r="C52" t="s">
        <v>1760</v>
      </c>
      <c r="E52" t="s">
        <v>1774</v>
      </c>
      <c r="F52" t="s">
        <v>1775</v>
      </c>
      <c r="G52" t="s">
        <v>1748</v>
      </c>
      <c r="H52" t="s">
        <v>1749</v>
      </c>
      <c r="I52" t="s">
        <v>1650</v>
      </c>
      <c r="J52" t="s">
        <v>1750</v>
      </c>
      <c r="K52" t="s">
        <v>1751</v>
      </c>
      <c r="L52" t="s">
        <v>92</v>
      </c>
      <c r="M52" t="s">
        <v>1752</v>
      </c>
      <c r="N52" t="s">
        <v>1766</v>
      </c>
      <c r="O52" t="s">
        <v>1753</v>
      </c>
      <c r="P52">
        <v>0</v>
      </c>
      <c r="Q52" s="126" t="s">
        <v>1767</v>
      </c>
      <c r="R52">
        <v>0</v>
      </c>
      <c r="S52">
        <v>0</v>
      </c>
      <c r="T52">
        <v>0</v>
      </c>
      <c r="U52">
        <v>0</v>
      </c>
      <c r="V52">
        <v>0</v>
      </c>
      <c r="W52">
        <v>0</v>
      </c>
      <c r="X52">
        <v>0</v>
      </c>
      <c r="Y52">
        <v>0</v>
      </c>
      <c r="Z52">
        <v>0</v>
      </c>
      <c r="AA52" s="126">
        <v>0</v>
      </c>
      <c r="AC52" s="130">
        <f t="shared" si="0"/>
        <v>0</v>
      </c>
      <c r="AD52" s="131">
        <f t="shared" si="1"/>
        <v>0</v>
      </c>
      <c r="AE52" s="131">
        <f t="shared" si="2"/>
        <v>0</v>
      </c>
      <c r="AF52" s="131">
        <f t="shared" si="3"/>
        <v>0</v>
      </c>
      <c r="AG52" s="131">
        <f t="shared" si="4"/>
        <v>0</v>
      </c>
      <c r="AH52" s="131">
        <f t="shared" si="5"/>
        <v>0</v>
      </c>
      <c r="AI52" s="131">
        <f t="shared" si="6"/>
        <v>0</v>
      </c>
      <c r="AJ52" s="131">
        <f t="shared" si="7"/>
        <v>0</v>
      </c>
      <c r="AK52" s="131">
        <f t="shared" si="8"/>
        <v>0</v>
      </c>
      <c r="AL52" s="131">
        <f t="shared" si="9"/>
        <v>0</v>
      </c>
    </row>
    <row r="53" spans="1:38" x14ac:dyDescent="0.25">
      <c r="A53">
        <v>48</v>
      </c>
      <c r="B53" t="s">
        <v>1745</v>
      </c>
      <c r="C53" t="s">
        <v>1849</v>
      </c>
      <c r="E53" t="s">
        <v>1859</v>
      </c>
      <c r="F53" t="s">
        <v>1860</v>
      </c>
      <c r="G53" t="s">
        <v>1748</v>
      </c>
      <c r="H53" t="s">
        <v>1749</v>
      </c>
      <c r="I53" t="s">
        <v>1650</v>
      </c>
      <c r="J53" t="s">
        <v>1750</v>
      </c>
      <c r="K53" t="s">
        <v>1751</v>
      </c>
      <c r="L53" t="s">
        <v>92</v>
      </c>
      <c r="M53" t="s">
        <v>1752</v>
      </c>
      <c r="N53" t="s">
        <v>1752</v>
      </c>
      <c r="O53" t="s">
        <v>1753</v>
      </c>
      <c r="P53" t="s">
        <v>1860</v>
      </c>
      <c r="Q53" s="126" t="s">
        <v>1755</v>
      </c>
      <c r="R53">
        <v>0</v>
      </c>
      <c r="S53">
        <v>0</v>
      </c>
      <c r="T53">
        <v>0</v>
      </c>
      <c r="U53">
        <v>0</v>
      </c>
      <c r="V53">
        <v>0</v>
      </c>
      <c r="W53">
        <v>0</v>
      </c>
      <c r="X53">
        <v>0</v>
      </c>
      <c r="Y53">
        <v>0</v>
      </c>
      <c r="Z53">
        <v>0</v>
      </c>
      <c r="AA53" s="126">
        <v>0</v>
      </c>
      <c r="AC53" s="130">
        <f t="shared" si="0"/>
        <v>0</v>
      </c>
      <c r="AD53" s="131">
        <f t="shared" si="1"/>
        <v>0</v>
      </c>
      <c r="AE53" s="131">
        <f t="shared" si="2"/>
        <v>0</v>
      </c>
      <c r="AF53" s="131">
        <f t="shared" si="3"/>
        <v>0</v>
      </c>
      <c r="AG53" s="131">
        <f t="shared" si="4"/>
        <v>0</v>
      </c>
      <c r="AH53" s="131">
        <f t="shared" si="5"/>
        <v>0</v>
      </c>
      <c r="AI53" s="131">
        <f t="shared" si="6"/>
        <v>0</v>
      </c>
      <c r="AJ53" s="131">
        <f t="shared" si="7"/>
        <v>0</v>
      </c>
      <c r="AK53" s="131">
        <f t="shared" si="8"/>
        <v>0</v>
      </c>
      <c r="AL53" s="131">
        <f t="shared" si="9"/>
        <v>0</v>
      </c>
    </row>
    <row r="54" spans="1:38" x14ac:dyDescent="0.25">
      <c r="A54">
        <v>48</v>
      </c>
      <c r="B54" t="s">
        <v>1745</v>
      </c>
      <c r="C54" t="s">
        <v>1785</v>
      </c>
      <c r="E54" t="s">
        <v>1792</v>
      </c>
      <c r="F54" t="s">
        <v>210</v>
      </c>
      <c r="G54" t="s">
        <v>1748</v>
      </c>
      <c r="H54" t="s">
        <v>1749</v>
      </c>
      <c r="I54" t="s">
        <v>1650</v>
      </c>
      <c r="J54" t="s">
        <v>1750</v>
      </c>
      <c r="K54" t="s">
        <v>1751</v>
      </c>
      <c r="L54" t="s">
        <v>92</v>
      </c>
      <c r="M54" t="s">
        <v>1752</v>
      </c>
      <c r="N54" t="s">
        <v>1766</v>
      </c>
      <c r="O54" t="s">
        <v>1753</v>
      </c>
      <c r="P54" t="s">
        <v>210</v>
      </c>
      <c r="Q54" s="126" t="s">
        <v>1755</v>
      </c>
      <c r="R54">
        <v>0</v>
      </c>
      <c r="S54">
        <v>0</v>
      </c>
      <c r="T54">
        <v>0</v>
      </c>
      <c r="U54">
        <v>0</v>
      </c>
      <c r="V54">
        <v>0</v>
      </c>
      <c r="W54">
        <v>0</v>
      </c>
      <c r="X54">
        <v>0</v>
      </c>
      <c r="Y54">
        <v>0</v>
      </c>
      <c r="Z54">
        <v>0</v>
      </c>
      <c r="AA54" s="126">
        <v>0</v>
      </c>
      <c r="AC54" s="130">
        <f t="shared" si="0"/>
        <v>0</v>
      </c>
      <c r="AD54" s="131">
        <f t="shared" si="1"/>
        <v>0</v>
      </c>
      <c r="AE54" s="131">
        <f t="shared" si="2"/>
        <v>0</v>
      </c>
      <c r="AF54" s="131">
        <f t="shared" si="3"/>
        <v>0</v>
      </c>
      <c r="AG54" s="131">
        <f t="shared" si="4"/>
        <v>0</v>
      </c>
      <c r="AH54" s="131">
        <f t="shared" si="5"/>
        <v>0</v>
      </c>
      <c r="AI54" s="131">
        <f t="shared" si="6"/>
        <v>0</v>
      </c>
      <c r="AJ54" s="131">
        <f t="shared" si="7"/>
        <v>0</v>
      </c>
      <c r="AK54" s="131">
        <f t="shared" si="8"/>
        <v>0</v>
      </c>
      <c r="AL54" s="131">
        <f t="shared" si="9"/>
        <v>0</v>
      </c>
    </row>
    <row r="55" spans="1:38" x14ac:dyDescent="0.25">
      <c r="A55">
        <v>48</v>
      </c>
      <c r="B55" t="s">
        <v>1745</v>
      </c>
      <c r="C55" t="s">
        <v>1849</v>
      </c>
      <c r="E55" t="s">
        <v>1857</v>
      </c>
      <c r="F55" t="s">
        <v>1858</v>
      </c>
      <c r="G55" t="s">
        <v>1748</v>
      </c>
      <c r="H55" t="s">
        <v>1749</v>
      </c>
      <c r="I55" t="s">
        <v>1650</v>
      </c>
      <c r="J55" t="s">
        <v>1750</v>
      </c>
      <c r="K55" t="s">
        <v>1751</v>
      </c>
      <c r="L55" t="s">
        <v>92</v>
      </c>
      <c r="M55" t="s">
        <v>1752</v>
      </c>
      <c r="N55" t="s">
        <v>1752</v>
      </c>
      <c r="O55" t="s">
        <v>1753</v>
      </c>
      <c r="P55" t="s">
        <v>1858</v>
      </c>
      <c r="Q55" s="126" t="s">
        <v>1755</v>
      </c>
      <c r="R55">
        <v>0</v>
      </c>
      <c r="S55">
        <v>0</v>
      </c>
      <c r="T55">
        <v>0</v>
      </c>
      <c r="U55">
        <v>0</v>
      </c>
      <c r="V55">
        <v>0</v>
      </c>
      <c r="W55">
        <v>0</v>
      </c>
      <c r="X55">
        <v>0</v>
      </c>
      <c r="Y55">
        <v>0</v>
      </c>
      <c r="Z55">
        <v>0</v>
      </c>
      <c r="AA55" s="126">
        <v>0</v>
      </c>
      <c r="AC55" s="130">
        <f t="shared" si="0"/>
        <v>0</v>
      </c>
      <c r="AD55" s="131">
        <f t="shared" si="1"/>
        <v>0</v>
      </c>
      <c r="AE55" s="131">
        <f t="shared" si="2"/>
        <v>0</v>
      </c>
      <c r="AF55" s="131">
        <f t="shared" si="3"/>
        <v>0</v>
      </c>
      <c r="AG55" s="131">
        <f t="shared" si="4"/>
        <v>0</v>
      </c>
      <c r="AH55" s="131">
        <f t="shared" si="5"/>
        <v>0</v>
      </c>
      <c r="AI55" s="131">
        <f t="shared" si="6"/>
        <v>0</v>
      </c>
      <c r="AJ55" s="131">
        <f t="shared" si="7"/>
        <v>0</v>
      </c>
      <c r="AK55" s="131">
        <f t="shared" si="8"/>
        <v>0</v>
      </c>
      <c r="AL55" s="131">
        <f t="shared" si="9"/>
        <v>0</v>
      </c>
    </row>
    <row r="56" spans="1:38" x14ac:dyDescent="0.25">
      <c r="A56">
        <v>48</v>
      </c>
      <c r="B56" t="s">
        <v>1745</v>
      </c>
      <c r="C56" t="s">
        <v>1849</v>
      </c>
      <c r="E56" t="s">
        <v>1855</v>
      </c>
      <c r="F56" t="s">
        <v>1856</v>
      </c>
      <c r="G56" t="s">
        <v>1748</v>
      </c>
      <c r="H56" t="s">
        <v>1749</v>
      </c>
      <c r="I56" t="s">
        <v>1650</v>
      </c>
      <c r="J56" t="s">
        <v>1750</v>
      </c>
      <c r="K56" t="s">
        <v>1751</v>
      </c>
      <c r="L56" t="s">
        <v>92</v>
      </c>
      <c r="M56" t="s">
        <v>1752</v>
      </c>
      <c r="N56" t="s">
        <v>1752</v>
      </c>
      <c r="O56" t="s">
        <v>1753</v>
      </c>
      <c r="P56">
        <v>0</v>
      </c>
      <c r="Q56" s="126" t="s">
        <v>1767</v>
      </c>
      <c r="R56">
        <v>0.25328977667579428</v>
      </c>
      <c r="S56">
        <v>0.28356303737571514</v>
      </c>
      <c r="T56">
        <v>0.30011793727744962</v>
      </c>
      <c r="U56">
        <v>0.31623585645774954</v>
      </c>
      <c r="V56">
        <v>0.33194412959827707</v>
      </c>
      <c r="W56">
        <v>0.34677594283390922</v>
      </c>
      <c r="X56">
        <v>0.36085978098201205</v>
      </c>
      <c r="Y56">
        <v>0.37428893896896315</v>
      </c>
      <c r="Z56">
        <v>0.38706419288633154</v>
      </c>
      <c r="AA56" s="126">
        <v>0.39926390060363004</v>
      </c>
      <c r="AC56" s="130">
        <f t="shared" si="0"/>
        <v>253.28977667579429</v>
      </c>
      <c r="AD56" s="131">
        <f t="shared" si="1"/>
        <v>283.56303737571517</v>
      </c>
      <c r="AE56" s="131">
        <f t="shared" si="2"/>
        <v>300.11793727744964</v>
      </c>
      <c r="AF56" s="131">
        <f t="shared" si="3"/>
        <v>316.23585645774955</v>
      </c>
      <c r="AG56" s="131">
        <f t="shared" si="4"/>
        <v>331.94412959827707</v>
      </c>
      <c r="AH56" s="131">
        <f t="shared" si="5"/>
        <v>346.7759428339092</v>
      </c>
      <c r="AI56" s="131">
        <f t="shared" si="6"/>
        <v>360.85978098201207</v>
      </c>
      <c r="AJ56" s="131">
        <f t="shared" si="7"/>
        <v>374.28893896896312</v>
      </c>
      <c r="AK56" s="131">
        <f t="shared" si="8"/>
        <v>387.06419288633151</v>
      </c>
      <c r="AL56" s="131">
        <f t="shared" si="9"/>
        <v>399.26390060363002</v>
      </c>
    </row>
    <row r="57" spans="1:38" x14ac:dyDescent="0.25">
      <c r="A57">
        <v>48</v>
      </c>
      <c r="B57" t="s">
        <v>1745</v>
      </c>
      <c r="C57" t="s">
        <v>1785</v>
      </c>
      <c r="E57" t="s">
        <v>1793</v>
      </c>
      <c r="F57" t="s">
        <v>1794</v>
      </c>
      <c r="G57" t="s">
        <v>1748</v>
      </c>
      <c r="H57" t="s">
        <v>1749</v>
      </c>
      <c r="I57" t="s">
        <v>1650</v>
      </c>
      <c r="J57" t="s">
        <v>1750</v>
      </c>
      <c r="K57" t="s">
        <v>1751</v>
      </c>
      <c r="L57" t="s">
        <v>92</v>
      </c>
      <c r="M57" t="s">
        <v>1752</v>
      </c>
      <c r="N57" t="s">
        <v>1766</v>
      </c>
      <c r="O57" t="s">
        <v>1753</v>
      </c>
      <c r="P57">
        <v>0</v>
      </c>
      <c r="Q57" s="126" t="s">
        <v>1767</v>
      </c>
      <c r="R57">
        <v>0</v>
      </c>
      <c r="S57">
        <v>0</v>
      </c>
      <c r="T57">
        <v>0</v>
      </c>
      <c r="U57">
        <v>0</v>
      </c>
      <c r="V57">
        <v>0</v>
      </c>
      <c r="W57">
        <v>0</v>
      </c>
      <c r="X57">
        <v>0</v>
      </c>
      <c r="Y57">
        <v>0</v>
      </c>
      <c r="Z57">
        <v>0</v>
      </c>
      <c r="AA57" s="126">
        <v>0</v>
      </c>
      <c r="AC57" s="130">
        <f t="shared" si="0"/>
        <v>0</v>
      </c>
      <c r="AD57" s="131">
        <f t="shared" si="1"/>
        <v>0</v>
      </c>
      <c r="AE57" s="131">
        <f t="shared" si="2"/>
        <v>0</v>
      </c>
      <c r="AF57" s="131">
        <f t="shared" si="3"/>
        <v>0</v>
      </c>
      <c r="AG57" s="131">
        <f t="shared" si="4"/>
        <v>0</v>
      </c>
      <c r="AH57" s="131">
        <f t="shared" si="5"/>
        <v>0</v>
      </c>
      <c r="AI57" s="131">
        <f t="shared" si="6"/>
        <v>0</v>
      </c>
      <c r="AJ57" s="131">
        <f t="shared" si="7"/>
        <v>0</v>
      </c>
      <c r="AK57" s="131">
        <f t="shared" si="8"/>
        <v>0</v>
      </c>
      <c r="AL57" s="131">
        <f t="shared" si="9"/>
        <v>0</v>
      </c>
    </row>
    <row r="58" spans="1:38" x14ac:dyDescent="0.25">
      <c r="A58">
        <v>48</v>
      </c>
      <c r="B58" t="s">
        <v>1745</v>
      </c>
      <c r="C58" t="s">
        <v>1802</v>
      </c>
      <c r="E58" t="s">
        <v>268</v>
      </c>
      <c r="F58" t="s">
        <v>1678</v>
      </c>
      <c r="G58" t="s">
        <v>1748</v>
      </c>
      <c r="H58" t="s">
        <v>1749</v>
      </c>
      <c r="I58" t="s">
        <v>1650</v>
      </c>
      <c r="J58" t="s">
        <v>1750</v>
      </c>
      <c r="K58" t="s">
        <v>1751</v>
      </c>
      <c r="L58" t="s">
        <v>92</v>
      </c>
      <c r="M58" t="s">
        <v>1864</v>
      </c>
      <c r="N58" t="s">
        <v>1864</v>
      </c>
      <c r="O58" t="s">
        <v>1753</v>
      </c>
      <c r="P58">
        <v>0</v>
      </c>
      <c r="Q58" s="126" t="s">
        <v>1865</v>
      </c>
      <c r="R58">
        <v>0.57949259708706136</v>
      </c>
      <c r="S58">
        <v>0.65972592867882873</v>
      </c>
      <c r="T58">
        <v>0.72464723422145827</v>
      </c>
      <c r="U58">
        <v>0.78831777289863381</v>
      </c>
      <c r="V58">
        <v>0.85081051183185674</v>
      </c>
      <c r="W58">
        <v>0.91010623372569155</v>
      </c>
      <c r="X58">
        <v>0.96678448379366633</v>
      </c>
      <c r="Y58">
        <v>1.0211656190971941</v>
      </c>
      <c r="Z58">
        <v>1.0732224371465986</v>
      </c>
      <c r="AA58" s="126">
        <v>1.1232576714654396</v>
      </c>
      <c r="AC58" s="130">
        <f t="shared" si="0"/>
        <v>579.49259708706131</v>
      </c>
      <c r="AD58" s="131">
        <f t="shared" si="1"/>
        <v>659.72592867882872</v>
      </c>
      <c r="AE58" s="131">
        <f t="shared" si="2"/>
        <v>724.64723422145823</v>
      </c>
      <c r="AF58" s="131">
        <f t="shared" si="3"/>
        <v>788.31777289863385</v>
      </c>
      <c r="AG58" s="131">
        <f t="shared" si="4"/>
        <v>850.81051183185673</v>
      </c>
      <c r="AH58" s="131">
        <f t="shared" si="5"/>
        <v>910.1062337256916</v>
      </c>
      <c r="AI58" s="131">
        <f t="shared" si="6"/>
        <v>966.78448379366637</v>
      </c>
      <c r="AJ58" s="131">
        <f t="shared" si="7"/>
        <v>1021.1656190971941</v>
      </c>
      <c r="AK58" s="131">
        <f t="shared" si="8"/>
        <v>1073.2224371465986</v>
      </c>
      <c r="AL58" s="131">
        <f t="shared" si="9"/>
        <v>1123.2576714654397</v>
      </c>
    </row>
    <row r="59" spans="1:38" x14ac:dyDescent="0.25">
      <c r="A59">
        <v>48</v>
      </c>
      <c r="B59" t="s">
        <v>1745</v>
      </c>
      <c r="C59" t="s">
        <v>1802</v>
      </c>
      <c r="E59" t="s">
        <v>1836</v>
      </c>
      <c r="F59" t="s">
        <v>1837</v>
      </c>
      <c r="G59" t="s">
        <v>1748</v>
      </c>
      <c r="H59" t="s">
        <v>1749</v>
      </c>
      <c r="I59" t="s">
        <v>1650</v>
      </c>
      <c r="J59" t="s">
        <v>1750</v>
      </c>
      <c r="K59" t="s">
        <v>1751</v>
      </c>
      <c r="L59" t="s">
        <v>92</v>
      </c>
      <c r="M59" t="s">
        <v>1752</v>
      </c>
      <c r="N59" t="s">
        <v>1752</v>
      </c>
      <c r="O59" t="s">
        <v>1753</v>
      </c>
      <c r="P59" t="s">
        <v>187</v>
      </c>
      <c r="Q59" s="126" t="s">
        <v>1755</v>
      </c>
      <c r="R59">
        <v>0</v>
      </c>
      <c r="S59">
        <v>0</v>
      </c>
      <c r="T59">
        <v>0</v>
      </c>
      <c r="U59">
        <v>0</v>
      </c>
      <c r="V59">
        <v>0</v>
      </c>
      <c r="W59">
        <v>0</v>
      </c>
      <c r="X59">
        <v>0</v>
      </c>
      <c r="Y59">
        <v>0</v>
      </c>
      <c r="Z59">
        <v>0</v>
      </c>
      <c r="AA59" s="126">
        <v>0</v>
      </c>
      <c r="AC59" s="130">
        <f t="shared" si="0"/>
        <v>0</v>
      </c>
      <c r="AD59" s="131">
        <f t="shared" si="1"/>
        <v>0</v>
      </c>
      <c r="AE59" s="131">
        <f t="shared" si="2"/>
        <v>0</v>
      </c>
      <c r="AF59" s="131">
        <f t="shared" si="3"/>
        <v>0</v>
      </c>
      <c r="AG59" s="131">
        <f t="shared" si="4"/>
        <v>0</v>
      </c>
      <c r="AH59" s="131">
        <f t="shared" si="5"/>
        <v>0</v>
      </c>
      <c r="AI59" s="131">
        <f t="shared" si="6"/>
        <v>0</v>
      </c>
      <c r="AJ59" s="131">
        <f t="shared" si="7"/>
        <v>0</v>
      </c>
      <c r="AK59" s="131">
        <f t="shared" si="8"/>
        <v>0</v>
      </c>
      <c r="AL59" s="131">
        <f t="shared" si="9"/>
        <v>0</v>
      </c>
    </row>
    <row r="60" spans="1:38" x14ac:dyDescent="0.25">
      <c r="A60">
        <v>48</v>
      </c>
      <c r="B60" t="s">
        <v>1745</v>
      </c>
      <c r="C60" t="s">
        <v>1802</v>
      </c>
      <c r="E60" t="s">
        <v>1838</v>
      </c>
      <c r="F60" t="s">
        <v>1839</v>
      </c>
      <c r="G60" t="s">
        <v>1748</v>
      </c>
      <c r="H60" t="s">
        <v>1749</v>
      </c>
      <c r="I60" t="s">
        <v>1650</v>
      </c>
      <c r="J60" t="s">
        <v>1750</v>
      </c>
      <c r="K60" t="s">
        <v>1751</v>
      </c>
      <c r="L60" t="s">
        <v>92</v>
      </c>
      <c r="M60" t="s">
        <v>1752</v>
      </c>
      <c r="N60" t="s">
        <v>1752</v>
      </c>
      <c r="O60" t="s">
        <v>1753</v>
      </c>
      <c r="P60">
        <v>0</v>
      </c>
      <c r="Q60" s="126" t="s">
        <v>1767</v>
      </c>
      <c r="R60">
        <v>1.635815283207867</v>
      </c>
      <c r="S60">
        <v>1.8535789321978051</v>
      </c>
      <c r="T60">
        <v>2.0332974571604785</v>
      </c>
      <c r="U60">
        <v>2.2073248237312617</v>
      </c>
      <c r="V60">
        <v>2.3769980524825756</v>
      </c>
      <c r="W60">
        <v>2.5368123024009988</v>
      </c>
      <c r="X60">
        <v>2.6884398668610676</v>
      </c>
      <c r="Y60">
        <v>2.8329010822599807</v>
      </c>
      <c r="Z60">
        <v>2.970150377646354</v>
      </c>
      <c r="AA60" s="126">
        <v>3.1010968066570554</v>
      </c>
      <c r="AC60" s="130">
        <f t="shared" si="0"/>
        <v>1635.815283207867</v>
      </c>
      <c r="AD60" s="131">
        <f t="shared" si="1"/>
        <v>1853.5789321978052</v>
      </c>
      <c r="AE60" s="131">
        <f t="shared" si="2"/>
        <v>2033.2974571604784</v>
      </c>
      <c r="AF60" s="131">
        <f t="shared" si="3"/>
        <v>2207.3248237312619</v>
      </c>
      <c r="AG60" s="131">
        <f t="shared" si="4"/>
        <v>2376.9980524825755</v>
      </c>
      <c r="AH60" s="131">
        <f t="shared" si="5"/>
        <v>2536.8123024009988</v>
      </c>
      <c r="AI60" s="131">
        <f t="shared" si="6"/>
        <v>2688.4398668610675</v>
      </c>
      <c r="AJ60" s="131">
        <f t="shared" si="7"/>
        <v>2832.9010822599807</v>
      </c>
      <c r="AK60" s="131">
        <f t="shared" si="8"/>
        <v>2970.1503776463542</v>
      </c>
      <c r="AL60" s="131">
        <f t="shared" si="9"/>
        <v>3101.0968066570554</v>
      </c>
    </row>
    <row r="61" spans="1:38" x14ac:dyDescent="0.25">
      <c r="A61">
        <v>48</v>
      </c>
      <c r="B61" t="s">
        <v>1745</v>
      </c>
      <c r="C61" t="s">
        <v>1802</v>
      </c>
      <c r="E61" t="s">
        <v>1840</v>
      </c>
      <c r="F61" t="s">
        <v>1841</v>
      </c>
      <c r="G61" t="s">
        <v>1748</v>
      </c>
      <c r="H61" t="s">
        <v>1749</v>
      </c>
      <c r="I61" t="s">
        <v>1650</v>
      </c>
      <c r="J61" t="s">
        <v>1750</v>
      </c>
      <c r="K61" t="s">
        <v>1751</v>
      </c>
      <c r="L61" t="s">
        <v>92</v>
      </c>
      <c r="M61" t="s">
        <v>1752</v>
      </c>
      <c r="N61" t="s">
        <v>1752</v>
      </c>
      <c r="O61" t="s">
        <v>1753</v>
      </c>
      <c r="P61">
        <v>0</v>
      </c>
      <c r="Q61" s="126" t="s">
        <v>1767</v>
      </c>
      <c r="R61">
        <v>3.1542151874533242</v>
      </c>
      <c r="S61">
        <v>3.6209044530388947</v>
      </c>
      <c r="T61">
        <v>3.982406659340096</v>
      </c>
      <c r="U61">
        <v>4.3372829807468083</v>
      </c>
      <c r="V61">
        <v>4.6848695581146576</v>
      </c>
      <c r="W61">
        <v>5.0153616704279091</v>
      </c>
      <c r="X61">
        <v>5.3313046322529036</v>
      </c>
      <c r="Y61">
        <v>5.6344743962772945</v>
      </c>
      <c r="Z61">
        <v>5.9248280820860488</v>
      </c>
      <c r="AA61" s="126">
        <v>6.2039284558236503</v>
      </c>
      <c r="AC61" s="130">
        <f t="shared" si="0"/>
        <v>3154.2151874533242</v>
      </c>
      <c r="AD61" s="131">
        <f t="shared" si="1"/>
        <v>3620.9044530388946</v>
      </c>
      <c r="AE61" s="131">
        <f t="shared" si="2"/>
        <v>3982.4066593400958</v>
      </c>
      <c r="AF61" s="131">
        <f t="shared" si="3"/>
        <v>4337.2829807468079</v>
      </c>
      <c r="AG61" s="131">
        <f t="shared" si="4"/>
        <v>4684.8695581146576</v>
      </c>
      <c r="AH61" s="131">
        <f t="shared" si="5"/>
        <v>5015.3616704279093</v>
      </c>
      <c r="AI61" s="131">
        <f t="shared" si="6"/>
        <v>5331.3046322529035</v>
      </c>
      <c r="AJ61" s="131">
        <f t="shared" si="7"/>
        <v>5634.4743962772945</v>
      </c>
      <c r="AK61" s="131">
        <f t="shared" si="8"/>
        <v>5924.8280820860491</v>
      </c>
      <c r="AL61" s="131">
        <f t="shared" si="9"/>
        <v>6203.9284558236504</v>
      </c>
    </row>
    <row r="62" spans="1:38" x14ac:dyDescent="0.25">
      <c r="A62">
        <v>48</v>
      </c>
      <c r="B62" t="s">
        <v>1745</v>
      </c>
      <c r="C62" t="s">
        <v>1849</v>
      </c>
      <c r="E62" t="s">
        <v>1869</v>
      </c>
      <c r="F62" t="s">
        <v>1870</v>
      </c>
      <c r="G62" t="s">
        <v>1748</v>
      </c>
      <c r="H62" t="s">
        <v>1749</v>
      </c>
      <c r="I62" t="s">
        <v>1650</v>
      </c>
      <c r="J62" t="s">
        <v>1750</v>
      </c>
      <c r="K62" t="s">
        <v>1751</v>
      </c>
      <c r="L62" t="s">
        <v>92</v>
      </c>
      <c r="M62" t="s">
        <v>1864</v>
      </c>
      <c r="N62" t="s">
        <v>1864</v>
      </c>
      <c r="O62" t="s">
        <v>1753</v>
      </c>
      <c r="P62">
        <v>0</v>
      </c>
      <c r="Q62" s="126" t="s">
        <v>1865</v>
      </c>
      <c r="R62">
        <v>3.8366896629494524E-2</v>
      </c>
      <c r="S62">
        <v>6.3952279788877298E-2</v>
      </c>
      <c r="T62">
        <v>7.9514068806161631E-2</v>
      </c>
      <c r="U62">
        <v>9.4653335149301743E-2</v>
      </c>
      <c r="V62">
        <v>0.10937048411603983</v>
      </c>
      <c r="W62">
        <v>0.12323944219545208</v>
      </c>
      <c r="X62">
        <v>0.13638240213841352</v>
      </c>
      <c r="Y62">
        <v>0.14888694073682029</v>
      </c>
      <c r="Z62">
        <v>0.16075871023157856</v>
      </c>
      <c r="AA62" s="126">
        <v>0.17207197862469559</v>
      </c>
      <c r="AC62" s="130">
        <f t="shared" si="0"/>
        <v>38.366896629494526</v>
      </c>
      <c r="AD62" s="131">
        <f t="shared" si="1"/>
        <v>63.952279788877298</v>
      </c>
      <c r="AE62" s="131">
        <f t="shared" si="2"/>
        <v>79.514068806161632</v>
      </c>
      <c r="AF62" s="131">
        <f t="shared" si="3"/>
        <v>94.653335149301739</v>
      </c>
      <c r="AG62" s="131">
        <f t="shared" si="4"/>
        <v>109.37048411603983</v>
      </c>
      <c r="AH62" s="131">
        <f t="shared" si="5"/>
        <v>123.23944219545207</v>
      </c>
      <c r="AI62" s="131">
        <f t="shared" si="6"/>
        <v>136.38240213841351</v>
      </c>
      <c r="AJ62" s="131">
        <f t="shared" si="7"/>
        <v>148.88694073682029</v>
      </c>
      <c r="AK62" s="131">
        <f t="shared" si="8"/>
        <v>160.75871023157856</v>
      </c>
      <c r="AL62" s="131">
        <f t="shared" si="9"/>
        <v>172.07197862469559</v>
      </c>
    </row>
    <row r="63" spans="1:38" x14ac:dyDescent="0.25">
      <c r="A63">
        <v>48</v>
      </c>
      <c r="B63" t="s">
        <v>1745</v>
      </c>
      <c r="C63" t="s">
        <v>1849</v>
      </c>
      <c r="E63" t="s">
        <v>1861</v>
      </c>
      <c r="F63" t="s">
        <v>1862</v>
      </c>
      <c r="G63" t="s">
        <v>1748</v>
      </c>
      <c r="H63" t="s">
        <v>1749</v>
      </c>
      <c r="I63" t="s">
        <v>1650</v>
      </c>
      <c r="J63" t="s">
        <v>1750</v>
      </c>
      <c r="K63" t="s">
        <v>1751</v>
      </c>
      <c r="L63" t="s">
        <v>92</v>
      </c>
      <c r="M63" t="s">
        <v>1752</v>
      </c>
      <c r="N63" t="s">
        <v>1752</v>
      </c>
      <c r="O63" t="s">
        <v>1753</v>
      </c>
      <c r="P63" t="s">
        <v>1679</v>
      </c>
      <c r="Q63" s="126" t="s">
        <v>1755</v>
      </c>
      <c r="R63">
        <v>0</v>
      </c>
      <c r="S63">
        <v>0</v>
      </c>
      <c r="T63">
        <v>0</v>
      </c>
      <c r="U63">
        <v>0</v>
      </c>
      <c r="V63">
        <v>0</v>
      </c>
      <c r="W63">
        <v>0</v>
      </c>
      <c r="X63">
        <v>0</v>
      </c>
      <c r="Y63">
        <v>0</v>
      </c>
      <c r="Z63">
        <v>0</v>
      </c>
      <c r="AA63" s="126">
        <v>0</v>
      </c>
      <c r="AC63" s="130">
        <f t="shared" si="0"/>
        <v>0</v>
      </c>
      <c r="AD63" s="131">
        <f t="shared" si="1"/>
        <v>0</v>
      </c>
      <c r="AE63" s="131">
        <f t="shared" si="2"/>
        <v>0</v>
      </c>
      <c r="AF63" s="131">
        <f t="shared" si="3"/>
        <v>0</v>
      </c>
      <c r="AG63" s="131">
        <f t="shared" si="4"/>
        <v>0</v>
      </c>
      <c r="AH63" s="131">
        <f t="shared" si="5"/>
        <v>0</v>
      </c>
      <c r="AI63" s="131">
        <f t="shared" si="6"/>
        <v>0</v>
      </c>
      <c r="AJ63" s="131">
        <f t="shared" si="7"/>
        <v>0</v>
      </c>
      <c r="AK63" s="131">
        <f t="shared" si="8"/>
        <v>0</v>
      </c>
      <c r="AL63" s="131">
        <f t="shared" si="9"/>
        <v>0</v>
      </c>
    </row>
    <row r="64" spans="1:38" x14ac:dyDescent="0.25">
      <c r="A64">
        <v>48</v>
      </c>
      <c r="B64" t="s">
        <v>1745</v>
      </c>
      <c r="C64" t="s">
        <v>1802</v>
      </c>
      <c r="E64" t="s">
        <v>254</v>
      </c>
      <c r="F64" t="s">
        <v>253</v>
      </c>
      <c r="G64" t="s">
        <v>1748</v>
      </c>
      <c r="H64" t="s">
        <v>1749</v>
      </c>
      <c r="I64" t="s">
        <v>1650</v>
      </c>
      <c r="J64" t="s">
        <v>1750</v>
      </c>
      <c r="K64" t="s">
        <v>1751</v>
      </c>
      <c r="L64" t="s">
        <v>92</v>
      </c>
      <c r="M64" t="s">
        <v>1864</v>
      </c>
      <c r="N64" t="s">
        <v>1864</v>
      </c>
      <c r="O64" t="s">
        <v>1753</v>
      </c>
      <c r="P64">
        <v>0</v>
      </c>
      <c r="Q64" s="126" t="s">
        <v>1865</v>
      </c>
      <c r="R64">
        <v>1.1682490855883665</v>
      </c>
      <c r="S64">
        <v>1.3326669689459085</v>
      </c>
      <c r="T64">
        <v>1.4600315281296292</v>
      </c>
      <c r="U64">
        <v>1.5850721597403004</v>
      </c>
      <c r="V64">
        <v>1.7075562671757292</v>
      </c>
      <c r="W64">
        <v>1.8240243502277276</v>
      </c>
      <c r="X64">
        <v>1.9353747111302295</v>
      </c>
      <c r="Y64">
        <v>2.0422320921987294</v>
      </c>
      <c r="Z64">
        <v>2.1445804879662482</v>
      </c>
      <c r="AA64" s="126">
        <v>2.2429704405934738</v>
      </c>
      <c r="AC64" s="130">
        <f t="shared" si="0"/>
        <v>1168.2490855883666</v>
      </c>
      <c r="AD64" s="131">
        <f t="shared" si="1"/>
        <v>1332.6669689459086</v>
      </c>
      <c r="AE64" s="131">
        <f t="shared" si="2"/>
        <v>1460.0315281296291</v>
      </c>
      <c r="AF64" s="131">
        <f t="shared" si="3"/>
        <v>1585.0721597403003</v>
      </c>
      <c r="AG64" s="131">
        <f t="shared" si="4"/>
        <v>1707.5562671757291</v>
      </c>
      <c r="AH64" s="131">
        <f t="shared" si="5"/>
        <v>1824.0243502277276</v>
      </c>
      <c r="AI64" s="131">
        <f t="shared" si="6"/>
        <v>1935.3747111302296</v>
      </c>
      <c r="AJ64" s="131">
        <f t="shared" si="7"/>
        <v>2042.2320921987293</v>
      </c>
      <c r="AK64" s="131">
        <f t="shared" si="8"/>
        <v>2144.5804879662483</v>
      </c>
      <c r="AL64" s="131">
        <f t="shared" si="9"/>
        <v>2242.970440593474</v>
      </c>
    </row>
    <row r="65" spans="1:38" x14ac:dyDescent="0.25">
      <c r="A65">
        <v>48</v>
      </c>
      <c r="B65" t="s">
        <v>1745</v>
      </c>
      <c r="C65" t="s">
        <v>1802</v>
      </c>
      <c r="E65" t="s">
        <v>257</v>
      </c>
      <c r="F65" t="s">
        <v>215</v>
      </c>
      <c r="G65" t="s">
        <v>1748</v>
      </c>
      <c r="H65" t="s">
        <v>1749</v>
      </c>
      <c r="I65" t="s">
        <v>1650</v>
      </c>
      <c r="J65" t="s">
        <v>1750</v>
      </c>
      <c r="K65" t="s">
        <v>1751</v>
      </c>
      <c r="L65" t="s">
        <v>92</v>
      </c>
      <c r="M65" t="s">
        <v>1864</v>
      </c>
      <c r="N65" t="s">
        <v>1864</v>
      </c>
      <c r="O65" t="s">
        <v>1753</v>
      </c>
      <c r="P65">
        <v>0</v>
      </c>
      <c r="Q65" s="126" t="s">
        <v>1865</v>
      </c>
      <c r="R65">
        <v>2.4663089163625846</v>
      </c>
      <c r="S65">
        <v>2.7799908546073921</v>
      </c>
      <c r="T65">
        <v>3.026022534402625</v>
      </c>
      <c r="U65">
        <v>3.2651114294750534</v>
      </c>
      <c r="V65">
        <v>3.4982363858154328</v>
      </c>
      <c r="W65">
        <v>3.7178520643205313</v>
      </c>
      <c r="X65">
        <v>3.9262663893174148</v>
      </c>
      <c r="Y65">
        <v>4.1248598324218539</v>
      </c>
      <c r="Z65">
        <v>4.3135997818336511</v>
      </c>
      <c r="AA65" s="126">
        <v>4.4937024577725353</v>
      </c>
      <c r="AC65" s="130">
        <f t="shared" si="0"/>
        <v>2466.3089163625846</v>
      </c>
      <c r="AD65" s="131">
        <f t="shared" si="1"/>
        <v>2779.9908546073921</v>
      </c>
      <c r="AE65" s="131">
        <f t="shared" si="2"/>
        <v>3026.0225344026248</v>
      </c>
      <c r="AF65" s="131">
        <f t="shared" si="3"/>
        <v>3265.1114294750532</v>
      </c>
      <c r="AG65" s="131">
        <f t="shared" si="4"/>
        <v>3498.2363858154326</v>
      </c>
      <c r="AH65" s="131">
        <f t="shared" si="5"/>
        <v>3717.8520643205311</v>
      </c>
      <c r="AI65" s="131">
        <f t="shared" si="6"/>
        <v>3926.2663893174149</v>
      </c>
      <c r="AJ65" s="131">
        <f t="shared" si="7"/>
        <v>4124.8598324218538</v>
      </c>
      <c r="AK65" s="131">
        <f t="shared" si="8"/>
        <v>4313.5997818336509</v>
      </c>
      <c r="AL65" s="131">
        <f t="shared" si="9"/>
        <v>4493.7024577725351</v>
      </c>
    </row>
    <row r="66" spans="1:38" x14ac:dyDescent="0.25">
      <c r="A66">
        <v>48</v>
      </c>
      <c r="B66" t="s">
        <v>1745</v>
      </c>
      <c r="C66" t="s">
        <v>1849</v>
      </c>
      <c r="E66" t="s">
        <v>1863</v>
      </c>
      <c r="F66" t="s">
        <v>1670</v>
      </c>
      <c r="G66" t="s">
        <v>1748</v>
      </c>
      <c r="H66" t="s">
        <v>1749</v>
      </c>
      <c r="I66" t="s">
        <v>1650</v>
      </c>
      <c r="J66" t="s">
        <v>1750</v>
      </c>
      <c r="K66" t="s">
        <v>1751</v>
      </c>
      <c r="L66" t="s">
        <v>92</v>
      </c>
      <c r="M66" t="s">
        <v>1752</v>
      </c>
      <c r="N66" t="s">
        <v>1752</v>
      </c>
      <c r="O66" t="s">
        <v>1753</v>
      </c>
      <c r="P66" t="s">
        <v>1670</v>
      </c>
      <c r="Q66" s="126" t="s">
        <v>1755</v>
      </c>
      <c r="R66">
        <v>8.5288153865600139E-2</v>
      </c>
      <c r="S66">
        <v>9.5187361821303232E-2</v>
      </c>
      <c r="T66">
        <v>0.10346465732821369</v>
      </c>
      <c r="U66">
        <v>0.11149735250221819</v>
      </c>
      <c r="V66">
        <v>0.11926156148250334</v>
      </c>
      <c r="W66">
        <v>0.12654157198925031</v>
      </c>
      <c r="X66">
        <v>0.13340608563992148</v>
      </c>
      <c r="Y66">
        <v>0.13990191056183854</v>
      </c>
      <c r="Z66">
        <v>0.14603766191425216</v>
      </c>
      <c r="AA66" s="126">
        <v>0.15185400173243938</v>
      </c>
      <c r="AC66" s="130">
        <f t="shared" si="0"/>
        <v>85.288153865600137</v>
      </c>
      <c r="AD66" s="131">
        <f t="shared" si="1"/>
        <v>95.187361821303227</v>
      </c>
      <c r="AE66" s="131">
        <f t="shared" si="2"/>
        <v>103.46465732821369</v>
      </c>
      <c r="AF66" s="131">
        <f t="shared" si="3"/>
        <v>111.49735250221819</v>
      </c>
      <c r="AG66" s="131">
        <f t="shared" si="4"/>
        <v>119.26156148250334</v>
      </c>
      <c r="AH66" s="131">
        <f t="shared" si="5"/>
        <v>126.54157198925031</v>
      </c>
      <c r="AI66" s="131">
        <f t="shared" si="6"/>
        <v>133.40608563992149</v>
      </c>
      <c r="AJ66" s="131">
        <f t="shared" si="7"/>
        <v>139.90191056183855</v>
      </c>
      <c r="AK66" s="131">
        <f t="shared" si="8"/>
        <v>146.03766191425217</v>
      </c>
      <c r="AL66" s="131">
        <f t="shared" si="9"/>
        <v>151.85400173243937</v>
      </c>
    </row>
    <row r="67" spans="1:38" x14ac:dyDescent="0.25">
      <c r="A67">
        <v>48</v>
      </c>
      <c r="B67" t="s">
        <v>1745</v>
      </c>
      <c r="C67" t="s">
        <v>1802</v>
      </c>
      <c r="E67" t="s">
        <v>261</v>
      </c>
      <c r="F67" t="s">
        <v>1867</v>
      </c>
      <c r="G67" t="s">
        <v>1748</v>
      </c>
      <c r="H67" t="s">
        <v>1749</v>
      </c>
      <c r="I67" t="s">
        <v>1650</v>
      </c>
      <c r="J67" t="s">
        <v>1750</v>
      </c>
      <c r="K67" t="s">
        <v>1751</v>
      </c>
      <c r="L67" t="s">
        <v>92</v>
      </c>
      <c r="M67" t="s">
        <v>1864</v>
      </c>
      <c r="N67" t="s">
        <v>1864</v>
      </c>
      <c r="O67" t="s">
        <v>1753</v>
      </c>
      <c r="P67">
        <v>0</v>
      </c>
      <c r="Q67" s="126" t="s">
        <v>1865</v>
      </c>
      <c r="R67">
        <v>1.2596357671773721</v>
      </c>
      <c r="S67">
        <v>1.4235800406539512</v>
      </c>
      <c r="T67">
        <v>1.5628685949812353</v>
      </c>
      <c r="U67">
        <v>1.6990662989893384</v>
      </c>
      <c r="V67">
        <v>1.8323232475022895</v>
      </c>
      <c r="W67">
        <v>1.9587338137073638</v>
      </c>
      <c r="X67">
        <v>2.0793951331489615</v>
      </c>
      <c r="Y67">
        <v>2.1950441369199614</v>
      </c>
      <c r="Z67">
        <v>2.3056047948501424</v>
      </c>
      <c r="AA67" s="126">
        <v>2.4117264153746953</v>
      </c>
      <c r="AC67" s="130">
        <f t="shared" ref="AC67:AC130" si="10">R67*1000</f>
        <v>1259.6357671773721</v>
      </c>
      <c r="AD67" s="131">
        <f t="shared" ref="AD67:AD130" si="11">S67*1000</f>
        <v>1423.5800406539511</v>
      </c>
      <c r="AE67" s="131">
        <f t="shared" ref="AE67:AE130" si="12">T67*1000</f>
        <v>1562.8685949812352</v>
      </c>
      <c r="AF67" s="131">
        <f t="shared" ref="AF67:AF130" si="13">U67*1000</f>
        <v>1699.0662989893383</v>
      </c>
      <c r="AG67" s="131">
        <f t="shared" ref="AG67:AG130" si="14">V67*1000</f>
        <v>1832.3232475022894</v>
      </c>
      <c r="AH67" s="131">
        <f t="shared" ref="AH67:AH130" si="15">W67*1000</f>
        <v>1958.7338137073639</v>
      </c>
      <c r="AI67" s="131">
        <f t="shared" ref="AI67:AI130" si="16">X67*1000</f>
        <v>2079.3951331489616</v>
      </c>
      <c r="AJ67" s="131">
        <f t="shared" ref="AJ67:AJ130" si="17">Y67*1000</f>
        <v>2195.0441369199611</v>
      </c>
      <c r="AK67" s="131">
        <f t="shared" ref="AK67:AK130" si="18">Z67*1000</f>
        <v>2305.6047948501423</v>
      </c>
      <c r="AL67" s="131">
        <f t="shared" ref="AL67:AL130" si="19">AA67*1000</f>
        <v>2411.7264153746955</v>
      </c>
    </row>
    <row r="68" spans="1:38" x14ac:dyDescent="0.25">
      <c r="A68">
        <v>48</v>
      </c>
      <c r="B68" t="s">
        <v>1745</v>
      </c>
      <c r="C68" t="s">
        <v>1760</v>
      </c>
      <c r="E68" t="s">
        <v>1776</v>
      </c>
      <c r="F68" t="s">
        <v>1777</v>
      </c>
      <c r="G68" t="s">
        <v>1748</v>
      </c>
      <c r="H68" t="s">
        <v>1749</v>
      </c>
      <c r="I68" t="s">
        <v>1650</v>
      </c>
      <c r="J68" t="s">
        <v>1750</v>
      </c>
      <c r="K68" t="s">
        <v>1751</v>
      </c>
      <c r="L68" t="s">
        <v>92</v>
      </c>
      <c r="M68" t="s">
        <v>1752</v>
      </c>
      <c r="N68" t="s">
        <v>1766</v>
      </c>
      <c r="O68" t="s">
        <v>1753</v>
      </c>
      <c r="P68">
        <v>0</v>
      </c>
      <c r="Q68" s="126" t="s">
        <v>1767</v>
      </c>
      <c r="R68">
        <v>1.1458772010570664</v>
      </c>
      <c r="S68">
        <v>1.2767921916509175</v>
      </c>
      <c r="T68">
        <v>1.3981869151099773</v>
      </c>
      <c r="U68">
        <v>1.516785543080873</v>
      </c>
      <c r="V68">
        <v>1.6311942104168768</v>
      </c>
      <c r="W68">
        <v>1.7386446503236099</v>
      </c>
      <c r="X68">
        <v>1.840250611530452</v>
      </c>
      <c r="Y68">
        <v>1.9364079269467014</v>
      </c>
      <c r="Z68">
        <v>2.0274019803326135</v>
      </c>
      <c r="AA68" s="126">
        <v>2.1137905837279503</v>
      </c>
      <c r="AC68" s="130">
        <f t="shared" si="10"/>
        <v>1145.8772010570663</v>
      </c>
      <c r="AD68" s="131">
        <f t="shared" si="11"/>
        <v>1276.7921916509174</v>
      </c>
      <c r="AE68" s="131">
        <f t="shared" si="12"/>
        <v>1398.1869151099772</v>
      </c>
      <c r="AF68" s="131">
        <f t="shared" si="13"/>
        <v>1516.7855430808729</v>
      </c>
      <c r="AG68" s="131">
        <f t="shared" si="14"/>
        <v>1631.1942104168768</v>
      </c>
      <c r="AH68" s="131">
        <f t="shared" si="15"/>
        <v>1738.64465032361</v>
      </c>
      <c r="AI68" s="131">
        <f t="shared" si="16"/>
        <v>1840.250611530452</v>
      </c>
      <c r="AJ68" s="131">
        <f t="shared" si="17"/>
        <v>1936.4079269467013</v>
      </c>
      <c r="AK68" s="131">
        <f t="shared" si="18"/>
        <v>2027.4019803326134</v>
      </c>
      <c r="AL68" s="131">
        <f t="shared" si="19"/>
        <v>2113.7905837279504</v>
      </c>
    </row>
    <row r="69" spans="1:38" x14ac:dyDescent="0.25">
      <c r="A69">
        <v>48</v>
      </c>
      <c r="B69" t="s">
        <v>1745</v>
      </c>
      <c r="C69" t="s">
        <v>1785</v>
      </c>
      <c r="E69" t="s">
        <v>1795</v>
      </c>
      <c r="F69" t="s">
        <v>91</v>
      </c>
      <c r="G69" t="s">
        <v>1748</v>
      </c>
      <c r="H69" t="s">
        <v>1749</v>
      </c>
      <c r="I69" t="s">
        <v>1650</v>
      </c>
      <c r="J69" t="s">
        <v>1750</v>
      </c>
      <c r="K69" t="s">
        <v>1751</v>
      </c>
      <c r="L69" t="s">
        <v>92</v>
      </c>
      <c r="M69" t="s">
        <v>1752</v>
      </c>
      <c r="N69" t="s">
        <v>1766</v>
      </c>
      <c r="O69" t="s">
        <v>1753</v>
      </c>
      <c r="P69">
        <v>0</v>
      </c>
      <c r="Q69" s="126" t="s">
        <v>1767</v>
      </c>
      <c r="R69">
        <v>0</v>
      </c>
      <c r="S69">
        <v>0</v>
      </c>
      <c r="T69">
        <v>0</v>
      </c>
      <c r="U69">
        <v>0</v>
      </c>
      <c r="V69">
        <v>0</v>
      </c>
      <c r="W69">
        <v>0</v>
      </c>
      <c r="X69">
        <v>0</v>
      </c>
      <c r="Y69">
        <v>0</v>
      </c>
      <c r="Z69">
        <v>0</v>
      </c>
      <c r="AA69" s="126">
        <v>0</v>
      </c>
      <c r="AC69" s="130">
        <f t="shared" si="10"/>
        <v>0</v>
      </c>
      <c r="AD69" s="131">
        <f t="shared" si="11"/>
        <v>0</v>
      </c>
      <c r="AE69" s="131">
        <f t="shared" si="12"/>
        <v>0</v>
      </c>
      <c r="AF69" s="131">
        <f t="shared" si="13"/>
        <v>0</v>
      </c>
      <c r="AG69" s="131">
        <f t="shared" si="14"/>
        <v>0</v>
      </c>
      <c r="AH69" s="131">
        <f t="shared" si="15"/>
        <v>0</v>
      </c>
      <c r="AI69" s="131">
        <f t="shared" si="16"/>
        <v>0</v>
      </c>
      <c r="AJ69" s="131">
        <f t="shared" si="17"/>
        <v>0</v>
      </c>
      <c r="AK69" s="131">
        <f t="shared" si="18"/>
        <v>0</v>
      </c>
      <c r="AL69" s="131">
        <f t="shared" si="19"/>
        <v>0</v>
      </c>
    </row>
    <row r="70" spans="1:38" x14ac:dyDescent="0.25">
      <c r="A70">
        <v>48</v>
      </c>
      <c r="B70" t="s">
        <v>1745</v>
      </c>
      <c r="C70" t="s">
        <v>1785</v>
      </c>
      <c r="E70" t="s">
        <v>1796</v>
      </c>
      <c r="F70" t="s">
        <v>1797</v>
      </c>
      <c r="G70" t="s">
        <v>1748</v>
      </c>
      <c r="H70" t="s">
        <v>1749</v>
      </c>
      <c r="I70" t="s">
        <v>1650</v>
      </c>
      <c r="J70" t="s">
        <v>1750</v>
      </c>
      <c r="K70" t="s">
        <v>1751</v>
      </c>
      <c r="L70" t="s">
        <v>92</v>
      </c>
      <c r="M70" t="s">
        <v>1752</v>
      </c>
      <c r="N70" t="s">
        <v>1766</v>
      </c>
      <c r="O70" t="s">
        <v>1753</v>
      </c>
      <c r="P70">
        <v>0</v>
      </c>
      <c r="Q70" s="126" t="s">
        <v>1767</v>
      </c>
      <c r="R70">
        <v>0.21333760456669262</v>
      </c>
      <c r="S70">
        <v>0.24884934099757569</v>
      </c>
      <c r="T70">
        <v>0.28540136101395663</v>
      </c>
      <c r="U70">
        <v>0.32151373853296372</v>
      </c>
      <c r="V70">
        <v>0.35578318555373351</v>
      </c>
      <c r="W70">
        <v>0.38809447010382248</v>
      </c>
      <c r="X70">
        <v>0.41847881649847457</v>
      </c>
      <c r="Y70">
        <v>0.4470898327934803</v>
      </c>
      <c r="Z70">
        <v>0.47408516297240799</v>
      </c>
      <c r="AA70" s="126">
        <v>0.49959237291843328</v>
      </c>
      <c r="AC70" s="130">
        <f t="shared" si="10"/>
        <v>213.33760456669262</v>
      </c>
      <c r="AD70" s="131">
        <f t="shared" si="11"/>
        <v>248.84934099757569</v>
      </c>
      <c r="AE70" s="131">
        <f t="shared" si="12"/>
        <v>285.40136101395666</v>
      </c>
      <c r="AF70" s="131">
        <f t="shared" si="13"/>
        <v>321.51373853296371</v>
      </c>
      <c r="AG70" s="131">
        <f t="shared" si="14"/>
        <v>355.78318555373352</v>
      </c>
      <c r="AH70" s="131">
        <f t="shared" si="15"/>
        <v>388.09447010382246</v>
      </c>
      <c r="AI70" s="131">
        <f t="shared" si="16"/>
        <v>418.47881649847454</v>
      </c>
      <c r="AJ70" s="131">
        <f t="shared" si="17"/>
        <v>447.0898327934803</v>
      </c>
      <c r="AK70" s="131">
        <f t="shared" si="18"/>
        <v>474.085162972408</v>
      </c>
      <c r="AL70" s="131">
        <f t="shared" si="19"/>
        <v>499.59237291843328</v>
      </c>
    </row>
    <row r="71" spans="1:38" x14ac:dyDescent="0.25">
      <c r="A71">
        <v>48</v>
      </c>
      <c r="B71" t="s">
        <v>1745</v>
      </c>
      <c r="C71" t="s">
        <v>1802</v>
      </c>
      <c r="E71" t="s">
        <v>1842</v>
      </c>
      <c r="F71" t="s">
        <v>82</v>
      </c>
      <c r="G71" t="s">
        <v>1748</v>
      </c>
      <c r="H71" t="s">
        <v>1749</v>
      </c>
      <c r="I71" t="s">
        <v>1650</v>
      </c>
      <c r="J71" t="s">
        <v>1750</v>
      </c>
      <c r="K71" t="s">
        <v>1751</v>
      </c>
      <c r="L71" t="s">
        <v>92</v>
      </c>
      <c r="M71" t="s">
        <v>1752</v>
      </c>
      <c r="N71" t="s">
        <v>1766</v>
      </c>
      <c r="O71" t="s">
        <v>1753</v>
      </c>
      <c r="P71">
        <v>0</v>
      </c>
      <c r="Q71" s="126" t="s">
        <v>1767</v>
      </c>
      <c r="R71">
        <v>1.4769060404214398</v>
      </c>
      <c r="S71">
        <v>1.6771502274094567</v>
      </c>
      <c r="T71">
        <v>1.8335517582182639</v>
      </c>
      <c r="U71">
        <v>1.9869946493535178</v>
      </c>
      <c r="V71">
        <v>2.1378332494917092</v>
      </c>
      <c r="W71">
        <v>2.2815013423583257</v>
      </c>
      <c r="X71">
        <v>2.4191064434870473</v>
      </c>
      <c r="Y71">
        <v>2.5515051028632736</v>
      </c>
      <c r="Z71">
        <v>2.6785636774910451</v>
      </c>
      <c r="AA71" s="126">
        <v>2.8009859328873339</v>
      </c>
      <c r="AC71" s="130">
        <f t="shared" si="10"/>
        <v>1476.9060404214399</v>
      </c>
      <c r="AD71" s="131">
        <f t="shared" si="11"/>
        <v>1677.1502274094566</v>
      </c>
      <c r="AE71" s="131">
        <f t="shared" si="12"/>
        <v>1833.5517582182638</v>
      </c>
      <c r="AF71" s="131">
        <f t="shared" si="13"/>
        <v>1986.9946493535178</v>
      </c>
      <c r="AG71" s="131">
        <f t="shared" si="14"/>
        <v>2137.833249491709</v>
      </c>
      <c r="AH71" s="131">
        <f t="shared" si="15"/>
        <v>2281.5013423583255</v>
      </c>
      <c r="AI71" s="131">
        <f t="shared" si="16"/>
        <v>2419.1064434870473</v>
      </c>
      <c r="AJ71" s="131">
        <f t="shared" si="17"/>
        <v>2551.5051028632738</v>
      </c>
      <c r="AK71" s="131">
        <f t="shared" si="18"/>
        <v>2678.5636774910449</v>
      </c>
      <c r="AL71" s="131">
        <f t="shared" si="19"/>
        <v>2800.985932887334</v>
      </c>
    </row>
    <row r="72" spans="1:38" x14ac:dyDescent="0.25">
      <c r="A72">
        <v>48</v>
      </c>
      <c r="B72" t="s">
        <v>1745</v>
      </c>
      <c r="C72" t="s">
        <v>1871</v>
      </c>
      <c r="F72" t="s">
        <v>1871</v>
      </c>
      <c r="G72" t="s">
        <v>1748</v>
      </c>
      <c r="H72" t="s">
        <v>1749</v>
      </c>
      <c r="I72" t="s">
        <v>1650</v>
      </c>
      <c r="J72" t="s">
        <v>1750</v>
      </c>
      <c r="K72" t="s">
        <v>1751</v>
      </c>
      <c r="L72" t="s">
        <v>92</v>
      </c>
      <c r="M72" t="s">
        <v>1864</v>
      </c>
      <c r="N72" t="s">
        <v>1864</v>
      </c>
      <c r="O72" t="s">
        <v>1753</v>
      </c>
      <c r="P72" t="e">
        <v>#N/A</v>
      </c>
      <c r="Q72" s="126" t="e">
        <v>#N/A</v>
      </c>
      <c r="R72">
        <v>61.964236559651468</v>
      </c>
      <c r="S72">
        <v>69.73674426227133</v>
      </c>
      <c r="T72">
        <v>76.388947398801477</v>
      </c>
      <c r="U72">
        <v>82.880995933937058</v>
      </c>
      <c r="V72">
        <v>89.213748623172648</v>
      </c>
      <c r="W72">
        <v>95.198225167708898</v>
      </c>
      <c r="X72">
        <v>100.89062311249886</v>
      </c>
      <c r="Y72">
        <v>106.32581631472101</v>
      </c>
      <c r="Z72">
        <v>111.50395454282845</v>
      </c>
      <c r="AA72" s="126">
        <v>116.45646759286038</v>
      </c>
      <c r="AC72" s="130">
        <f t="shared" si="10"/>
        <v>61964.236559651465</v>
      </c>
      <c r="AD72" s="131">
        <f t="shared" si="11"/>
        <v>69736.744262271328</v>
      </c>
      <c r="AE72" s="131">
        <f t="shared" si="12"/>
        <v>76388.94739880148</v>
      </c>
      <c r="AF72" s="131">
        <f t="shared" si="13"/>
        <v>82880.995933937054</v>
      </c>
      <c r="AG72" s="131">
        <f t="shared" si="14"/>
        <v>89213.748623172651</v>
      </c>
      <c r="AH72" s="131">
        <f t="shared" si="15"/>
        <v>95198.225167708893</v>
      </c>
      <c r="AI72" s="131">
        <f t="shared" si="16"/>
        <v>100890.62311249886</v>
      </c>
      <c r="AJ72" s="131">
        <f t="shared" si="17"/>
        <v>106325.81631472101</v>
      </c>
      <c r="AK72" s="131">
        <f t="shared" si="18"/>
        <v>111503.95454282845</v>
      </c>
      <c r="AL72" s="131">
        <f t="shared" si="19"/>
        <v>116456.46759286038</v>
      </c>
    </row>
    <row r="73" spans="1:38" x14ac:dyDescent="0.25">
      <c r="A73">
        <v>48</v>
      </c>
      <c r="B73" t="s">
        <v>1745</v>
      </c>
      <c r="C73" t="s">
        <v>1872</v>
      </c>
      <c r="F73" t="s">
        <v>1872</v>
      </c>
      <c r="G73" t="s">
        <v>1748</v>
      </c>
      <c r="H73" t="s">
        <v>1749</v>
      </c>
      <c r="I73" t="s">
        <v>1650</v>
      </c>
      <c r="J73" t="s">
        <v>1750</v>
      </c>
      <c r="K73" t="s">
        <v>1751</v>
      </c>
      <c r="L73" t="s">
        <v>92</v>
      </c>
      <c r="M73" t="s">
        <v>1864</v>
      </c>
      <c r="N73" t="s">
        <v>1864</v>
      </c>
      <c r="O73" t="s">
        <v>1753</v>
      </c>
      <c r="P73" t="e">
        <v>#N/A</v>
      </c>
      <c r="Q73" s="126" t="e">
        <v>#N/A</v>
      </c>
      <c r="R73">
        <v>14.854348207501033</v>
      </c>
      <c r="S73">
        <v>17.045941025612034</v>
      </c>
      <c r="T73">
        <v>18.783229203529427</v>
      </c>
      <c r="U73">
        <v>20.479471919815076</v>
      </c>
      <c r="V73">
        <v>22.137827115442242</v>
      </c>
      <c r="W73">
        <v>23.708219026212198</v>
      </c>
      <c r="X73">
        <v>25.204775715058837</v>
      </c>
      <c r="Y73">
        <v>26.636621999624467</v>
      </c>
      <c r="Z73">
        <v>28.003395691662536</v>
      </c>
      <c r="AA73" s="126">
        <v>29.313178805752809</v>
      </c>
      <c r="AC73" s="130">
        <f t="shared" si="10"/>
        <v>14854.348207501032</v>
      </c>
      <c r="AD73" s="131">
        <f t="shared" si="11"/>
        <v>17045.941025612035</v>
      </c>
      <c r="AE73" s="131">
        <f t="shared" si="12"/>
        <v>18783.229203529427</v>
      </c>
      <c r="AF73" s="131">
        <f t="shared" si="13"/>
        <v>20479.471919815074</v>
      </c>
      <c r="AG73" s="131">
        <f t="shared" si="14"/>
        <v>22137.827115442244</v>
      </c>
      <c r="AH73" s="131">
        <f t="shared" si="15"/>
        <v>23708.219026212199</v>
      </c>
      <c r="AI73" s="131">
        <f t="shared" si="16"/>
        <v>25204.775715058837</v>
      </c>
      <c r="AJ73" s="131">
        <f t="shared" si="17"/>
        <v>26636.621999624465</v>
      </c>
      <c r="AK73" s="131">
        <f t="shared" si="18"/>
        <v>28003.395691662536</v>
      </c>
      <c r="AL73" s="131">
        <f t="shared" si="19"/>
        <v>29313.17880575281</v>
      </c>
    </row>
    <row r="74" spans="1:38" x14ac:dyDescent="0.25">
      <c r="A74">
        <v>48</v>
      </c>
      <c r="B74" t="s">
        <v>1745</v>
      </c>
      <c r="C74" t="s">
        <v>1760</v>
      </c>
      <c r="E74" t="s">
        <v>1778</v>
      </c>
      <c r="F74" t="s">
        <v>1779</v>
      </c>
      <c r="G74" t="s">
        <v>1748</v>
      </c>
      <c r="H74" t="s">
        <v>1749</v>
      </c>
      <c r="I74" t="s">
        <v>1650</v>
      </c>
      <c r="J74" t="s">
        <v>1750</v>
      </c>
      <c r="K74" t="s">
        <v>1751</v>
      </c>
      <c r="L74" t="s">
        <v>92</v>
      </c>
      <c r="M74" t="s">
        <v>1752</v>
      </c>
      <c r="N74" t="s">
        <v>1766</v>
      </c>
      <c r="O74" t="s">
        <v>1753</v>
      </c>
      <c r="P74">
        <v>0</v>
      </c>
      <c r="Q74" s="126" t="s">
        <v>1767</v>
      </c>
      <c r="R74">
        <v>2.4452478423394823</v>
      </c>
      <c r="S74">
        <v>2.6914473878255087</v>
      </c>
      <c r="T74">
        <v>2.9245603785870014</v>
      </c>
      <c r="U74">
        <v>3.1504487706785769</v>
      </c>
      <c r="V74">
        <v>3.3696633940335037</v>
      </c>
      <c r="W74">
        <v>3.5753478512956116</v>
      </c>
      <c r="X74">
        <v>3.7697604795612447</v>
      </c>
      <c r="Y74">
        <v>3.9543050412765615</v>
      </c>
      <c r="Z74">
        <v>4.1289861086942814</v>
      </c>
      <c r="AA74" s="126">
        <v>4.2950075662634335</v>
      </c>
      <c r="AC74" s="130">
        <f t="shared" si="10"/>
        <v>2445.2478423394823</v>
      </c>
      <c r="AD74" s="131">
        <f t="shared" si="11"/>
        <v>2691.4473878255089</v>
      </c>
      <c r="AE74" s="131">
        <f t="shared" si="12"/>
        <v>2924.5603785870012</v>
      </c>
      <c r="AF74" s="131">
        <f t="shared" si="13"/>
        <v>3150.4487706785767</v>
      </c>
      <c r="AG74" s="131">
        <f t="shared" si="14"/>
        <v>3369.6633940335037</v>
      </c>
      <c r="AH74" s="131">
        <f t="shared" si="15"/>
        <v>3575.3478512956117</v>
      </c>
      <c r="AI74" s="131">
        <f t="shared" si="16"/>
        <v>3769.7604795612447</v>
      </c>
      <c r="AJ74" s="131">
        <f t="shared" si="17"/>
        <v>3954.3050412765615</v>
      </c>
      <c r="AK74" s="131">
        <f t="shared" si="18"/>
        <v>4128.986108694281</v>
      </c>
      <c r="AL74" s="131">
        <f t="shared" si="19"/>
        <v>4295.0075662634335</v>
      </c>
    </row>
    <row r="75" spans="1:38" x14ac:dyDescent="0.25">
      <c r="A75">
        <v>48</v>
      </c>
      <c r="B75" t="s">
        <v>1745</v>
      </c>
      <c r="C75" t="s">
        <v>1760</v>
      </c>
      <c r="E75" t="s">
        <v>1783</v>
      </c>
      <c r="F75" t="s">
        <v>1784</v>
      </c>
      <c r="G75" t="s">
        <v>1748</v>
      </c>
      <c r="H75" t="s">
        <v>1749</v>
      </c>
      <c r="I75" t="s">
        <v>1650</v>
      </c>
      <c r="J75" t="s">
        <v>1750</v>
      </c>
      <c r="K75" t="s">
        <v>1751</v>
      </c>
      <c r="L75" t="s">
        <v>92</v>
      </c>
      <c r="M75" t="s">
        <v>1752</v>
      </c>
      <c r="N75" t="s">
        <v>1752</v>
      </c>
      <c r="O75" t="s">
        <v>1753</v>
      </c>
      <c r="P75">
        <v>0</v>
      </c>
      <c r="Q75" s="126" t="s">
        <v>1767</v>
      </c>
      <c r="R75">
        <v>1.8973816722220063</v>
      </c>
      <c r="S75">
        <v>2.0800644945138007</v>
      </c>
      <c r="T75">
        <v>2.2304408708623229</v>
      </c>
      <c r="U75">
        <v>2.3774267068142114</v>
      </c>
      <c r="V75">
        <v>2.520939753049706</v>
      </c>
      <c r="W75">
        <v>2.6555784139724747</v>
      </c>
      <c r="X75">
        <v>2.7833421314837832</v>
      </c>
      <c r="Y75">
        <v>2.9049174608812147</v>
      </c>
      <c r="Z75">
        <v>3.0203026769803487</v>
      </c>
      <c r="AA75" s="126">
        <v>3.1302846947388803</v>
      </c>
      <c r="AC75" s="130">
        <f t="shared" si="10"/>
        <v>1897.3816722220063</v>
      </c>
      <c r="AD75" s="131">
        <f t="shared" si="11"/>
        <v>2080.0644945138006</v>
      </c>
      <c r="AE75" s="131">
        <f t="shared" si="12"/>
        <v>2230.4408708623228</v>
      </c>
      <c r="AF75" s="131">
        <f t="shared" si="13"/>
        <v>2377.4267068142112</v>
      </c>
      <c r="AG75" s="131">
        <f t="shared" si="14"/>
        <v>2520.9397530497058</v>
      </c>
      <c r="AH75" s="131">
        <f t="shared" si="15"/>
        <v>2655.5784139724747</v>
      </c>
      <c r="AI75" s="131">
        <f t="shared" si="16"/>
        <v>2783.3421314837833</v>
      </c>
      <c r="AJ75" s="131">
        <f t="shared" si="17"/>
        <v>2904.9174608812145</v>
      </c>
      <c r="AK75" s="131">
        <f t="shared" si="18"/>
        <v>3020.3026769803487</v>
      </c>
      <c r="AL75" s="131">
        <f t="shared" si="19"/>
        <v>3130.2846947388803</v>
      </c>
    </row>
    <row r="76" spans="1:38" x14ac:dyDescent="0.25">
      <c r="A76">
        <v>48</v>
      </c>
      <c r="B76" t="s">
        <v>1745</v>
      </c>
      <c r="C76" t="s">
        <v>1760</v>
      </c>
      <c r="E76" t="s">
        <v>1877</v>
      </c>
      <c r="F76" t="s">
        <v>1878</v>
      </c>
      <c r="G76" t="s">
        <v>1748</v>
      </c>
      <c r="H76" t="s">
        <v>1749</v>
      </c>
      <c r="I76" t="s">
        <v>1650</v>
      </c>
      <c r="J76" t="s">
        <v>1750</v>
      </c>
      <c r="K76" t="s">
        <v>1751</v>
      </c>
      <c r="L76" t="s">
        <v>92</v>
      </c>
      <c r="M76" t="s">
        <v>1752</v>
      </c>
      <c r="N76" t="s">
        <v>1766</v>
      </c>
      <c r="O76" t="s">
        <v>1753</v>
      </c>
      <c r="P76">
        <v>0</v>
      </c>
      <c r="Q76" s="126" t="s">
        <v>1767</v>
      </c>
      <c r="R76">
        <v>3.4559106151674568</v>
      </c>
      <c r="S76">
        <v>3.8879385095232402</v>
      </c>
      <c r="T76">
        <v>4.3045319680589307</v>
      </c>
      <c r="U76">
        <v>4.7095074796442518</v>
      </c>
      <c r="V76">
        <v>5.10369762774849</v>
      </c>
      <c r="W76">
        <v>5.4754868739635567</v>
      </c>
      <c r="X76">
        <v>5.8282129561328277</v>
      </c>
      <c r="Y76">
        <v>6.1644043641442519</v>
      </c>
      <c r="Z76">
        <v>6.4839599345450223</v>
      </c>
      <c r="AA76" s="126">
        <v>6.7889139667341611</v>
      </c>
      <c r="AC76" s="130">
        <f t="shared" si="10"/>
        <v>3455.9106151674569</v>
      </c>
      <c r="AD76" s="131">
        <f t="shared" si="11"/>
        <v>3887.9385095232401</v>
      </c>
      <c r="AE76" s="131">
        <f t="shared" si="12"/>
        <v>4304.5319680589309</v>
      </c>
      <c r="AF76" s="131">
        <f t="shared" si="13"/>
        <v>4709.5074796442514</v>
      </c>
      <c r="AG76" s="131">
        <f t="shared" si="14"/>
        <v>5103.69762774849</v>
      </c>
      <c r="AH76" s="131">
        <f t="shared" si="15"/>
        <v>5475.4868739635567</v>
      </c>
      <c r="AI76" s="131">
        <f t="shared" si="16"/>
        <v>5828.2129561328275</v>
      </c>
      <c r="AJ76" s="131">
        <f t="shared" si="17"/>
        <v>6164.4043641442522</v>
      </c>
      <c r="AK76" s="131">
        <f t="shared" si="18"/>
        <v>6483.9599345450224</v>
      </c>
      <c r="AL76" s="131">
        <f t="shared" si="19"/>
        <v>6788.9139667341615</v>
      </c>
    </row>
    <row r="77" spans="1:38" x14ac:dyDescent="0.25">
      <c r="A77">
        <v>48</v>
      </c>
      <c r="B77" t="s">
        <v>1745</v>
      </c>
      <c r="C77" t="s">
        <v>1760</v>
      </c>
      <c r="E77" t="s">
        <v>1877</v>
      </c>
      <c r="F77" t="s">
        <v>1878</v>
      </c>
      <c r="G77" t="s">
        <v>1748</v>
      </c>
      <c r="H77" t="s">
        <v>1749</v>
      </c>
      <c r="I77" t="s">
        <v>1650</v>
      </c>
      <c r="J77" t="s">
        <v>1750</v>
      </c>
      <c r="K77" t="s">
        <v>1751</v>
      </c>
      <c r="L77" t="s">
        <v>92</v>
      </c>
      <c r="M77" t="s">
        <v>1752</v>
      </c>
      <c r="N77" t="s">
        <v>1766</v>
      </c>
      <c r="O77" t="s">
        <v>1753</v>
      </c>
      <c r="P77">
        <v>0</v>
      </c>
      <c r="Q77" s="126" t="s">
        <v>1767</v>
      </c>
      <c r="R77">
        <v>3.4559106151674568</v>
      </c>
      <c r="S77">
        <v>3.8879385095232402</v>
      </c>
      <c r="T77">
        <v>4.3045319680589307</v>
      </c>
      <c r="U77">
        <v>4.7095074796442518</v>
      </c>
      <c r="V77">
        <v>5.10369762774849</v>
      </c>
      <c r="W77">
        <v>5.4754868739635567</v>
      </c>
      <c r="X77">
        <v>5.8282129561328277</v>
      </c>
      <c r="Y77">
        <v>6.1644043641442519</v>
      </c>
      <c r="Z77">
        <v>6.4839599345450223</v>
      </c>
      <c r="AA77" s="126">
        <v>6.7889139667341611</v>
      </c>
      <c r="AC77" s="130">
        <f t="shared" si="10"/>
        <v>3455.9106151674569</v>
      </c>
      <c r="AD77" s="131">
        <f t="shared" si="11"/>
        <v>3887.9385095232401</v>
      </c>
      <c r="AE77" s="131">
        <f t="shared" si="12"/>
        <v>4304.5319680589309</v>
      </c>
      <c r="AF77" s="131">
        <f t="shared" si="13"/>
        <v>4709.5074796442514</v>
      </c>
      <c r="AG77" s="131">
        <f t="shared" si="14"/>
        <v>5103.69762774849</v>
      </c>
      <c r="AH77" s="131">
        <f t="shared" si="15"/>
        <v>5475.4868739635567</v>
      </c>
      <c r="AI77" s="131">
        <f t="shared" si="16"/>
        <v>5828.2129561328275</v>
      </c>
      <c r="AJ77" s="131">
        <f t="shared" si="17"/>
        <v>6164.4043641442522</v>
      </c>
      <c r="AK77" s="131">
        <f t="shared" si="18"/>
        <v>6483.9599345450224</v>
      </c>
      <c r="AL77" s="131">
        <f t="shared" si="19"/>
        <v>6788.9139667341615</v>
      </c>
    </row>
    <row r="78" spans="1:38" x14ac:dyDescent="0.25">
      <c r="A78">
        <v>48</v>
      </c>
      <c r="B78" t="s">
        <v>1745</v>
      </c>
      <c r="C78" t="s">
        <v>1802</v>
      </c>
      <c r="E78" t="s">
        <v>1843</v>
      </c>
      <c r="F78" t="s">
        <v>1844</v>
      </c>
      <c r="G78" t="s">
        <v>1748</v>
      </c>
      <c r="H78" t="s">
        <v>1749</v>
      </c>
      <c r="I78" t="s">
        <v>1650</v>
      </c>
      <c r="J78" t="s">
        <v>1750</v>
      </c>
      <c r="K78" t="s">
        <v>1751</v>
      </c>
      <c r="L78" t="s">
        <v>92</v>
      </c>
      <c r="M78" t="s">
        <v>1752</v>
      </c>
      <c r="N78" t="s">
        <v>1752</v>
      </c>
      <c r="O78" t="s">
        <v>1753</v>
      </c>
      <c r="P78">
        <v>0</v>
      </c>
      <c r="Q78" s="126" t="s">
        <v>1767</v>
      </c>
      <c r="R78">
        <v>0.31457360413387059</v>
      </c>
      <c r="S78">
        <v>0.34972066700986143</v>
      </c>
      <c r="T78">
        <v>0.37699041659577182</v>
      </c>
      <c r="U78">
        <v>0.40373442770151591</v>
      </c>
      <c r="V78">
        <v>0.42994946322648148</v>
      </c>
      <c r="W78">
        <v>0.45478157488858156</v>
      </c>
      <c r="X78">
        <v>0.47848577158127725</v>
      </c>
      <c r="Y78">
        <v>0.50119869675742834</v>
      </c>
      <c r="Z78">
        <v>0.52290746980864145</v>
      </c>
      <c r="AA78" s="126">
        <v>0.5437406805962991</v>
      </c>
      <c r="AC78" s="130">
        <f t="shared" si="10"/>
        <v>314.57360413387056</v>
      </c>
      <c r="AD78" s="131">
        <f t="shared" si="11"/>
        <v>349.72066700986142</v>
      </c>
      <c r="AE78" s="131">
        <f t="shared" si="12"/>
        <v>376.99041659577182</v>
      </c>
      <c r="AF78" s="131">
        <f t="shared" si="13"/>
        <v>403.73442770151593</v>
      </c>
      <c r="AG78" s="131">
        <f t="shared" si="14"/>
        <v>429.9494632264815</v>
      </c>
      <c r="AH78" s="131">
        <f t="shared" si="15"/>
        <v>454.78157488858159</v>
      </c>
      <c r="AI78" s="131">
        <f t="shared" si="16"/>
        <v>478.48577158127728</v>
      </c>
      <c r="AJ78" s="131">
        <f t="shared" si="17"/>
        <v>501.19869675742837</v>
      </c>
      <c r="AK78" s="131">
        <f t="shared" si="18"/>
        <v>522.90746980864139</v>
      </c>
      <c r="AL78" s="131">
        <f t="shared" si="19"/>
        <v>543.74068059629906</v>
      </c>
    </row>
    <row r="79" spans="1:38" x14ac:dyDescent="0.25">
      <c r="A79">
        <v>48</v>
      </c>
      <c r="B79" t="s">
        <v>1745</v>
      </c>
      <c r="C79" t="s">
        <v>1849</v>
      </c>
      <c r="E79" t="s">
        <v>264</v>
      </c>
      <c r="F79" t="s">
        <v>251</v>
      </c>
      <c r="G79" t="s">
        <v>1748</v>
      </c>
      <c r="H79" t="s">
        <v>1749</v>
      </c>
      <c r="I79" t="s">
        <v>1650</v>
      </c>
      <c r="J79" t="s">
        <v>1750</v>
      </c>
      <c r="K79" t="s">
        <v>1751</v>
      </c>
      <c r="L79" t="s">
        <v>92</v>
      </c>
      <c r="M79" t="s">
        <v>1864</v>
      </c>
      <c r="N79" t="s">
        <v>1864</v>
      </c>
      <c r="O79" t="s">
        <v>1753</v>
      </c>
      <c r="P79">
        <v>0</v>
      </c>
      <c r="Q79" s="126" t="s">
        <v>1865</v>
      </c>
      <c r="R79">
        <v>2.2984369177790842E-2</v>
      </c>
      <c r="S79">
        <v>3.7441944717955131E-2</v>
      </c>
      <c r="T79">
        <v>4.5481227067142818E-2</v>
      </c>
      <c r="U79">
        <v>5.3310908272812582E-2</v>
      </c>
      <c r="V79">
        <v>6.0935523309417886E-2</v>
      </c>
      <c r="W79">
        <v>6.813372236707714E-2</v>
      </c>
      <c r="X79">
        <v>7.4966573818362428E-2</v>
      </c>
      <c r="Y79">
        <v>8.1479077500418426E-2</v>
      </c>
      <c r="Z79">
        <v>8.7672605331890766E-2</v>
      </c>
      <c r="AA79" s="126">
        <v>9.3584975904094467E-2</v>
      </c>
      <c r="AC79" s="130">
        <f t="shared" si="10"/>
        <v>22.984369177790843</v>
      </c>
      <c r="AD79" s="131">
        <f t="shared" si="11"/>
        <v>37.441944717955131</v>
      </c>
      <c r="AE79" s="131">
        <f t="shared" si="12"/>
        <v>45.481227067142818</v>
      </c>
      <c r="AF79" s="131">
        <f t="shared" si="13"/>
        <v>53.310908272812583</v>
      </c>
      <c r="AG79" s="131">
        <f t="shared" si="14"/>
        <v>60.935523309417889</v>
      </c>
      <c r="AH79" s="131">
        <f t="shared" si="15"/>
        <v>68.133722367077141</v>
      </c>
      <c r="AI79" s="131">
        <f t="shared" si="16"/>
        <v>74.966573818362434</v>
      </c>
      <c r="AJ79" s="131">
        <f t="shared" si="17"/>
        <v>81.479077500418427</v>
      </c>
      <c r="AK79" s="131">
        <f t="shared" si="18"/>
        <v>87.672605331890765</v>
      </c>
      <c r="AL79" s="131">
        <f t="shared" si="19"/>
        <v>93.584975904094463</v>
      </c>
    </row>
    <row r="80" spans="1:38" hidden="1" x14ac:dyDescent="0.25">
      <c r="A80">
        <v>48</v>
      </c>
      <c r="B80" t="s">
        <v>1745</v>
      </c>
      <c r="C80" t="s">
        <v>67</v>
      </c>
      <c r="E80" t="s">
        <v>1746</v>
      </c>
      <c r="F80" t="s">
        <v>1747</v>
      </c>
      <c r="G80" t="s">
        <v>1884</v>
      </c>
      <c r="H80" t="s">
        <v>1749</v>
      </c>
      <c r="I80" t="s">
        <v>1650</v>
      </c>
      <c r="J80" t="s">
        <v>1750</v>
      </c>
      <c r="K80" t="s">
        <v>1751</v>
      </c>
      <c r="L80" t="s">
        <v>92</v>
      </c>
      <c r="M80" t="s">
        <v>1752</v>
      </c>
      <c r="N80" t="s">
        <v>1752</v>
      </c>
      <c r="O80" t="s">
        <v>1753</v>
      </c>
      <c r="P80" t="s">
        <v>1754</v>
      </c>
      <c r="Q80" s="126" t="s">
        <v>1755</v>
      </c>
      <c r="R80">
        <v>0</v>
      </c>
      <c r="S80">
        <v>0</v>
      </c>
      <c r="T80">
        <v>0</v>
      </c>
      <c r="U80">
        <v>0</v>
      </c>
      <c r="V80">
        <v>0</v>
      </c>
      <c r="W80">
        <v>0</v>
      </c>
      <c r="X80">
        <v>0</v>
      </c>
      <c r="Y80">
        <v>0</v>
      </c>
      <c r="Z80">
        <v>0</v>
      </c>
      <c r="AA80" s="126">
        <v>0</v>
      </c>
      <c r="AC80" s="130">
        <f t="shared" si="10"/>
        <v>0</v>
      </c>
      <c r="AD80" s="131">
        <f t="shared" si="11"/>
        <v>0</v>
      </c>
      <c r="AE80" s="131">
        <f t="shared" si="12"/>
        <v>0</v>
      </c>
      <c r="AF80" s="131">
        <f t="shared" si="13"/>
        <v>0</v>
      </c>
      <c r="AG80" s="131">
        <f t="shared" si="14"/>
        <v>0</v>
      </c>
      <c r="AH80" s="131">
        <f t="shared" si="15"/>
        <v>0</v>
      </c>
      <c r="AI80" s="131">
        <f t="shared" si="16"/>
        <v>0</v>
      </c>
      <c r="AJ80" s="131">
        <f t="shared" si="17"/>
        <v>0</v>
      </c>
      <c r="AK80" s="131">
        <f t="shared" si="18"/>
        <v>0</v>
      </c>
      <c r="AL80" s="131">
        <f t="shared" si="19"/>
        <v>0</v>
      </c>
    </row>
    <row r="81" spans="1:38" hidden="1" x14ac:dyDescent="0.25">
      <c r="A81">
        <v>48</v>
      </c>
      <c r="B81" t="s">
        <v>1745</v>
      </c>
      <c r="C81" t="s">
        <v>67</v>
      </c>
      <c r="E81" t="s">
        <v>1756</v>
      </c>
      <c r="F81" t="s">
        <v>1757</v>
      </c>
      <c r="G81" t="s">
        <v>1884</v>
      </c>
      <c r="H81" t="s">
        <v>1749</v>
      </c>
      <c r="I81" t="s">
        <v>1650</v>
      </c>
      <c r="J81" t="s">
        <v>1750</v>
      </c>
      <c r="K81" t="s">
        <v>1751</v>
      </c>
      <c r="L81" t="s">
        <v>92</v>
      </c>
      <c r="M81" t="s">
        <v>1752</v>
      </c>
      <c r="N81" t="s">
        <v>1752</v>
      </c>
      <c r="O81" t="s">
        <v>1753</v>
      </c>
      <c r="P81" t="s">
        <v>1757</v>
      </c>
      <c r="Q81" s="126" t="s">
        <v>1755</v>
      </c>
      <c r="R81">
        <v>0</v>
      </c>
      <c r="S81">
        <v>0</v>
      </c>
      <c r="T81">
        <v>0</v>
      </c>
      <c r="U81">
        <v>0</v>
      </c>
      <c r="V81">
        <v>0</v>
      </c>
      <c r="W81">
        <v>0</v>
      </c>
      <c r="X81">
        <v>0</v>
      </c>
      <c r="Y81">
        <v>0</v>
      </c>
      <c r="Z81">
        <v>0</v>
      </c>
      <c r="AA81" s="126">
        <v>0</v>
      </c>
      <c r="AC81" s="130">
        <f t="shared" si="10"/>
        <v>0</v>
      </c>
      <c r="AD81" s="131">
        <f t="shared" si="11"/>
        <v>0</v>
      </c>
      <c r="AE81" s="131">
        <f t="shared" si="12"/>
        <v>0</v>
      </c>
      <c r="AF81" s="131">
        <f t="shared" si="13"/>
        <v>0</v>
      </c>
      <c r="AG81" s="131">
        <f t="shared" si="14"/>
        <v>0</v>
      </c>
      <c r="AH81" s="131">
        <f t="shared" si="15"/>
        <v>0</v>
      </c>
      <c r="AI81" s="131">
        <f t="shared" si="16"/>
        <v>0</v>
      </c>
      <c r="AJ81" s="131">
        <f t="shared" si="17"/>
        <v>0</v>
      </c>
      <c r="AK81" s="131">
        <f t="shared" si="18"/>
        <v>0</v>
      </c>
      <c r="AL81" s="131">
        <f t="shared" si="19"/>
        <v>0</v>
      </c>
    </row>
    <row r="82" spans="1:38" hidden="1" x14ac:dyDescent="0.25">
      <c r="A82">
        <v>48</v>
      </c>
      <c r="B82" t="s">
        <v>1745</v>
      </c>
      <c r="C82" t="s">
        <v>67</v>
      </c>
      <c r="E82" t="s">
        <v>1758</v>
      </c>
      <c r="F82" t="s">
        <v>1759</v>
      </c>
      <c r="G82" t="s">
        <v>1884</v>
      </c>
      <c r="H82" t="s">
        <v>1749</v>
      </c>
      <c r="I82" t="s">
        <v>1650</v>
      </c>
      <c r="J82" t="s">
        <v>1750</v>
      </c>
      <c r="K82" t="s">
        <v>1751</v>
      </c>
      <c r="L82" t="s">
        <v>92</v>
      </c>
      <c r="M82" t="s">
        <v>1752</v>
      </c>
      <c r="N82" t="s">
        <v>1752</v>
      </c>
      <c r="O82" t="s">
        <v>1753</v>
      </c>
      <c r="P82" t="s">
        <v>1759</v>
      </c>
      <c r="Q82" s="126" t="s">
        <v>1755</v>
      </c>
      <c r="R82">
        <v>0</v>
      </c>
      <c r="S82">
        <v>0</v>
      </c>
      <c r="T82">
        <v>0</v>
      </c>
      <c r="U82">
        <v>0</v>
      </c>
      <c r="V82">
        <v>0</v>
      </c>
      <c r="W82">
        <v>0</v>
      </c>
      <c r="X82">
        <v>0</v>
      </c>
      <c r="Y82">
        <v>0</v>
      </c>
      <c r="Z82">
        <v>0</v>
      </c>
      <c r="AA82" s="126">
        <v>0</v>
      </c>
      <c r="AC82" s="130">
        <f t="shared" si="10"/>
        <v>0</v>
      </c>
      <c r="AD82" s="131">
        <f t="shared" si="11"/>
        <v>0</v>
      </c>
      <c r="AE82" s="131">
        <f t="shared" si="12"/>
        <v>0</v>
      </c>
      <c r="AF82" s="131">
        <f t="shared" si="13"/>
        <v>0</v>
      </c>
      <c r="AG82" s="131">
        <f t="shared" si="14"/>
        <v>0</v>
      </c>
      <c r="AH82" s="131">
        <f t="shared" si="15"/>
        <v>0</v>
      </c>
      <c r="AI82" s="131">
        <f t="shared" si="16"/>
        <v>0</v>
      </c>
      <c r="AJ82" s="131">
        <f t="shared" si="17"/>
        <v>0</v>
      </c>
      <c r="AK82" s="131">
        <f t="shared" si="18"/>
        <v>0</v>
      </c>
      <c r="AL82" s="131">
        <f t="shared" si="19"/>
        <v>0</v>
      </c>
    </row>
    <row r="83" spans="1:38" hidden="1" x14ac:dyDescent="0.25">
      <c r="A83">
        <v>48</v>
      </c>
      <c r="B83" t="s">
        <v>1745</v>
      </c>
      <c r="C83" t="s">
        <v>1760</v>
      </c>
      <c r="E83" t="s">
        <v>1761</v>
      </c>
      <c r="F83" t="s">
        <v>1762</v>
      </c>
      <c r="G83" t="s">
        <v>1884</v>
      </c>
      <c r="H83" t="s">
        <v>1749</v>
      </c>
      <c r="I83" t="s">
        <v>1650</v>
      </c>
      <c r="J83" t="s">
        <v>1750</v>
      </c>
      <c r="K83" t="s">
        <v>1751</v>
      </c>
      <c r="L83" t="s">
        <v>92</v>
      </c>
      <c r="M83" t="s">
        <v>1752</v>
      </c>
      <c r="N83" t="s">
        <v>1752</v>
      </c>
      <c r="O83" t="s">
        <v>1753</v>
      </c>
      <c r="P83">
        <v>0</v>
      </c>
      <c r="Q83" s="126" t="s">
        <v>1763</v>
      </c>
      <c r="R83">
        <v>6.5008520568684137E-4</v>
      </c>
      <c r="S83">
        <v>7.2600233439356612E-4</v>
      </c>
      <c r="T83">
        <v>7.8782361393408965E-4</v>
      </c>
      <c r="U83">
        <v>8.5016263788560155E-4</v>
      </c>
      <c r="V83">
        <v>9.1273086474006574E-4</v>
      </c>
      <c r="W83">
        <v>9.7487078765789591E-4</v>
      </c>
      <c r="X83">
        <v>1.036963536227677E-3</v>
      </c>
      <c r="Y83">
        <v>1.0993021835412134E-3</v>
      </c>
      <c r="Z83">
        <v>1.1619353204773001E-3</v>
      </c>
      <c r="AA83" s="126">
        <v>1.22455279499802E-3</v>
      </c>
      <c r="AC83" s="130">
        <f t="shared" si="10"/>
        <v>0.65008520568684136</v>
      </c>
      <c r="AD83" s="131">
        <f t="shared" si="11"/>
        <v>0.7260023343935661</v>
      </c>
      <c r="AE83" s="131">
        <f t="shared" si="12"/>
        <v>0.78782361393408962</v>
      </c>
      <c r="AF83" s="131">
        <f t="shared" si="13"/>
        <v>0.85016263788560154</v>
      </c>
      <c r="AG83" s="131">
        <f t="shared" si="14"/>
        <v>0.91273086474006571</v>
      </c>
      <c r="AH83" s="131">
        <f t="shared" si="15"/>
        <v>0.97487078765789592</v>
      </c>
      <c r="AI83" s="131">
        <f t="shared" si="16"/>
        <v>1.036963536227677</v>
      </c>
      <c r="AJ83" s="131">
        <f t="shared" si="17"/>
        <v>1.0993021835412133</v>
      </c>
      <c r="AK83" s="131">
        <f t="shared" si="18"/>
        <v>1.1619353204773002</v>
      </c>
      <c r="AL83" s="131">
        <f t="shared" si="19"/>
        <v>1.2245527949980199</v>
      </c>
    </row>
    <row r="84" spans="1:38" hidden="1" x14ac:dyDescent="0.25">
      <c r="A84">
        <v>48</v>
      </c>
      <c r="B84" t="s">
        <v>1745</v>
      </c>
      <c r="C84" t="s">
        <v>1760</v>
      </c>
      <c r="E84" t="s">
        <v>1764</v>
      </c>
      <c r="F84" t="s">
        <v>1765</v>
      </c>
      <c r="G84" t="s">
        <v>1884</v>
      </c>
      <c r="H84" t="s">
        <v>1749</v>
      </c>
      <c r="I84" t="s">
        <v>1650</v>
      </c>
      <c r="J84" t="s">
        <v>1750</v>
      </c>
      <c r="K84" t="s">
        <v>1751</v>
      </c>
      <c r="L84" t="s">
        <v>92</v>
      </c>
      <c r="M84" t="s">
        <v>1752</v>
      </c>
      <c r="N84" t="s">
        <v>1766</v>
      </c>
      <c r="O84" t="s">
        <v>1753</v>
      </c>
      <c r="P84">
        <v>0</v>
      </c>
      <c r="Q84" s="126" t="s">
        <v>1767</v>
      </c>
      <c r="R84">
        <v>0.23006053456981543</v>
      </c>
      <c r="S84">
        <v>0.26457889002811724</v>
      </c>
      <c r="T84">
        <v>0.29766218303382097</v>
      </c>
      <c r="U84">
        <v>0.33100595904059632</v>
      </c>
      <c r="V84">
        <v>0.36407892460109198</v>
      </c>
      <c r="W84">
        <v>0.39671515907249089</v>
      </c>
      <c r="X84">
        <v>0.42908588654341834</v>
      </c>
      <c r="Y84">
        <v>0.46131655555685774</v>
      </c>
      <c r="Z84">
        <v>0.49347054107903437</v>
      </c>
      <c r="AA84" s="126">
        <v>0.52536241826587993</v>
      </c>
      <c r="AC84" s="130">
        <f t="shared" si="10"/>
        <v>230.06053456981542</v>
      </c>
      <c r="AD84" s="131">
        <f t="shared" si="11"/>
        <v>264.57889002811726</v>
      </c>
      <c r="AE84" s="131">
        <f t="shared" si="12"/>
        <v>297.66218303382095</v>
      </c>
      <c r="AF84" s="131">
        <f t="shared" si="13"/>
        <v>331.00595904059634</v>
      </c>
      <c r="AG84" s="131">
        <f t="shared" si="14"/>
        <v>364.07892460109196</v>
      </c>
      <c r="AH84" s="131">
        <f t="shared" si="15"/>
        <v>396.71515907249091</v>
      </c>
      <c r="AI84" s="131">
        <f t="shared" si="16"/>
        <v>429.08588654341833</v>
      </c>
      <c r="AJ84" s="131">
        <f t="shared" si="17"/>
        <v>461.31655555685774</v>
      </c>
      <c r="AK84" s="131">
        <f t="shared" si="18"/>
        <v>493.47054107903438</v>
      </c>
      <c r="AL84" s="131">
        <f t="shared" si="19"/>
        <v>525.36241826587991</v>
      </c>
    </row>
    <row r="85" spans="1:38" hidden="1" x14ac:dyDescent="0.25">
      <c r="A85">
        <v>48</v>
      </c>
      <c r="B85" t="s">
        <v>1745</v>
      </c>
      <c r="C85" t="s">
        <v>1760</v>
      </c>
      <c r="E85" t="s">
        <v>1768</v>
      </c>
      <c r="F85" t="s">
        <v>1769</v>
      </c>
      <c r="G85" t="s">
        <v>1884</v>
      </c>
      <c r="H85" t="s">
        <v>1749</v>
      </c>
      <c r="I85" t="s">
        <v>1650</v>
      </c>
      <c r="J85" t="s">
        <v>1750</v>
      </c>
      <c r="K85" t="s">
        <v>1751</v>
      </c>
      <c r="L85" t="s">
        <v>92</v>
      </c>
      <c r="M85" t="s">
        <v>1752</v>
      </c>
      <c r="N85" t="s">
        <v>1766</v>
      </c>
      <c r="O85" t="s">
        <v>1753</v>
      </c>
      <c r="P85">
        <v>0</v>
      </c>
      <c r="Q85" s="126" t="s">
        <v>1767</v>
      </c>
      <c r="R85">
        <v>0.5702145191345358</v>
      </c>
      <c r="S85">
        <v>0.63994264734959838</v>
      </c>
      <c r="T85">
        <v>0.70539706190732276</v>
      </c>
      <c r="U85">
        <v>0.77098488651749486</v>
      </c>
      <c r="V85">
        <v>0.83525161935907932</v>
      </c>
      <c r="W85">
        <v>0.89810350090248825</v>
      </c>
      <c r="X85">
        <v>0.95990183833828935</v>
      </c>
      <c r="Y85">
        <v>1.0207373733402352</v>
      </c>
      <c r="Z85">
        <v>1.0808469588233867</v>
      </c>
      <c r="AA85" s="126">
        <v>1.139864940594576</v>
      </c>
      <c r="AC85" s="130">
        <f t="shared" si="10"/>
        <v>570.21451913453575</v>
      </c>
      <c r="AD85" s="131">
        <f t="shared" si="11"/>
        <v>639.94264734959836</v>
      </c>
      <c r="AE85" s="131">
        <f t="shared" si="12"/>
        <v>705.39706190732272</v>
      </c>
      <c r="AF85" s="131">
        <f t="shared" si="13"/>
        <v>770.98488651749483</v>
      </c>
      <c r="AG85" s="131">
        <f t="shared" si="14"/>
        <v>835.25161935907931</v>
      </c>
      <c r="AH85" s="131">
        <f t="shared" si="15"/>
        <v>898.10350090248824</v>
      </c>
      <c r="AI85" s="131">
        <f t="shared" si="16"/>
        <v>959.90183833828939</v>
      </c>
      <c r="AJ85" s="131">
        <f t="shared" si="17"/>
        <v>1020.7373733402352</v>
      </c>
      <c r="AK85" s="131">
        <f t="shared" si="18"/>
        <v>1080.8469588233866</v>
      </c>
      <c r="AL85" s="131">
        <f t="shared" si="19"/>
        <v>1139.864940594576</v>
      </c>
    </row>
    <row r="86" spans="1:38" hidden="1" x14ac:dyDescent="0.25">
      <c r="A86">
        <v>48</v>
      </c>
      <c r="B86" t="s">
        <v>1745</v>
      </c>
      <c r="C86" t="s">
        <v>1760</v>
      </c>
      <c r="E86" t="s">
        <v>1770</v>
      </c>
      <c r="F86" t="s">
        <v>1771</v>
      </c>
      <c r="G86" t="s">
        <v>1884</v>
      </c>
      <c r="H86" t="s">
        <v>1749</v>
      </c>
      <c r="I86" t="s">
        <v>1650</v>
      </c>
      <c r="J86" t="s">
        <v>1750</v>
      </c>
      <c r="K86" t="s">
        <v>1751</v>
      </c>
      <c r="L86" t="s">
        <v>92</v>
      </c>
      <c r="M86" t="s">
        <v>1752</v>
      </c>
      <c r="N86" t="s">
        <v>1766</v>
      </c>
      <c r="O86" t="s">
        <v>1753</v>
      </c>
      <c r="P86">
        <v>0</v>
      </c>
      <c r="Q86" s="126" t="s">
        <v>1767</v>
      </c>
      <c r="R86">
        <v>5.6061558945494223</v>
      </c>
      <c r="S86">
        <v>6.4405325679607381</v>
      </c>
      <c r="T86">
        <v>7.2774531736848047</v>
      </c>
      <c r="U86">
        <v>8.1155615298966026</v>
      </c>
      <c r="V86">
        <v>8.9443935544266164</v>
      </c>
      <c r="W86">
        <v>9.760735539817194</v>
      </c>
      <c r="X86">
        <v>10.567890634293008</v>
      </c>
      <c r="Y86">
        <v>11.369650184712984</v>
      </c>
      <c r="Z86">
        <v>12.167239029176416</v>
      </c>
      <c r="AA86" s="126">
        <v>12.956157803089505</v>
      </c>
      <c r="AC86" s="130">
        <f t="shared" si="10"/>
        <v>5606.1558945494226</v>
      </c>
      <c r="AD86" s="131">
        <f t="shared" si="11"/>
        <v>6440.5325679607386</v>
      </c>
      <c r="AE86" s="131">
        <f t="shared" si="12"/>
        <v>7277.4531736848048</v>
      </c>
      <c r="AF86" s="131">
        <f t="shared" si="13"/>
        <v>8115.5615298966022</v>
      </c>
      <c r="AG86" s="131">
        <f t="shared" si="14"/>
        <v>8944.3935544266169</v>
      </c>
      <c r="AH86" s="131">
        <f t="shared" si="15"/>
        <v>9760.7355398171949</v>
      </c>
      <c r="AI86" s="131">
        <f t="shared" si="16"/>
        <v>10567.890634293008</v>
      </c>
      <c r="AJ86" s="131">
        <f t="shared" si="17"/>
        <v>11369.650184712984</v>
      </c>
      <c r="AK86" s="131">
        <f t="shared" si="18"/>
        <v>12167.239029176417</v>
      </c>
      <c r="AL86" s="131">
        <f t="shared" si="19"/>
        <v>12956.157803089505</v>
      </c>
    </row>
    <row r="87" spans="1:38" hidden="1" x14ac:dyDescent="0.25">
      <c r="A87">
        <v>48</v>
      </c>
      <c r="B87" t="s">
        <v>1745</v>
      </c>
      <c r="C87" t="s">
        <v>1760</v>
      </c>
      <c r="E87" t="s">
        <v>1772</v>
      </c>
      <c r="F87" t="s">
        <v>1773</v>
      </c>
      <c r="G87" t="s">
        <v>1884</v>
      </c>
      <c r="H87" t="s">
        <v>1749</v>
      </c>
      <c r="I87" t="s">
        <v>1650</v>
      </c>
      <c r="J87" t="s">
        <v>1750</v>
      </c>
      <c r="K87" t="s">
        <v>1751</v>
      </c>
      <c r="L87" t="s">
        <v>92</v>
      </c>
      <c r="M87" t="s">
        <v>1752</v>
      </c>
      <c r="N87" t="s">
        <v>1766</v>
      </c>
      <c r="O87" t="s">
        <v>1753</v>
      </c>
      <c r="P87">
        <v>0</v>
      </c>
      <c r="Q87" s="126" t="s">
        <v>1767</v>
      </c>
      <c r="R87">
        <v>1.7876643862745714</v>
      </c>
      <c r="S87">
        <v>1.9794335387015256</v>
      </c>
      <c r="T87">
        <v>2.1664846880937323</v>
      </c>
      <c r="U87">
        <v>2.3518778614535827</v>
      </c>
      <c r="V87">
        <v>2.535028774604013</v>
      </c>
      <c r="W87">
        <v>2.7140391200781275</v>
      </c>
      <c r="X87">
        <v>2.8900885869193491</v>
      </c>
      <c r="Y87">
        <v>3.0641119991568773</v>
      </c>
      <c r="Z87">
        <v>3.2362178531268242</v>
      </c>
      <c r="AA87" s="126">
        <v>3.4055323803551554</v>
      </c>
      <c r="AC87" s="130">
        <f t="shared" si="10"/>
        <v>1787.6643862745714</v>
      </c>
      <c r="AD87" s="131">
        <f t="shared" si="11"/>
        <v>1979.4335387015255</v>
      </c>
      <c r="AE87" s="131">
        <f t="shared" si="12"/>
        <v>2166.4846880937321</v>
      </c>
      <c r="AF87" s="131">
        <f t="shared" si="13"/>
        <v>2351.8778614535827</v>
      </c>
      <c r="AG87" s="131">
        <f t="shared" si="14"/>
        <v>2535.0287746040131</v>
      </c>
      <c r="AH87" s="131">
        <f t="shared" si="15"/>
        <v>2714.0391200781273</v>
      </c>
      <c r="AI87" s="131">
        <f t="shared" si="16"/>
        <v>2890.0885869193489</v>
      </c>
      <c r="AJ87" s="131">
        <f t="shared" si="17"/>
        <v>3064.1119991568771</v>
      </c>
      <c r="AK87" s="131">
        <f t="shared" si="18"/>
        <v>3236.2178531268241</v>
      </c>
      <c r="AL87" s="131">
        <f t="shared" si="19"/>
        <v>3405.5323803551555</v>
      </c>
    </row>
    <row r="88" spans="1:38" hidden="1" x14ac:dyDescent="0.25">
      <c r="A88">
        <v>48</v>
      </c>
      <c r="B88" t="s">
        <v>1745</v>
      </c>
      <c r="C88" t="s">
        <v>1760</v>
      </c>
      <c r="E88" t="s">
        <v>1774</v>
      </c>
      <c r="F88" t="s">
        <v>1775</v>
      </c>
      <c r="G88" t="s">
        <v>1884</v>
      </c>
      <c r="H88" t="s">
        <v>1749</v>
      </c>
      <c r="I88" t="s">
        <v>1650</v>
      </c>
      <c r="J88" t="s">
        <v>1750</v>
      </c>
      <c r="K88" t="s">
        <v>1751</v>
      </c>
      <c r="L88" t="s">
        <v>92</v>
      </c>
      <c r="M88" t="s">
        <v>1752</v>
      </c>
      <c r="N88" t="s">
        <v>1766</v>
      </c>
      <c r="O88" t="s">
        <v>1753</v>
      </c>
      <c r="P88">
        <v>0</v>
      </c>
      <c r="Q88" s="126" t="s">
        <v>1767</v>
      </c>
      <c r="R88">
        <v>0</v>
      </c>
      <c r="S88">
        <v>0</v>
      </c>
      <c r="T88">
        <v>0</v>
      </c>
      <c r="U88">
        <v>0</v>
      </c>
      <c r="V88">
        <v>0</v>
      </c>
      <c r="W88">
        <v>0</v>
      </c>
      <c r="X88">
        <v>0</v>
      </c>
      <c r="Y88">
        <v>0</v>
      </c>
      <c r="Z88">
        <v>0</v>
      </c>
      <c r="AA88" s="126">
        <v>0</v>
      </c>
      <c r="AC88" s="130">
        <f t="shared" si="10"/>
        <v>0</v>
      </c>
      <c r="AD88" s="131">
        <f t="shared" si="11"/>
        <v>0</v>
      </c>
      <c r="AE88" s="131">
        <f t="shared" si="12"/>
        <v>0</v>
      </c>
      <c r="AF88" s="131">
        <f t="shared" si="13"/>
        <v>0</v>
      </c>
      <c r="AG88" s="131">
        <f t="shared" si="14"/>
        <v>0</v>
      </c>
      <c r="AH88" s="131">
        <f t="shared" si="15"/>
        <v>0</v>
      </c>
      <c r="AI88" s="131">
        <f t="shared" si="16"/>
        <v>0</v>
      </c>
      <c r="AJ88" s="131">
        <f t="shared" si="17"/>
        <v>0</v>
      </c>
      <c r="AK88" s="131">
        <f t="shared" si="18"/>
        <v>0</v>
      </c>
      <c r="AL88" s="131">
        <f t="shared" si="19"/>
        <v>0</v>
      </c>
    </row>
    <row r="89" spans="1:38" hidden="1" x14ac:dyDescent="0.25">
      <c r="A89">
        <v>48</v>
      </c>
      <c r="B89" t="s">
        <v>1745</v>
      </c>
      <c r="C89" t="s">
        <v>1760</v>
      </c>
      <c r="E89" t="s">
        <v>1776</v>
      </c>
      <c r="F89" t="s">
        <v>1777</v>
      </c>
      <c r="G89" t="s">
        <v>1884</v>
      </c>
      <c r="H89" t="s">
        <v>1749</v>
      </c>
      <c r="I89" t="s">
        <v>1650</v>
      </c>
      <c r="J89" t="s">
        <v>1750</v>
      </c>
      <c r="K89" t="s">
        <v>1751</v>
      </c>
      <c r="L89" t="s">
        <v>92</v>
      </c>
      <c r="M89" t="s">
        <v>1752</v>
      </c>
      <c r="N89" t="s">
        <v>1766</v>
      </c>
      <c r="O89" t="s">
        <v>1753</v>
      </c>
      <c r="P89">
        <v>0</v>
      </c>
      <c r="Q89" s="126" t="s">
        <v>1767</v>
      </c>
      <c r="R89">
        <v>1.1468518552965319</v>
      </c>
      <c r="S89">
        <v>1.2818409237782438</v>
      </c>
      <c r="T89">
        <v>1.4110617627531545</v>
      </c>
      <c r="U89">
        <v>1.5401924114310159</v>
      </c>
      <c r="V89">
        <v>1.6669784419119373</v>
      </c>
      <c r="W89">
        <v>1.7910513784709678</v>
      </c>
      <c r="X89">
        <v>1.9131176920478012</v>
      </c>
      <c r="Y89">
        <v>2.0334257536789573</v>
      </c>
      <c r="Z89">
        <v>2.1523860813638733</v>
      </c>
      <c r="AA89" s="126">
        <v>2.2692954254831452</v>
      </c>
      <c r="AC89" s="130">
        <f t="shared" si="10"/>
        <v>1146.851855296532</v>
      </c>
      <c r="AD89" s="131">
        <f t="shared" si="11"/>
        <v>1281.8409237782437</v>
      </c>
      <c r="AE89" s="131">
        <f t="shared" si="12"/>
        <v>1411.0617627531544</v>
      </c>
      <c r="AF89" s="131">
        <f t="shared" si="13"/>
        <v>1540.1924114310159</v>
      </c>
      <c r="AG89" s="131">
        <f t="shared" si="14"/>
        <v>1666.9784419119374</v>
      </c>
      <c r="AH89" s="131">
        <f t="shared" si="15"/>
        <v>1791.0513784709678</v>
      </c>
      <c r="AI89" s="131">
        <f t="shared" si="16"/>
        <v>1913.1176920478013</v>
      </c>
      <c r="AJ89" s="131">
        <f t="shared" si="17"/>
        <v>2033.4257536789573</v>
      </c>
      <c r="AK89" s="131">
        <f t="shared" si="18"/>
        <v>2152.3860813638735</v>
      </c>
      <c r="AL89" s="131">
        <f t="shared" si="19"/>
        <v>2269.2954254831452</v>
      </c>
    </row>
    <row r="90" spans="1:38" hidden="1" x14ac:dyDescent="0.25">
      <c r="A90">
        <v>48</v>
      </c>
      <c r="B90" t="s">
        <v>1745</v>
      </c>
      <c r="C90" t="s">
        <v>1760</v>
      </c>
      <c r="E90" t="s">
        <v>1778</v>
      </c>
      <c r="F90" t="s">
        <v>1779</v>
      </c>
      <c r="G90" t="s">
        <v>1884</v>
      </c>
      <c r="H90" t="s">
        <v>1749</v>
      </c>
      <c r="I90" t="s">
        <v>1650</v>
      </c>
      <c r="J90" t="s">
        <v>1750</v>
      </c>
      <c r="K90" t="s">
        <v>1751</v>
      </c>
      <c r="L90" t="s">
        <v>92</v>
      </c>
      <c r="M90" t="s">
        <v>1752</v>
      </c>
      <c r="N90" t="s">
        <v>1766</v>
      </c>
      <c r="O90" t="s">
        <v>1753</v>
      </c>
      <c r="P90">
        <v>0</v>
      </c>
      <c r="Q90" s="126" t="s">
        <v>1767</v>
      </c>
      <c r="R90">
        <v>2.447114572994304</v>
      </c>
      <c r="S90">
        <v>2.7012337331500125</v>
      </c>
      <c r="T90">
        <v>2.9493200988019419</v>
      </c>
      <c r="U90">
        <v>3.195236342954336</v>
      </c>
      <c r="V90">
        <v>3.4381770476104694</v>
      </c>
      <c r="W90">
        <v>3.6756558681174849</v>
      </c>
      <c r="X90">
        <v>3.9092225921252637</v>
      </c>
      <c r="Y90">
        <v>4.1401175455230339</v>
      </c>
      <c r="Z90">
        <v>4.3684867892679167</v>
      </c>
      <c r="AA90" s="126">
        <v>4.5931690523870987</v>
      </c>
      <c r="AC90" s="130">
        <f t="shared" si="10"/>
        <v>2447.1145729943041</v>
      </c>
      <c r="AD90" s="131">
        <f t="shared" si="11"/>
        <v>2701.2337331500125</v>
      </c>
      <c r="AE90" s="131">
        <f t="shared" si="12"/>
        <v>2949.3200988019421</v>
      </c>
      <c r="AF90" s="131">
        <f t="shared" si="13"/>
        <v>3195.2363429543361</v>
      </c>
      <c r="AG90" s="131">
        <f t="shared" si="14"/>
        <v>3438.1770476104693</v>
      </c>
      <c r="AH90" s="131">
        <f t="shared" si="15"/>
        <v>3675.6558681174847</v>
      </c>
      <c r="AI90" s="131">
        <f t="shared" si="16"/>
        <v>3909.2225921252639</v>
      </c>
      <c r="AJ90" s="131">
        <f t="shared" si="17"/>
        <v>4140.1175455230341</v>
      </c>
      <c r="AK90" s="131">
        <f t="shared" si="18"/>
        <v>4368.4867892679167</v>
      </c>
      <c r="AL90" s="131">
        <f t="shared" si="19"/>
        <v>4593.1690523870984</v>
      </c>
    </row>
    <row r="91" spans="1:38" hidden="1" x14ac:dyDescent="0.25">
      <c r="A91">
        <v>48</v>
      </c>
      <c r="B91" t="s">
        <v>1745</v>
      </c>
      <c r="C91" t="s">
        <v>1760</v>
      </c>
      <c r="E91" t="s">
        <v>1780</v>
      </c>
      <c r="F91" t="s">
        <v>1781</v>
      </c>
      <c r="G91" t="s">
        <v>1884</v>
      </c>
      <c r="H91" t="s">
        <v>1749</v>
      </c>
      <c r="I91" t="s">
        <v>1650</v>
      </c>
      <c r="J91" t="s">
        <v>1750</v>
      </c>
      <c r="K91" t="s">
        <v>1751</v>
      </c>
      <c r="L91" t="s">
        <v>92</v>
      </c>
      <c r="M91" t="s">
        <v>1752</v>
      </c>
      <c r="N91" t="s">
        <v>1752</v>
      </c>
      <c r="O91" t="s">
        <v>1753</v>
      </c>
      <c r="P91" t="s">
        <v>1782</v>
      </c>
      <c r="Q91" s="126" t="s">
        <v>1755</v>
      </c>
      <c r="R91">
        <v>0</v>
      </c>
      <c r="S91">
        <v>0</v>
      </c>
      <c r="T91">
        <v>0</v>
      </c>
      <c r="U91">
        <v>0</v>
      </c>
      <c r="V91">
        <v>0</v>
      </c>
      <c r="W91">
        <v>0</v>
      </c>
      <c r="X91">
        <v>0</v>
      </c>
      <c r="Y91">
        <v>0</v>
      </c>
      <c r="Z91">
        <v>0</v>
      </c>
      <c r="AA91" s="126">
        <v>0</v>
      </c>
      <c r="AC91" s="130">
        <f t="shared" si="10"/>
        <v>0</v>
      </c>
      <c r="AD91" s="131">
        <f t="shared" si="11"/>
        <v>0</v>
      </c>
      <c r="AE91" s="131">
        <f t="shared" si="12"/>
        <v>0</v>
      </c>
      <c r="AF91" s="131">
        <f t="shared" si="13"/>
        <v>0</v>
      </c>
      <c r="AG91" s="131">
        <f t="shared" si="14"/>
        <v>0</v>
      </c>
      <c r="AH91" s="131">
        <f t="shared" si="15"/>
        <v>0</v>
      </c>
      <c r="AI91" s="131">
        <f t="shared" si="16"/>
        <v>0</v>
      </c>
      <c r="AJ91" s="131">
        <f t="shared" si="17"/>
        <v>0</v>
      </c>
      <c r="AK91" s="131">
        <f t="shared" si="18"/>
        <v>0</v>
      </c>
      <c r="AL91" s="131">
        <f t="shared" si="19"/>
        <v>0</v>
      </c>
    </row>
    <row r="92" spans="1:38" hidden="1" x14ac:dyDescent="0.25">
      <c r="A92">
        <v>48</v>
      </c>
      <c r="B92" t="s">
        <v>1745</v>
      </c>
      <c r="C92" t="s">
        <v>1760</v>
      </c>
      <c r="E92" t="s">
        <v>1783</v>
      </c>
      <c r="F92" t="s">
        <v>1784</v>
      </c>
      <c r="G92" t="s">
        <v>1884</v>
      </c>
      <c r="H92" t="s">
        <v>1749</v>
      </c>
      <c r="I92" t="s">
        <v>1650</v>
      </c>
      <c r="J92" t="s">
        <v>1750</v>
      </c>
      <c r="K92" t="s">
        <v>1751</v>
      </c>
      <c r="L92" t="s">
        <v>92</v>
      </c>
      <c r="M92" t="s">
        <v>1752</v>
      </c>
      <c r="N92" t="s">
        <v>1752</v>
      </c>
      <c r="O92" t="s">
        <v>1753</v>
      </c>
      <c r="P92">
        <v>0</v>
      </c>
      <c r="Q92" s="126" t="s">
        <v>1767</v>
      </c>
      <c r="R92">
        <v>1.8986453122524183</v>
      </c>
      <c r="S92">
        <v>2.0864954558943745</v>
      </c>
      <c r="T92">
        <v>2.2465449905007024</v>
      </c>
      <c r="U92">
        <v>2.4065866577979569</v>
      </c>
      <c r="V92">
        <v>2.5656266568749135</v>
      </c>
      <c r="W92">
        <v>2.7210931666428007</v>
      </c>
      <c r="X92">
        <v>2.8745920268978442</v>
      </c>
      <c r="Y92">
        <v>3.0267090552354405</v>
      </c>
      <c r="Z92">
        <v>3.17756239343856</v>
      </c>
      <c r="AA92" s="126">
        <v>3.326411657704214</v>
      </c>
      <c r="AC92" s="130">
        <f t="shared" si="10"/>
        <v>1898.6453122524183</v>
      </c>
      <c r="AD92" s="131">
        <f t="shared" si="11"/>
        <v>2086.4954558943746</v>
      </c>
      <c r="AE92" s="131">
        <f t="shared" si="12"/>
        <v>2246.5449905007026</v>
      </c>
      <c r="AF92" s="131">
        <f t="shared" si="13"/>
        <v>2406.5866577979568</v>
      </c>
      <c r="AG92" s="131">
        <f t="shared" si="14"/>
        <v>2565.6266568749134</v>
      </c>
      <c r="AH92" s="131">
        <f t="shared" si="15"/>
        <v>2721.0931666428005</v>
      </c>
      <c r="AI92" s="131">
        <f t="shared" si="16"/>
        <v>2874.5920268978443</v>
      </c>
      <c r="AJ92" s="131">
        <f t="shared" si="17"/>
        <v>3026.7090552354407</v>
      </c>
      <c r="AK92" s="131">
        <f t="shared" si="18"/>
        <v>3177.5623934385599</v>
      </c>
      <c r="AL92" s="131">
        <f t="shared" si="19"/>
        <v>3326.4116577042141</v>
      </c>
    </row>
    <row r="93" spans="1:38" hidden="1" x14ac:dyDescent="0.25">
      <c r="A93">
        <v>48</v>
      </c>
      <c r="B93" t="s">
        <v>1745</v>
      </c>
      <c r="C93" t="s">
        <v>1785</v>
      </c>
      <c r="E93" t="s">
        <v>1786</v>
      </c>
      <c r="F93" t="s">
        <v>1787</v>
      </c>
      <c r="G93" t="s">
        <v>1884</v>
      </c>
      <c r="H93" t="s">
        <v>1749</v>
      </c>
      <c r="I93" t="s">
        <v>1650</v>
      </c>
      <c r="J93" t="s">
        <v>1750</v>
      </c>
      <c r="K93" t="s">
        <v>1751</v>
      </c>
      <c r="L93" t="s">
        <v>92</v>
      </c>
      <c r="M93" t="s">
        <v>1752</v>
      </c>
      <c r="N93" t="s">
        <v>1752</v>
      </c>
      <c r="O93" t="s">
        <v>1753</v>
      </c>
      <c r="P93">
        <v>0</v>
      </c>
      <c r="Q93" s="126" t="s">
        <v>1767</v>
      </c>
      <c r="R93">
        <v>3.4471559230187481</v>
      </c>
      <c r="S93">
        <v>3.8448331003833265</v>
      </c>
      <c r="T93">
        <v>4.1950593575807735</v>
      </c>
      <c r="U93">
        <v>4.5439050523382667</v>
      </c>
      <c r="V93">
        <v>4.8893045281120342</v>
      </c>
      <c r="W93">
        <v>5.2282029751090393</v>
      </c>
      <c r="X93">
        <v>5.5626476827139824</v>
      </c>
      <c r="Y93">
        <v>5.8940551523312923</v>
      </c>
      <c r="Z93">
        <v>6.2228714438882351</v>
      </c>
      <c r="AA93" s="126">
        <v>6.5473465554201447</v>
      </c>
      <c r="AC93" s="130">
        <f t="shared" si="10"/>
        <v>3447.1559230187481</v>
      </c>
      <c r="AD93" s="131">
        <f t="shared" si="11"/>
        <v>3844.8331003833264</v>
      </c>
      <c r="AE93" s="131">
        <f t="shared" si="12"/>
        <v>4195.0593575807734</v>
      </c>
      <c r="AF93" s="131">
        <f t="shared" si="13"/>
        <v>4543.9050523382666</v>
      </c>
      <c r="AG93" s="131">
        <f t="shared" si="14"/>
        <v>4889.3045281120339</v>
      </c>
      <c r="AH93" s="131">
        <f t="shared" si="15"/>
        <v>5228.2029751090395</v>
      </c>
      <c r="AI93" s="131">
        <f t="shared" si="16"/>
        <v>5562.6476827139822</v>
      </c>
      <c r="AJ93" s="131">
        <f t="shared" si="17"/>
        <v>5894.0551523312924</v>
      </c>
      <c r="AK93" s="131">
        <f t="shared" si="18"/>
        <v>6222.8714438882353</v>
      </c>
      <c r="AL93" s="131">
        <f t="shared" si="19"/>
        <v>6547.3465554201448</v>
      </c>
    </row>
    <row r="94" spans="1:38" hidden="1" x14ac:dyDescent="0.25">
      <c r="A94">
        <v>48</v>
      </c>
      <c r="B94" t="s">
        <v>1745</v>
      </c>
      <c r="C94" t="s">
        <v>1785</v>
      </c>
      <c r="E94" t="s">
        <v>1788</v>
      </c>
      <c r="F94" t="s">
        <v>1789</v>
      </c>
      <c r="G94" t="s">
        <v>1884</v>
      </c>
      <c r="H94" t="s">
        <v>1749</v>
      </c>
      <c r="I94" t="s">
        <v>1650</v>
      </c>
      <c r="J94" t="s">
        <v>1750</v>
      </c>
      <c r="K94" t="s">
        <v>1751</v>
      </c>
      <c r="L94" t="s">
        <v>92</v>
      </c>
      <c r="M94" t="s">
        <v>1752</v>
      </c>
      <c r="N94" t="s">
        <v>1752</v>
      </c>
      <c r="O94" t="s">
        <v>1753</v>
      </c>
      <c r="P94" t="s">
        <v>149</v>
      </c>
      <c r="Q94" s="126" t="s">
        <v>1755</v>
      </c>
      <c r="R94">
        <v>0.26568963682916419</v>
      </c>
      <c r="S94">
        <v>0.29453582468276585</v>
      </c>
      <c r="T94">
        <v>0.31665238347227187</v>
      </c>
      <c r="U94">
        <v>0.33837790662784467</v>
      </c>
      <c r="V94">
        <v>0.3599168663058801</v>
      </c>
      <c r="W94">
        <v>0.38077501517564211</v>
      </c>
      <c r="X94">
        <v>0.40120503429500337</v>
      </c>
      <c r="Y94">
        <v>0.42129654314979892</v>
      </c>
      <c r="Z94">
        <v>0.44105656502287804</v>
      </c>
      <c r="AA94" s="126">
        <v>0.46039796868376226</v>
      </c>
      <c r="AC94" s="130">
        <f t="shared" si="10"/>
        <v>265.68963682916421</v>
      </c>
      <c r="AD94" s="131">
        <f t="shared" si="11"/>
        <v>294.53582468276585</v>
      </c>
      <c r="AE94" s="131">
        <f t="shared" si="12"/>
        <v>316.65238347227188</v>
      </c>
      <c r="AF94" s="131">
        <f t="shared" si="13"/>
        <v>338.37790662784465</v>
      </c>
      <c r="AG94" s="131">
        <f t="shared" si="14"/>
        <v>359.91686630588009</v>
      </c>
      <c r="AH94" s="131">
        <f t="shared" si="15"/>
        <v>380.77501517564212</v>
      </c>
      <c r="AI94" s="131">
        <f t="shared" si="16"/>
        <v>401.20503429500337</v>
      </c>
      <c r="AJ94" s="131">
        <f t="shared" si="17"/>
        <v>421.29654314979894</v>
      </c>
      <c r="AK94" s="131">
        <f t="shared" si="18"/>
        <v>441.05656502287803</v>
      </c>
      <c r="AL94" s="131">
        <f t="shared" si="19"/>
        <v>460.39796868376226</v>
      </c>
    </row>
    <row r="95" spans="1:38" hidden="1" x14ac:dyDescent="0.25">
      <c r="A95">
        <v>48</v>
      </c>
      <c r="B95" t="s">
        <v>1745</v>
      </c>
      <c r="C95" t="s">
        <v>1785</v>
      </c>
      <c r="E95" t="s">
        <v>1790</v>
      </c>
      <c r="F95" t="s">
        <v>1791</v>
      </c>
      <c r="G95" t="s">
        <v>1884</v>
      </c>
      <c r="H95" t="s">
        <v>1749</v>
      </c>
      <c r="I95" t="s">
        <v>1650</v>
      </c>
      <c r="J95" t="s">
        <v>1750</v>
      </c>
      <c r="K95" t="s">
        <v>1751</v>
      </c>
      <c r="L95" t="s">
        <v>92</v>
      </c>
      <c r="M95" t="s">
        <v>1752</v>
      </c>
      <c r="N95" t="s">
        <v>1752</v>
      </c>
      <c r="O95" t="s">
        <v>1753</v>
      </c>
      <c r="P95" t="s">
        <v>1791</v>
      </c>
      <c r="Q95" s="126" t="s">
        <v>1755</v>
      </c>
      <c r="R95">
        <v>0</v>
      </c>
      <c r="S95">
        <v>0</v>
      </c>
      <c r="T95">
        <v>0</v>
      </c>
      <c r="U95">
        <v>0</v>
      </c>
      <c r="V95">
        <v>0</v>
      </c>
      <c r="W95">
        <v>0</v>
      </c>
      <c r="X95">
        <v>0</v>
      </c>
      <c r="Y95">
        <v>0</v>
      </c>
      <c r="Z95">
        <v>0</v>
      </c>
      <c r="AA95" s="126">
        <v>0</v>
      </c>
      <c r="AC95" s="130">
        <f t="shared" si="10"/>
        <v>0</v>
      </c>
      <c r="AD95" s="131">
        <f t="shared" si="11"/>
        <v>0</v>
      </c>
      <c r="AE95" s="131">
        <f t="shared" si="12"/>
        <v>0</v>
      </c>
      <c r="AF95" s="131">
        <f t="shared" si="13"/>
        <v>0</v>
      </c>
      <c r="AG95" s="131">
        <f t="shared" si="14"/>
        <v>0</v>
      </c>
      <c r="AH95" s="131">
        <f t="shared" si="15"/>
        <v>0</v>
      </c>
      <c r="AI95" s="131">
        <f t="shared" si="16"/>
        <v>0</v>
      </c>
      <c r="AJ95" s="131">
        <f t="shared" si="17"/>
        <v>0</v>
      </c>
      <c r="AK95" s="131">
        <f t="shared" si="18"/>
        <v>0</v>
      </c>
      <c r="AL95" s="131">
        <f t="shared" si="19"/>
        <v>0</v>
      </c>
    </row>
    <row r="96" spans="1:38" hidden="1" x14ac:dyDescent="0.25">
      <c r="A96">
        <v>48</v>
      </c>
      <c r="B96" t="s">
        <v>1745</v>
      </c>
      <c r="C96" t="s">
        <v>1785</v>
      </c>
      <c r="E96" t="s">
        <v>1792</v>
      </c>
      <c r="F96" t="s">
        <v>210</v>
      </c>
      <c r="G96" t="s">
        <v>1884</v>
      </c>
      <c r="H96" t="s">
        <v>1749</v>
      </c>
      <c r="I96" t="s">
        <v>1650</v>
      </c>
      <c r="J96" t="s">
        <v>1750</v>
      </c>
      <c r="K96" t="s">
        <v>1751</v>
      </c>
      <c r="L96" t="s">
        <v>92</v>
      </c>
      <c r="M96" t="s">
        <v>1752</v>
      </c>
      <c r="N96" t="s">
        <v>1766</v>
      </c>
      <c r="O96" t="s">
        <v>1753</v>
      </c>
      <c r="P96" t="s">
        <v>210</v>
      </c>
      <c r="Q96" s="126" t="s">
        <v>1755</v>
      </c>
      <c r="R96">
        <v>0</v>
      </c>
      <c r="S96">
        <v>0</v>
      </c>
      <c r="T96">
        <v>0</v>
      </c>
      <c r="U96">
        <v>0</v>
      </c>
      <c r="V96">
        <v>0</v>
      </c>
      <c r="W96">
        <v>0</v>
      </c>
      <c r="X96">
        <v>0</v>
      </c>
      <c r="Y96">
        <v>0</v>
      </c>
      <c r="Z96">
        <v>0</v>
      </c>
      <c r="AA96" s="126">
        <v>0</v>
      </c>
      <c r="AC96" s="130">
        <f t="shared" si="10"/>
        <v>0</v>
      </c>
      <c r="AD96" s="131">
        <f t="shared" si="11"/>
        <v>0</v>
      </c>
      <c r="AE96" s="131">
        <f t="shared" si="12"/>
        <v>0</v>
      </c>
      <c r="AF96" s="131">
        <f t="shared" si="13"/>
        <v>0</v>
      </c>
      <c r="AG96" s="131">
        <f t="shared" si="14"/>
        <v>0</v>
      </c>
      <c r="AH96" s="131">
        <f t="shared" si="15"/>
        <v>0</v>
      </c>
      <c r="AI96" s="131">
        <f t="shared" si="16"/>
        <v>0</v>
      </c>
      <c r="AJ96" s="131">
        <f t="shared" si="17"/>
        <v>0</v>
      </c>
      <c r="AK96" s="131">
        <f t="shared" si="18"/>
        <v>0</v>
      </c>
      <c r="AL96" s="131">
        <f t="shared" si="19"/>
        <v>0</v>
      </c>
    </row>
    <row r="97" spans="1:38" hidden="1" x14ac:dyDescent="0.25">
      <c r="A97">
        <v>48</v>
      </c>
      <c r="B97" t="s">
        <v>1745</v>
      </c>
      <c r="C97" t="s">
        <v>1785</v>
      </c>
      <c r="E97" t="s">
        <v>1793</v>
      </c>
      <c r="F97" t="s">
        <v>1794</v>
      </c>
      <c r="G97" t="s">
        <v>1884</v>
      </c>
      <c r="H97" t="s">
        <v>1749</v>
      </c>
      <c r="I97" t="s">
        <v>1650</v>
      </c>
      <c r="J97" t="s">
        <v>1750</v>
      </c>
      <c r="K97" t="s">
        <v>1751</v>
      </c>
      <c r="L97" t="s">
        <v>92</v>
      </c>
      <c r="M97" t="s">
        <v>1752</v>
      </c>
      <c r="N97" t="s">
        <v>1766</v>
      </c>
      <c r="O97" t="s">
        <v>1753</v>
      </c>
      <c r="P97">
        <v>0</v>
      </c>
      <c r="Q97" s="126" t="s">
        <v>1767</v>
      </c>
      <c r="R97">
        <v>0</v>
      </c>
      <c r="S97">
        <v>0</v>
      </c>
      <c r="T97">
        <v>0</v>
      </c>
      <c r="U97">
        <v>0</v>
      </c>
      <c r="V97">
        <v>0</v>
      </c>
      <c r="W97">
        <v>0</v>
      </c>
      <c r="X97">
        <v>0</v>
      </c>
      <c r="Y97">
        <v>0</v>
      </c>
      <c r="Z97">
        <v>0</v>
      </c>
      <c r="AA97" s="126">
        <v>0</v>
      </c>
      <c r="AC97" s="130">
        <f t="shared" si="10"/>
        <v>0</v>
      </c>
      <c r="AD97" s="131">
        <f t="shared" si="11"/>
        <v>0</v>
      </c>
      <c r="AE97" s="131">
        <f t="shared" si="12"/>
        <v>0</v>
      </c>
      <c r="AF97" s="131">
        <f t="shared" si="13"/>
        <v>0</v>
      </c>
      <c r="AG97" s="131">
        <f t="shared" si="14"/>
        <v>0</v>
      </c>
      <c r="AH97" s="131">
        <f t="shared" si="15"/>
        <v>0</v>
      </c>
      <c r="AI97" s="131">
        <f t="shared" si="16"/>
        <v>0</v>
      </c>
      <c r="AJ97" s="131">
        <f t="shared" si="17"/>
        <v>0</v>
      </c>
      <c r="AK97" s="131">
        <f t="shared" si="18"/>
        <v>0</v>
      </c>
      <c r="AL97" s="131">
        <f t="shared" si="19"/>
        <v>0</v>
      </c>
    </row>
    <row r="98" spans="1:38" hidden="1" x14ac:dyDescent="0.25">
      <c r="A98">
        <v>48</v>
      </c>
      <c r="B98" t="s">
        <v>1745</v>
      </c>
      <c r="C98" t="s">
        <v>1785</v>
      </c>
      <c r="E98" t="s">
        <v>1795</v>
      </c>
      <c r="F98" t="s">
        <v>91</v>
      </c>
      <c r="G98" t="s">
        <v>1884</v>
      </c>
      <c r="H98" t="s">
        <v>1749</v>
      </c>
      <c r="I98" t="s">
        <v>1650</v>
      </c>
      <c r="J98" t="s">
        <v>1750</v>
      </c>
      <c r="K98" t="s">
        <v>1751</v>
      </c>
      <c r="L98" t="s">
        <v>92</v>
      </c>
      <c r="M98" t="s">
        <v>1752</v>
      </c>
      <c r="N98" t="s">
        <v>1766</v>
      </c>
      <c r="O98" t="s">
        <v>1753</v>
      </c>
      <c r="P98">
        <v>0</v>
      </c>
      <c r="Q98" s="126" t="s">
        <v>1767</v>
      </c>
      <c r="R98">
        <v>0</v>
      </c>
      <c r="S98">
        <v>0</v>
      </c>
      <c r="T98">
        <v>0</v>
      </c>
      <c r="U98">
        <v>0</v>
      </c>
      <c r="V98">
        <v>0</v>
      </c>
      <c r="W98">
        <v>0</v>
      </c>
      <c r="X98">
        <v>0</v>
      </c>
      <c r="Y98">
        <v>0</v>
      </c>
      <c r="Z98">
        <v>0</v>
      </c>
      <c r="AA98" s="126">
        <v>0</v>
      </c>
      <c r="AC98" s="130">
        <f t="shared" si="10"/>
        <v>0</v>
      </c>
      <c r="AD98" s="131">
        <f t="shared" si="11"/>
        <v>0</v>
      </c>
      <c r="AE98" s="131">
        <f t="shared" si="12"/>
        <v>0</v>
      </c>
      <c r="AF98" s="131">
        <f t="shared" si="13"/>
        <v>0</v>
      </c>
      <c r="AG98" s="131">
        <f t="shared" si="14"/>
        <v>0</v>
      </c>
      <c r="AH98" s="131">
        <f t="shared" si="15"/>
        <v>0</v>
      </c>
      <c r="AI98" s="131">
        <f t="shared" si="16"/>
        <v>0</v>
      </c>
      <c r="AJ98" s="131">
        <f t="shared" si="17"/>
        <v>0</v>
      </c>
      <c r="AK98" s="131">
        <f t="shared" si="18"/>
        <v>0</v>
      </c>
      <c r="AL98" s="131">
        <f t="shared" si="19"/>
        <v>0</v>
      </c>
    </row>
    <row r="99" spans="1:38" hidden="1" x14ac:dyDescent="0.25">
      <c r="A99">
        <v>48</v>
      </c>
      <c r="B99" t="s">
        <v>1745</v>
      </c>
      <c r="C99" t="s">
        <v>1785</v>
      </c>
      <c r="E99" t="s">
        <v>1796</v>
      </c>
      <c r="F99" t="s">
        <v>1797</v>
      </c>
      <c r="G99" t="s">
        <v>1884</v>
      </c>
      <c r="H99" t="s">
        <v>1749</v>
      </c>
      <c r="I99" t="s">
        <v>1650</v>
      </c>
      <c r="J99" t="s">
        <v>1750</v>
      </c>
      <c r="K99" t="s">
        <v>1751</v>
      </c>
      <c r="L99" t="s">
        <v>92</v>
      </c>
      <c r="M99" t="s">
        <v>1752</v>
      </c>
      <c r="N99" t="s">
        <v>1766</v>
      </c>
      <c r="O99" t="s">
        <v>1753</v>
      </c>
      <c r="P99">
        <v>0</v>
      </c>
      <c r="Q99" s="126" t="s">
        <v>1767</v>
      </c>
      <c r="R99">
        <v>0.21360836945402245</v>
      </c>
      <c r="S99">
        <v>0.25030661235474555</v>
      </c>
      <c r="T99">
        <v>0.28924310305085421</v>
      </c>
      <c r="U99">
        <v>0.32855394878043176</v>
      </c>
      <c r="V99">
        <v>0.36653245327909145</v>
      </c>
      <c r="W99">
        <v>0.40384073639692925</v>
      </c>
      <c r="X99">
        <v>0.44034131949600502</v>
      </c>
      <c r="Y99">
        <v>0.47613728009803052</v>
      </c>
      <c r="Z99">
        <v>0.5114276139836812</v>
      </c>
      <c r="AA99" s="126">
        <v>0.5459435439258834</v>
      </c>
      <c r="AC99" s="130">
        <f t="shared" si="10"/>
        <v>213.60836945402244</v>
      </c>
      <c r="AD99" s="131">
        <f t="shared" si="11"/>
        <v>250.30661235474554</v>
      </c>
      <c r="AE99" s="131">
        <f t="shared" si="12"/>
        <v>289.24310305085419</v>
      </c>
      <c r="AF99" s="131">
        <f t="shared" si="13"/>
        <v>328.55394878043177</v>
      </c>
      <c r="AG99" s="131">
        <f t="shared" si="14"/>
        <v>366.53245327909144</v>
      </c>
      <c r="AH99" s="131">
        <f t="shared" si="15"/>
        <v>403.84073639692923</v>
      </c>
      <c r="AI99" s="131">
        <f t="shared" si="16"/>
        <v>440.34131949600504</v>
      </c>
      <c r="AJ99" s="131">
        <f t="shared" si="17"/>
        <v>476.13728009803054</v>
      </c>
      <c r="AK99" s="131">
        <f t="shared" si="18"/>
        <v>511.42761398368117</v>
      </c>
      <c r="AL99" s="131">
        <f t="shared" si="19"/>
        <v>545.94354392588343</v>
      </c>
    </row>
    <row r="100" spans="1:38" hidden="1" x14ac:dyDescent="0.25">
      <c r="A100">
        <v>48</v>
      </c>
      <c r="B100" t="s">
        <v>1745</v>
      </c>
      <c r="C100" t="s">
        <v>1785</v>
      </c>
      <c r="E100" t="s">
        <v>1798</v>
      </c>
      <c r="F100" t="s">
        <v>1799</v>
      </c>
      <c r="G100" t="s">
        <v>1884</v>
      </c>
      <c r="H100" t="s">
        <v>1749</v>
      </c>
      <c r="I100" t="s">
        <v>1650</v>
      </c>
      <c r="J100" t="s">
        <v>1750</v>
      </c>
      <c r="K100" t="s">
        <v>1751</v>
      </c>
      <c r="L100" t="s">
        <v>92</v>
      </c>
      <c r="M100" t="s">
        <v>1752</v>
      </c>
      <c r="N100" t="s">
        <v>1766</v>
      </c>
      <c r="O100" t="s">
        <v>1753</v>
      </c>
      <c r="P100">
        <v>0</v>
      </c>
      <c r="Q100" s="126" t="s">
        <v>1767</v>
      </c>
      <c r="R100">
        <v>4.1227459468278829</v>
      </c>
      <c r="S100">
        <v>4.6024241376922861</v>
      </c>
      <c r="T100">
        <v>5.0156745029730914</v>
      </c>
      <c r="U100">
        <v>5.4259173079327079</v>
      </c>
      <c r="V100">
        <v>5.8311119086901257</v>
      </c>
      <c r="W100">
        <v>6.2274052519354282</v>
      </c>
      <c r="X100">
        <v>6.6169843850271199</v>
      </c>
      <c r="Y100">
        <v>7.0018208830482385</v>
      </c>
      <c r="Z100">
        <v>7.3823666576961271</v>
      </c>
      <c r="AA100" s="126">
        <v>7.7565729533994849</v>
      </c>
      <c r="AC100" s="130">
        <f t="shared" si="10"/>
        <v>4122.745946827883</v>
      </c>
      <c r="AD100" s="131">
        <f t="shared" si="11"/>
        <v>4602.4241376922864</v>
      </c>
      <c r="AE100" s="131">
        <f t="shared" si="12"/>
        <v>5015.674502973091</v>
      </c>
      <c r="AF100" s="131">
        <f t="shared" si="13"/>
        <v>5425.9173079327074</v>
      </c>
      <c r="AG100" s="131">
        <f t="shared" si="14"/>
        <v>5831.1119086901253</v>
      </c>
      <c r="AH100" s="131">
        <f t="shared" si="15"/>
        <v>6227.4052519354282</v>
      </c>
      <c r="AI100" s="131">
        <f t="shared" si="16"/>
        <v>6616.98438502712</v>
      </c>
      <c r="AJ100" s="131">
        <f t="shared" si="17"/>
        <v>7001.8208830482381</v>
      </c>
      <c r="AK100" s="131">
        <f t="shared" si="18"/>
        <v>7382.3666576961268</v>
      </c>
      <c r="AL100" s="131">
        <f t="shared" si="19"/>
        <v>7756.5729533994845</v>
      </c>
    </row>
    <row r="101" spans="1:38" hidden="1" x14ac:dyDescent="0.25">
      <c r="A101">
        <v>48</v>
      </c>
      <c r="B101" t="s">
        <v>1745</v>
      </c>
      <c r="C101" t="s">
        <v>1785</v>
      </c>
      <c r="E101" t="s">
        <v>1800</v>
      </c>
      <c r="F101" t="s">
        <v>1801</v>
      </c>
      <c r="G101" t="s">
        <v>1884</v>
      </c>
      <c r="H101" t="s">
        <v>1749</v>
      </c>
      <c r="I101" t="s">
        <v>1650</v>
      </c>
      <c r="J101" t="s">
        <v>1750</v>
      </c>
      <c r="K101" t="s">
        <v>1751</v>
      </c>
      <c r="L101" t="s">
        <v>92</v>
      </c>
      <c r="M101" t="s">
        <v>1752</v>
      </c>
      <c r="N101" t="s">
        <v>1766</v>
      </c>
      <c r="O101" t="s">
        <v>1753</v>
      </c>
      <c r="P101" t="s">
        <v>58</v>
      </c>
      <c r="Q101" s="126" t="s">
        <v>1755</v>
      </c>
      <c r="R101">
        <v>0.73571722358354363</v>
      </c>
      <c r="S101">
        <v>0.83488628033152401</v>
      </c>
      <c r="T101">
        <v>0.93107458806558774</v>
      </c>
      <c r="U101">
        <v>1.0279643651611627</v>
      </c>
      <c r="V101">
        <v>1.1247991595915769</v>
      </c>
      <c r="W101">
        <v>1.2210765413562334</v>
      </c>
      <c r="X101">
        <v>1.3171388735443537</v>
      </c>
      <c r="Y101">
        <v>1.4134502558329836</v>
      </c>
      <c r="Z101">
        <v>1.510108184625359</v>
      </c>
      <c r="AA101" s="126">
        <v>1.6066015103518851</v>
      </c>
      <c r="AC101" s="130">
        <f t="shared" si="10"/>
        <v>735.71722358354361</v>
      </c>
      <c r="AD101" s="131">
        <f t="shared" si="11"/>
        <v>834.88628033152406</v>
      </c>
      <c r="AE101" s="131">
        <f t="shared" si="12"/>
        <v>931.0745880655877</v>
      </c>
      <c r="AF101" s="131">
        <f t="shared" si="13"/>
        <v>1027.9643651611627</v>
      </c>
      <c r="AG101" s="131">
        <f t="shared" si="14"/>
        <v>1124.7991595915769</v>
      </c>
      <c r="AH101" s="131">
        <f t="shared" si="15"/>
        <v>1221.0765413562335</v>
      </c>
      <c r="AI101" s="131">
        <f t="shared" si="16"/>
        <v>1317.1388735443536</v>
      </c>
      <c r="AJ101" s="131">
        <f t="shared" si="17"/>
        <v>1413.4502558329837</v>
      </c>
      <c r="AK101" s="131">
        <f t="shared" si="18"/>
        <v>1510.1081846253589</v>
      </c>
      <c r="AL101" s="131">
        <f t="shared" si="19"/>
        <v>1606.6015103518851</v>
      </c>
    </row>
    <row r="102" spans="1:38" hidden="1" x14ac:dyDescent="0.25">
      <c r="A102">
        <v>48</v>
      </c>
      <c r="B102" t="s">
        <v>1745</v>
      </c>
      <c r="C102" t="s">
        <v>1802</v>
      </c>
      <c r="E102" t="s">
        <v>1803</v>
      </c>
      <c r="F102" t="s">
        <v>1804</v>
      </c>
      <c r="G102" t="s">
        <v>1884</v>
      </c>
      <c r="H102" t="s">
        <v>1749</v>
      </c>
      <c r="I102" t="s">
        <v>1650</v>
      </c>
      <c r="J102" t="s">
        <v>1750</v>
      </c>
      <c r="K102" t="s">
        <v>1751</v>
      </c>
      <c r="L102" t="s">
        <v>92</v>
      </c>
      <c r="M102" t="s">
        <v>1752</v>
      </c>
      <c r="N102" t="s">
        <v>1766</v>
      </c>
      <c r="O102" t="s">
        <v>1753</v>
      </c>
      <c r="P102">
        <v>0</v>
      </c>
      <c r="Q102" s="126" t="s">
        <v>1767</v>
      </c>
      <c r="R102">
        <v>2.9765082217950689</v>
      </c>
      <c r="S102">
        <v>3.3107254349987989</v>
      </c>
      <c r="T102">
        <v>3.583350875667191</v>
      </c>
      <c r="U102">
        <v>3.8583889271163119</v>
      </c>
      <c r="V102">
        <v>4.1346012589065371</v>
      </c>
      <c r="W102">
        <v>4.4091276843189977</v>
      </c>
      <c r="X102">
        <v>4.6836233936722405</v>
      </c>
      <c r="Y102">
        <v>4.9593899137898303</v>
      </c>
      <c r="Z102">
        <v>5.2366371289323856</v>
      </c>
      <c r="AA102" s="126">
        <v>5.5139944214055614</v>
      </c>
      <c r="AC102" s="130">
        <f t="shared" si="10"/>
        <v>2976.5082217950689</v>
      </c>
      <c r="AD102" s="131">
        <f t="shared" si="11"/>
        <v>3310.7254349987988</v>
      </c>
      <c r="AE102" s="131">
        <f t="shared" si="12"/>
        <v>3583.3508756671908</v>
      </c>
      <c r="AF102" s="131">
        <f t="shared" si="13"/>
        <v>3858.3889271163121</v>
      </c>
      <c r="AG102" s="131">
        <f t="shared" si="14"/>
        <v>4134.6012589065367</v>
      </c>
      <c r="AH102" s="131">
        <f t="shared" si="15"/>
        <v>4409.127684318998</v>
      </c>
      <c r="AI102" s="131">
        <f t="shared" si="16"/>
        <v>4683.6233936722401</v>
      </c>
      <c r="AJ102" s="131">
        <f t="shared" si="17"/>
        <v>4959.3899137898306</v>
      </c>
      <c r="AK102" s="131">
        <f t="shared" si="18"/>
        <v>5236.6371289323861</v>
      </c>
      <c r="AL102" s="131">
        <f t="shared" si="19"/>
        <v>5513.9944214055613</v>
      </c>
    </row>
    <row r="103" spans="1:38" hidden="1" x14ac:dyDescent="0.25">
      <c r="A103">
        <v>48</v>
      </c>
      <c r="B103" t="s">
        <v>1745</v>
      </c>
      <c r="C103" t="s">
        <v>1802</v>
      </c>
      <c r="E103" t="s">
        <v>1805</v>
      </c>
      <c r="F103" t="s">
        <v>1806</v>
      </c>
      <c r="G103" t="s">
        <v>1884</v>
      </c>
      <c r="H103" t="s">
        <v>1749</v>
      </c>
      <c r="I103" t="s">
        <v>1650</v>
      </c>
      <c r="J103" t="s">
        <v>1750</v>
      </c>
      <c r="K103" t="s">
        <v>1751</v>
      </c>
      <c r="L103" t="s">
        <v>92</v>
      </c>
      <c r="M103" t="s">
        <v>1752</v>
      </c>
      <c r="N103" t="s">
        <v>1752</v>
      </c>
      <c r="O103" t="s">
        <v>1753</v>
      </c>
      <c r="P103" t="s">
        <v>1807</v>
      </c>
      <c r="Q103" s="126" t="s">
        <v>1755</v>
      </c>
      <c r="R103">
        <v>0</v>
      </c>
      <c r="S103">
        <v>0</v>
      </c>
      <c r="T103">
        <v>0</v>
      </c>
      <c r="U103">
        <v>0</v>
      </c>
      <c r="V103">
        <v>0</v>
      </c>
      <c r="W103">
        <v>0</v>
      </c>
      <c r="X103">
        <v>0</v>
      </c>
      <c r="Y103">
        <v>0</v>
      </c>
      <c r="Z103">
        <v>0</v>
      </c>
      <c r="AA103" s="126">
        <v>0</v>
      </c>
      <c r="AC103" s="130">
        <f t="shared" si="10"/>
        <v>0</v>
      </c>
      <c r="AD103" s="131">
        <f t="shared" si="11"/>
        <v>0</v>
      </c>
      <c r="AE103" s="131">
        <f t="shared" si="12"/>
        <v>0</v>
      </c>
      <c r="AF103" s="131">
        <f t="shared" si="13"/>
        <v>0</v>
      </c>
      <c r="AG103" s="131">
        <f t="shared" si="14"/>
        <v>0</v>
      </c>
      <c r="AH103" s="131">
        <f t="shared" si="15"/>
        <v>0</v>
      </c>
      <c r="AI103" s="131">
        <f t="shared" si="16"/>
        <v>0</v>
      </c>
      <c r="AJ103" s="131">
        <f t="shared" si="17"/>
        <v>0</v>
      </c>
      <c r="AK103" s="131">
        <f t="shared" si="18"/>
        <v>0</v>
      </c>
      <c r="AL103" s="131">
        <f t="shared" si="19"/>
        <v>0</v>
      </c>
    </row>
    <row r="104" spans="1:38" hidden="1" x14ac:dyDescent="0.25">
      <c r="A104">
        <v>48</v>
      </c>
      <c r="B104" t="s">
        <v>1745</v>
      </c>
      <c r="C104" t="s">
        <v>1802</v>
      </c>
      <c r="E104" t="s">
        <v>1808</v>
      </c>
      <c r="F104" t="s">
        <v>1809</v>
      </c>
      <c r="G104" t="s">
        <v>1884</v>
      </c>
      <c r="H104" t="s">
        <v>1749</v>
      </c>
      <c r="I104" t="s">
        <v>1650</v>
      </c>
      <c r="J104" t="s">
        <v>1750</v>
      </c>
      <c r="K104" t="s">
        <v>1751</v>
      </c>
      <c r="L104" t="s">
        <v>92</v>
      </c>
      <c r="M104" t="s">
        <v>1752</v>
      </c>
      <c r="N104" t="s">
        <v>1752</v>
      </c>
      <c r="O104" t="s">
        <v>1753</v>
      </c>
      <c r="P104" t="s">
        <v>1807</v>
      </c>
      <c r="Q104" s="126" t="s">
        <v>1755</v>
      </c>
      <c r="R104">
        <v>0</v>
      </c>
      <c r="S104">
        <v>0</v>
      </c>
      <c r="T104">
        <v>0</v>
      </c>
      <c r="U104">
        <v>0</v>
      </c>
      <c r="V104">
        <v>0</v>
      </c>
      <c r="W104">
        <v>0</v>
      </c>
      <c r="X104">
        <v>0</v>
      </c>
      <c r="Y104">
        <v>0</v>
      </c>
      <c r="Z104">
        <v>0</v>
      </c>
      <c r="AA104" s="126">
        <v>0</v>
      </c>
      <c r="AC104" s="130">
        <f t="shared" si="10"/>
        <v>0</v>
      </c>
      <c r="AD104" s="131">
        <f t="shared" si="11"/>
        <v>0</v>
      </c>
      <c r="AE104" s="131">
        <f t="shared" si="12"/>
        <v>0</v>
      </c>
      <c r="AF104" s="131">
        <f t="shared" si="13"/>
        <v>0</v>
      </c>
      <c r="AG104" s="131">
        <f t="shared" si="14"/>
        <v>0</v>
      </c>
      <c r="AH104" s="131">
        <f t="shared" si="15"/>
        <v>0</v>
      </c>
      <c r="AI104" s="131">
        <f t="shared" si="16"/>
        <v>0</v>
      </c>
      <c r="AJ104" s="131">
        <f t="shared" si="17"/>
        <v>0</v>
      </c>
      <c r="AK104" s="131">
        <f t="shared" si="18"/>
        <v>0</v>
      </c>
      <c r="AL104" s="131">
        <f t="shared" si="19"/>
        <v>0</v>
      </c>
    </row>
    <row r="105" spans="1:38" hidden="1" x14ac:dyDescent="0.25">
      <c r="A105">
        <v>48</v>
      </c>
      <c r="B105" t="s">
        <v>1745</v>
      </c>
      <c r="C105" t="s">
        <v>1802</v>
      </c>
      <c r="E105" t="s">
        <v>1810</v>
      </c>
      <c r="F105" t="s">
        <v>1811</v>
      </c>
      <c r="G105" t="s">
        <v>1884</v>
      </c>
      <c r="H105" t="s">
        <v>1749</v>
      </c>
      <c r="I105" t="s">
        <v>1650</v>
      </c>
      <c r="J105" t="s">
        <v>1750</v>
      </c>
      <c r="K105" t="s">
        <v>1751</v>
      </c>
      <c r="L105" t="s">
        <v>92</v>
      </c>
      <c r="M105" t="s">
        <v>1752</v>
      </c>
      <c r="N105" t="s">
        <v>1752</v>
      </c>
      <c r="O105" t="s">
        <v>1753</v>
      </c>
      <c r="P105">
        <v>0</v>
      </c>
      <c r="Q105" s="126" t="s">
        <v>1767</v>
      </c>
      <c r="R105">
        <v>4.5711244182185258</v>
      </c>
      <c r="S105">
        <v>5.1782436622102876</v>
      </c>
      <c r="T105">
        <v>5.6816821410374274</v>
      </c>
      <c r="U105">
        <v>6.1816138606856832</v>
      </c>
      <c r="V105">
        <v>6.6778457863159542</v>
      </c>
      <c r="W105">
        <v>7.1649519989322528</v>
      </c>
      <c r="X105">
        <v>7.6459675513941594</v>
      </c>
      <c r="Y105">
        <v>8.1233743367752069</v>
      </c>
      <c r="Z105">
        <v>8.5974674248955107</v>
      </c>
      <c r="AA105" s="126">
        <v>9.0658375997254304</v>
      </c>
      <c r="AC105" s="130">
        <f t="shared" si="10"/>
        <v>4571.1244182185255</v>
      </c>
      <c r="AD105" s="131">
        <f t="shared" si="11"/>
        <v>5178.2436622102878</v>
      </c>
      <c r="AE105" s="131">
        <f t="shared" si="12"/>
        <v>5681.6821410374278</v>
      </c>
      <c r="AF105" s="131">
        <f t="shared" si="13"/>
        <v>6181.613860685683</v>
      </c>
      <c r="AG105" s="131">
        <f t="shared" si="14"/>
        <v>6677.8457863159538</v>
      </c>
      <c r="AH105" s="131">
        <f t="shared" si="15"/>
        <v>7164.9519989322525</v>
      </c>
      <c r="AI105" s="131">
        <f t="shared" si="16"/>
        <v>7645.9675513941593</v>
      </c>
      <c r="AJ105" s="131">
        <f t="shared" si="17"/>
        <v>8123.3743367752068</v>
      </c>
      <c r="AK105" s="131">
        <f t="shared" si="18"/>
        <v>8597.4674248955107</v>
      </c>
      <c r="AL105" s="131">
        <f t="shared" si="19"/>
        <v>9065.8375997254298</v>
      </c>
    </row>
    <row r="106" spans="1:38" hidden="1" x14ac:dyDescent="0.25">
      <c r="A106">
        <v>48</v>
      </c>
      <c r="B106" t="s">
        <v>1745</v>
      </c>
      <c r="C106" t="s">
        <v>1802</v>
      </c>
      <c r="E106" t="s">
        <v>1812</v>
      </c>
      <c r="F106" t="s">
        <v>1813</v>
      </c>
      <c r="G106" t="s">
        <v>1884</v>
      </c>
      <c r="H106" t="s">
        <v>1749</v>
      </c>
      <c r="I106" t="s">
        <v>1650</v>
      </c>
      <c r="J106" t="s">
        <v>1750</v>
      </c>
      <c r="K106" t="s">
        <v>1751</v>
      </c>
      <c r="L106" t="s">
        <v>92</v>
      </c>
      <c r="M106" t="s">
        <v>1752</v>
      </c>
      <c r="N106" t="s">
        <v>1766</v>
      </c>
      <c r="O106" t="s">
        <v>1753</v>
      </c>
      <c r="P106">
        <v>0</v>
      </c>
      <c r="Q106" s="126" t="s">
        <v>1767</v>
      </c>
      <c r="R106">
        <v>1.9930181121698589</v>
      </c>
      <c r="S106">
        <v>2.2788396276555467</v>
      </c>
      <c r="T106">
        <v>2.5304071549069596</v>
      </c>
      <c r="U106">
        <v>2.7791957316844185</v>
      </c>
      <c r="V106">
        <v>3.0259875186401572</v>
      </c>
      <c r="W106">
        <v>3.2681100474230713</v>
      </c>
      <c r="X106">
        <v>3.5070442033036087</v>
      </c>
      <c r="Y106">
        <v>3.7440475575906258</v>
      </c>
      <c r="Z106">
        <v>3.9792236448624356</v>
      </c>
      <c r="AA106" s="126">
        <v>4.2114122074207216</v>
      </c>
      <c r="AC106" s="130">
        <f t="shared" si="10"/>
        <v>1993.018112169859</v>
      </c>
      <c r="AD106" s="131">
        <f t="shared" si="11"/>
        <v>2278.8396276555468</v>
      </c>
      <c r="AE106" s="131">
        <f t="shared" si="12"/>
        <v>2530.4071549069595</v>
      </c>
      <c r="AF106" s="131">
        <f t="shared" si="13"/>
        <v>2779.1957316844187</v>
      </c>
      <c r="AG106" s="131">
        <f t="shared" si="14"/>
        <v>3025.9875186401573</v>
      </c>
      <c r="AH106" s="131">
        <f t="shared" si="15"/>
        <v>3268.1100474230711</v>
      </c>
      <c r="AI106" s="131">
        <f t="shared" si="16"/>
        <v>3507.0442033036088</v>
      </c>
      <c r="AJ106" s="131">
        <f t="shared" si="17"/>
        <v>3744.0475575906257</v>
      </c>
      <c r="AK106" s="131">
        <f t="shared" si="18"/>
        <v>3979.2236448624358</v>
      </c>
      <c r="AL106" s="131">
        <f t="shared" si="19"/>
        <v>4211.4122074207216</v>
      </c>
    </row>
    <row r="107" spans="1:38" hidden="1" x14ac:dyDescent="0.25">
      <c r="A107">
        <v>48</v>
      </c>
      <c r="B107" t="s">
        <v>1745</v>
      </c>
      <c r="C107" t="s">
        <v>1802</v>
      </c>
      <c r="E107" t="s">
        <v>1814</v>
      </c>
      <c r="F107" t="s">
        <v>1815</v>
      </c>
      <c r="G107" t="s">
        <v>1884</v>
      </c>
      <c r="H107" t="s">
        <v>1749</v>
      </c>
      <c r="I107" t="s">
        <v>1650</v>
      </c>
      <c r="J107" t="s">
        <v>1750</v>
      </c>
      <c r="K107" t="s">
        <v>1751</v>
      </c>
      <c r="L107" t="s">
        <v>92</v>
      </c>
      <c r="M107" t="s">
        <v>1752</v>
      </c>
      <c r="N107" t="s">
        <v>1752</v>
      </c>
      <c r="O107" t="s">
        <v>1753</v>
      </c>
      <c r="P107">
        <v>0</v>
      </c>
      <c r="Q107" s="126" t="s">
        <v>1767</v>
      </c>
      <c r="R107">
        <v>1.0051295085221226E-2</v>
      </c>
      <c r="S107">
        <v>1.1263682963070213E-2</v>
      </c>
      <c r="T107">
        <v>1.2248379646461489E-2</v>
      </c>
      <c r="U107">
        <v>1.3229984284606994E-2</v>
      </c>
      <c r="V107">
        <v>1.4205447550626752E-2</v>
      </c>
      <c r="W107">
        <v>1.5166435794930631E-2</v>
      </c>
      <c r="X107">
        <v>1.6117274006553512E-2</v>
      </c>
      <c r="Y107">
        <v>1.7063269785631028E-2</v>
      </c>
      <c r="Z107">
        <v>1.8005039045540079E-2</v>
      </c>
      <c r="AA107" s="126">
        <v>1.8937624880145561E-2</v>
      </c>
      <c r="AC107" s="130">
        <f t="shared" si="10"/>
        <v>10.051295085221225</v>
      </c>
      <c r="AD107" s="131">
        <f t="shared" si="11"/>
        <v>11.263682963070213</v>
      </c>
      <c r="AE107" s="131">
        <f t="shared" si="12"/>
        <v>12.248379646461489</v>
      </c>
      <c r="AF107" s="131">
        <f t="shared" si="13"/>
        <v>13.229984284606994</v>
      </c>
      <c r="AG107" s="131">
        <f t="shared" si="14"/>
        <v>14.205447550626753</v>
      </c>
      <c r="AH107" s="131">
        <f t="shared" si="15"/>
        <v>15.166435794930631</v>
      </c>
      <c r="AI107" s="131">
        <f t="shared" si="16"/>
        <v>16.117274006553512</v>
      </c>
      <c r="AJ107" s="131">
        <f t="shared" si="17"/>
        <v>17.063269785631029</v>
      </c>
      <c r="AK107" s="131">
        <f t="shared" si="18"/>
        <v>18.00503904554008</v>
      </c>
      <c r="AL107" s="131">
        <f t="shared" si="19"/>
        <v>18.93762488014556</v>
      </c>
    </row>
    <row r="108" spans="1:38" hidden="1" x14ac:dyDescent="0.25">
      <c r="A108">
        <v>48</v>
      </c>
      <c r="B108" t="s">
        <v>1745</v>
      </c>
      <c r="C108" t="s">
        <v>1802</v>
      </c>
      <c r="E108" t="s">
        <v>1816</v>
      </c>
      <c r="F108" t="s">
        <v>1817</v>
      </c>
      <c r="G108" t="s">
        <v>1884</v>
      </c>
      <c r="H108" t="s">
        <v>1749</v>
      </c>
      <c r="I108" t="s">
        <v>1650</v>
      </c>
      <c r="J108" t="s">
        <v>1750</v>
      </c>
      <c r="K108" t="s">
        <v>1751</v>
      </c>
      <c r="L108" t="s">
        <v>92</v>
      </c>
      <c r="M108" t="s">
        <v>1752</v>
      </c>
      <c r="N108" t="s">
        <v>1766</v>
      </c>
      <c r="O108" t="s">
        <v>1753</v>
      </c>
      <c r="P108">
        <v>0</v>
      </c>
      <c r="Q108" s="126" t="s">
        <v>1767</v>
      </c>
      <c r="R108">
        <v>0.46876143075248261</v>
      </c>
      <c r="S108">
        <v>0.52485590303611418</v>
      </c>
      <c r="T108">
        <v>0.57396741166168275</v>
      </c>
      <c r="U108">
        <v>0.62310445670686188</v>
      </c>
      <c r="V108">
        <v>0.6720617885645862</v>
      </c>
      <c r="W108">
        <v>0.72045274004399162</v>
      </c>
      <c r="X108">
        <v>0.76851771043863004</v>
      </c>
      <c r="Y108">
        <v>0.81650482415096193</v>
      </c>
      <c r="Z108">
        <v>0.86444143778736204</v>
      </c>
      <c r="AA108" s="126">
        <v>0.91208165929488738</v>
      </c>
      <c r="AC108" s="130">
        <f t="shared" si="10"/>
        <v>468.76143075248262</v>
      </c>
      <c r="AD108" s="131">
        <f t="shared" si="11"/>
        <v>524.85590303611423</v>
      </c>
      <c r="AE108" s="131">
        <f t="shared" si="12"/>
        <v>573.96741166168272</v>
      </c>
      <c r="AF108" s="131">
        <f t="shared" si="13"/>
        <v>623.10445670686192</v>
      </c>
      <c r="AG108" s="131">
        <f t="shared" si="14"/>
        <v>672.06178856458621</v>
      </c>
      <c r="AH108" s="131">
        <f t="shared" si="15"/>
        <v>720.45274004399164</v>
      </c>
      <c r="AI108" s="131">
        <f t="shared" si="16"/>
        <v>768.51771043863005</v>
      </c>
      <c r="AJ108" s="131">
        <f t="shared" si="17"/>
        <v>816.50482415096189</v>
      </c>
      <c r="AK108" s="131">
        <f t="shared" si="18"/>
        <v>864.44143778736202</v>
      </c>
      <c r="AL108" s="131">
        <f t="shared" si="19"/>
        <v>912.08165929488734</v>
      </c>
    </row>
    <row r="109" spans="1:38" hidden="1" x14ac:dyDescent="0.25">
      <c r="A109">
        <v>48</v>
      </c>
      <c r="B109" t="s">
        <v>1745</v>
      </c>
      <c r="C109" t="s">
        <v>1802</v>
      </c>
      <c r="E109" t="s">
        <v>1818</v>
      </c>
      <c r="F109" t="s">
        <v>66</v>
      </c>
      <c r="G109" t="s">
        <v>1884</v>
      </c>
      <c r="H109" t="s">
        <v>1749</v>
      </c>
      <c r="I109" t="s">
        <v>1650</v>
      </c>
      <c r="J109" t="s">
        <v>1750</v>
      </c>
      <c r="K109" t="s">
        <v>1751</v>
      </c>
      <c r="L109" t="s">
        <v>92</v>
      </c>
      <c r="M109" t="s">
        <v>1752</v>
      </c>
      <c r="N109" t="s">
        <v>1752</v>
      </c>
      <c r="O109" t="s">
        <v>1753</v>
      </c>
      <c r="P109" t="s">
        <v>66</v>
      </c>
      <c r="Q109" s="126" t="s">
        <v>1755</v>
      </c>
      <c r="R109">
        <v>1.4092943884776003E-3</v>
      </c>
      <c r="S109">
        <v>1.5923558235424226E-3</v>
      </c>
      <c r="T109">
        <v>1.7492183766914143E-3</v>
      </c>
      <c r="U109">
        <v>1.9071444615399876E-3</v>
      </c>
      <c r="V109">
        <v>2.0653870614218868E-3</v>
      </c>
      <c r="W109">
        <v>2.2223095355658E-3</v>
      </c>
      <c r="X109">
        <v>2.3788494139993666E-3</v>
      </c>
      <c r="Y109">
        <v>2.5356650645877205E-3</v>
      </c>
      <c r="Z109">
        <v>2.6929140117217874E-3</v>
      </c>
      <c r="AA109" s="126">
        <v>2.8497846864319271E-3</v>
      </c>
      <c r="AC109" s="130">
        <f t="shared" si="10"/>
        <v>1.4092943884776004</v>
      </c>
      <c r="AD109" s="131">
        <f t="shared" si="11"/>
        <v>1.5923558235424227</v>
      </c>
      <c r="AE109" s="131">
        <f t="shared" si="12"/>
        <v>1.7492183766914142</v>
      </c>
      <c r="AF109" s="131">
        <f t="shared" si="13"/>
        <v>1.9071444615399875</v>
      </c>
      <c r="AG109" s="131">
        <f t="shared" si="14"/>
        <v>2.065387061421887</v>
      </c>
      <c r="AH109" s="131">
        <f t="shared" si="15"/>
        <v>2.2223095355658002</v>
      </c>
      <c r="AI109" s="131">
        <f t="shared" si="16"/>
        <v>2.3788494139993666</v>
      </c>
      <c r="AJ109" s="131">
        <f t="shared" si="17"/>
        <v>2.5356650645877203</v>
      </c>
      <c r="AK109" s="131">
        <f t="shared" si="18"/>
        <v>2.6929140117217876</v>
      </c>
      <c r="AL109" s="131">
        <f t="shared" si="19"/>
        <v>2.8497846864319269</v>
      </c>
    </row>
    <row r="110" spans="1:38" hidden="1" x14ac:dyDescent="0.25">
      <c r="A110">
        <v>48</v>
      </c>
      <c r="B110" t="s">
        <v>1745</v>
      </c>
      <c r="C110" t="s">
        <v>1802</v>
      </c>
      <c r="E110" t="s">
        <v>1819</v>
      </c>
      <c r="F110" t="s">
        <v>1820</v>
      </c>
      <c r="G110" t="s">
        <v>1884</v>
      </c>
      <c r="H110" t="s">
        <v>1749</v>
      </c>
      <c r="I110" t="s">
        <v>1650</v>
      </c>
      <c r="J110" t="s">
        <v>1750</v>
      </c>
      <c r="K110" t="s">
        <v>1751</v>
      </c>
      <c r="L110" t="s">
        <v>92</v>
      </c>
      <c r="M110" t="s">
        <v>1752</v>
      </c>
      <c r="N110" t="s">
        <v>1752</v>
      </c>
      <c r="O110" t="s">
        <v>1753</v>
      </c>
      <c r="P110">
        <v>0</v>
      </c>
      <c r="Q110" s="126" t="s">
        <v>1767</v>
      </c>
      <c r="R110">
        <v>3.1975977168752525</v>
      </c>
      <c r="S110">
        <v>3.6128870106710069</v>
      </c>
      <c r="T110">
        <v>3.9774075121140444</v>
      </c>
      <c r="U110">
        <v>4.3421368627640984</v>
      </c>
      <c r="V110">
        <v>4.7055295629735392</v>
      </c>
      <c r="W110">
        <v>5.0647637191510277</v>
      </c>
      <c r="X110">
        <v>5.4216040248165323</v>
      </c>
      <c r="Y110">
        <v>5.7778997119417586</v>
      </c>
      <c r="Z110">
        <v>6.1338497385166191</v>
      </c>
      <c r="AA110" s="126">
        <v>6.487628569164956</v>
      </c>
      <c r="AC110" s="130">
        <f t="shared" si="10"/>
        <v>3197.5977168752524</v>
      </c>
      <c r="AD110" s="131">
        <f t="shared" si="11"/>
        <v>3612.8870106710069</v>
      </c>
      <c r="AE110" s="131">
        <f t="shared" si="12"/>
        <v>3977.4075121140445</v>
      </c>
      <c r="AF110" s="131">
        <f t="shared" si="13"/>
        <v>4342.1368627640986</v>
      </c>
      <c r="AG110" s="131">
        <f t="shared" si="14"/>
        <v>4705.5295629735392</v>
      </c>
      <c r="AH110" s="131">
        <f t="shared" si="15"/>
        <v>5064.7637191510275</v>
      </c>
      <c r="AI110" s="131">
        <f t="shared" si="16"/>
        <v>5421.6040248165318</v>
      </c>
      <c r="AJ110" s="131">
        <f t="shared" si="17"/>
        <v>5777.8997119417581</v>
      </c>
      <c r="AK110" s="131">
        <f t="shared" si="18"/>
        <v>6133.8497385166193</v>
      </c>
      <c r="AL110" s="131">
        <f t="shared" si="19"/>
        <v>6487.6285691649564</v>
      </c>
    </row>
    <row r="111" spans="1:38" hidden="1" x14ac:dyDescent="0.25">
      <c r="A111">
        <v>48</v>
      </c>
      <c r="B111" t="s">
        <v>1745</v>
      </c>
      <c r="C111" t="s">
        <v>1802</v>
      </c>
      <c r="E111" t="s">
        <v>1821</v>
      </c>
      <c r="F111" t="s">
        <v>1822</v>
      </c>
      <c r="G111" t="s">
        <v>1884</v>
      </c>
      <c r="H111" t="s">
        <v>1749</v>
      </c>
      <c r="I111" t="s">
        <v>1650</v>
      </c>
      <c r="J111" t="s">
        <v>1750</v>
      </c>
      <c r="K111" t="s">
        <v>1751</v>
      </c>
      <c r="L111" t="s">
        <v>92</v>
      </c>
      <c r="M111" t="s">
        <v>1752</v>
      </c>
      <c r="N111" t="s">
        <v>1752</v>
      </c>
      <c r="O111" t="s">
        <v>1753</v>
      </c>
      <c r="P111">
        <v>0</v>
      </c>
      <c r="Q111" s="126" t="s">
        <v>1767</v>
      </c>
      <c r="R111">
        <v>0</v>
      </c>
      <c r="S111">
        <v>0</v>
      </c>
      <c r="T111">
        <v>0</v>
      </c>
      <c r="U111">
        <v>0</v>
      </c>
      <c r="V111">
        <v>0</v>
      </c>
      <c r="W111">
        <v>0</v>
      </c>
      <c r="X111">
        <v>0</v>
      </c>
      <c r="Y111">
        <v>0</v>
      </c>
      <c r="Z111">
        <v>0</v>
      </c>
      <c r="AA111" s="126">
        <v>0</v>
      </c>
      <c r="AC111" s="130">
        <f t="shared" si="10"/>
        <v>0</v>
      </c>
      <c r="AD111" s="131">
        <f t="shared" si="11"/>
        <v>0</v>
      </c>
      <c r="AE111" s="131">
        <f t="shared" si="12"/>
        <v>0</v>
      </c>
      <c r="AF111" s="131">
        <f t="shared" si="13"/>
        <v>0</v>
      </c>
      <c r="AG111" s="131">
        <f t="shared" si="14"/>
        <v>0</v>
      </c>
      <c r="AH111" s="131">
        <f t="shared" si="15"/>
        <v>0</v>
      </c>
      <c r="AI111" s="131">
        <f t="shared" si="16"/>
        <v>0</v>
      </c>
      <c r="AJ111" s="131">
        <f t="shared" si="17"/>
        <v>0</v>
      </c>
      <c r="AK111" s="131">
        <f t="shared" si="18"/>
        <v>0</v>
      </c>
      <c r="AL111" s="131">
        <f t="shared" si="19"/>
        <v>0</v>
      </c>
    </row>
    <row r="112" spans="1:38" hidden="1" x14ac:dyDescent="0.25">
      <c r="A112">
        <v>48</v>
      </c>
      <c r="B112" t="s">
        <v>1745</v>
      </c>
      <c r="C112" t="s">
        <v>1802</v>
      </c>
      <c r="E112" t="s">
        <v>1823</v>
      </c>
      <c r="F112" t="s">
        <v>1824</v>
      </c>
      <c r="G112" t="s">
        <v>1884</v>
      </c>
      <c r="H112" t="s">
        <v>1749</v>
      </c>
      <c r="I112" t="s">
        <v>1650</v>
      </c>
      <c r="J112" t="s">
        <v>1750</v>
      </c>
      <c r="K112" t="s">
        <v>1751</v>
      </c>
      <c r="L112" t="s">
        <v>92</v>
      </c>
      <c r="M112" t="s">
        <v>1752</v>
      </c>
      <c r="N112" t="s">
        <v>1752</v>
      </c>
      <c r="O112" t="s">
        <v>1753</v>
      </c>
      <c r="P112">
        <v>0</v>
      </c>
      <c r="Q112" s="126" t="s">
        <v>1767</v>
      </c>
      <c r="R112">
        <v>0.38333082357382975</v>
      </c>
      <c r="S112">
        <v>0.43277094166765145</v>
      </c>
      <c r="T112">
        <v>0.47509723945830545</v>
      </c>
      <c r="U112">
        <v>0.5177203818141024</v>
      </c>
      <c r="V112">
        <v>0.56043797795809713</v>
      </c>
      <c r="W112">
        <v>0.60280410899358505</v>
      </c>
      <c r="X112">
        <v>0.64507356406945948</v>
      </c>
      <c r="Y112">
        <v>0.68742259386365734</v>
      </c>
      <c r="Z112">
        <v>0.72989443441735424</v>
      </c>
      <c r="AA112" s="126">
        <v>0.77226983612410338</v>
      </c>
      <c r="AC112" s="130">
        <f t="shared" si="10"/>
        <v>383.33082357382978</v>
      </c>
      <c r="AD112" s="131">
        <f t="shared" si="11"/>
        <v>432.77094166765147</v>
      </c>
      <c r="AE112" s="131">
        <f t="shared" si="12"/>
        <v>475.09723945830547</v>
      </c>
      <c r="AF112" s="131">
        <f t="shared" si="13"/>
        <v>517.72038181410244</v>
      </c>
      <c r="AG112" s="131">
        <f t="shared" si="14"/>
        <v>560.43797795809712</v>
      </c>
      <c r="AH112" s="131">
        <f t="shared" si="15"/>
        <v>602.80410899358503</v>
      </c>
      <c r="AI112" s="131">
        <f t="shared" si="16"/>
        <v>645.07356406945951</v>
      </c>
      <c r="AJ112" s="131">
        <f t="shared" si="17"/>
        <v>687.42259386365731</v>
      </c>
      <c r="AK112" s="131">
        <f t="shared" si="18"/>
        <v>729.8944344173542</v>
      </c>
      <c r="AL112" s="131">
        <f t="shared" si="19"/>
        <v>772.26983612410334</v>
      </c>
    </row>
    <row r="113" spans="1:38" hidden="1" x14ac:dyDescent="0.25">
      <c r="A113">
        <v>48</v>
      </c>
      <c r="B113" t="s">
        <v>1745</v>
      </c>
      <c r="C113" t="s">
        <v>1802</v>
      </c>
      <c r="E113" t="s">
        <v>1825</v>
      </c>
      <c r="F113" t="s">
        <v>1826</v>
      </c>
      <c r="G113" t="s">
        <v>1884</v>
      </c>
      <c r="H113" t="s">
        <v>1749</v>
      </c>
      <c r="I113" t="s">
        <v>1650</v>
      </c>
      <c r="J113" t="s">
        <v>1750</v>
      </c>
      <c r="K113" t="s">
        <v>1751</v>
      </c>
      <c r="L113" t="s">
        <v>92</v>
      </c>
      <c r="M113" t="s">
        <v>1752</v>
      </c>
      <c r="N113" t="s">
        <v>1752</v>
      </c>
      <c r="O113" t="s">
        <v>1753</v>
      </c>
      <c r="P113">
        <v>0</v>
      </c>
      <c r="Q113" s="126" t="s">
        <v>1767</v>
      </c>
      <c r="R113">
        <v>2.5149809739889561</v>
      </c>
      <c r="S113">
        <v>2.8773265802715988</v>
      </c>
      <c r="T113">
        <v>3.1687786084806646</v>
      </c>
      <c r="U113">
        <v>3.4615127686824936</v>
      </c>
      <c r="V113">
        <v>3.7534963958154384</v>
      </c>
      <c r="W113">
        <v>4.0428575085530509</v>
      </c>
      <c r="X113">
        <v>4.3307460699997877</v>
      </c>
      <c r="Y113">
        <v>4.6185852845026076</v>
      </c>
      <c r="Z113">
        <v>4.9066903013327945</v>
      </c>
      <c r="AA113" s="126">
        <v>5.193497403210392</v>
      </c>
      <c r="AC113" s="130">
        <f t="shared" si="10"/>
        <v>2514.9809739889561</v>
      </c>
      <c r="AD113" s="131">
        <f t="shared" si="11"/>
        <v>2877.3265802715987</v>
      </c>
      <c r="AE113" s="131">
        <f t="shared" si="12"/>
        <v>3168.7786084806648</v>
      </c>
      <c r="AF113" s="131">
        <f t="shared" si="13"/>
        <v>3461.5127686824935</v>
      </c>
      <c r="AG113" s="131">
        <f t="shared" si="14"/>
        <v>3753.4963958154385</v>
      </c>
      <c r="AH113" s="131">
        <f t="shared" si="15"/>
        <v>4042.857508553051</v>
      </c>
      <c r="AI113" s="131">
        <f t="shared" si="16"/>
        <v>4330.7460699997873</v>
      </c>
      <c r="AJ113" s="131">
        <f t="shared" si="17"/>
        <v>4618.5852845026075</v>
      </c>
      <c r="AK113" s="131">
        <f t="shared" si="18"/>
        <v>4906.6903013327947</v>
      </c>
      <c r="AL113" s="131">
        <f t="shared" si="19"/>
        <v>5193.4974032103919</v>
      </c>
    </row>
    <row r="114" spans="1:38" hidden="1" x14ac:dyDescent="0.25">
      <c r="A114">
        <v>48</v>
      </c>
      <c r="B114" t="s">
        <v>1745</v>
      </c>
      <c r="C114" t="s">
        <v>1802</v>
      </c>
      <c r="E114" t="s">
        <v>1827</v>
      </c>
      <c r="F114" t="s">
        <v>1828</v>
      </c>
      <c r="G114" t="s">
        <v>1884</v>
      </c>
      <c r="H114" t="s">
        <v>1749</v>
      </c>
      <c r="I114" t="s">
        <v>1650</v>
      </c>
      <c r="J114" t="s">
        <v>1750</v>
      </c>
      <c r="K114" t="s">
        <v>1751</v>
      </c>
      <c r="L114" t="s">
        <v>92</v>
      </c>
      <c r="M114" t="s">
        <v>1752</v>
      </c>
      <c r="N114" t="s">
        <v>1766</v>
      </c>
      <c r="O114" t="s">
        <v>1753</v>
      </c>
      <c r="P114">
        <v>0</v>
      </c>
      <c r="Q114" s="126" t="s">
        <v>1767</v>
      </c>
      <c r="R114">
        <v>0</v>
      </c>
      <c r="S114">
        <v>0</v>
      </c>
      <c r="T114">
        <v>0</v>
      </c>
      <c r="U114">
        <v>0</v>
      </c>
      <c r="V114">
        <v>0</v>
      </c>
      <c r="W114">
        <v>0</v>
      </c>
      <c r="X114">
        <v>0</v>
      </c>
      <c r="Y114">
        <v>0</v>
      </c>
      <c r="Z114">
        <v>0</v>
      </c>
      <c r="AA114" s="126">
        <v>0</v>
      </c>
      <c r="AC114" s="130">
        <f t="shared" si="10"/>
        <v>0</v>
      </c>
      <c r="AD114" s="131">
        <f t="shared" si="11"/>
        <v>0</v>
      </c>
      <c r="AE114" s="131">
        <f t="shared" si="12"/>
        <v>0</v>
      </c>
      <c r="AF114" s="131">
        <f t="shared" si="13"/>
        <v>0</v>
      </c>
      <c r="AG114" s="131">
        <f t="shared" si="14"/>
        <v>0</v>
      </c>
      <c r="AH114" s="131">
        <f t="shared" si="15"/>
        <v>0</v>
      </c>
      <c r="AI114" s="131">
        <f t="shared" si="16"/>
        <v>0</v>
      </c>
      <c r="AJ114" s="131">
        <f t="shared" si="17"/>
        <v>0</v>
      </c>
      <c r="AK114" s="131">
        <f t="shared" si="18"/>
        <v>0</v>
      </c>
      <c r="AL114" s="131">
        <f t="shared" si="19"/>
        <v>0</v>
      </c>
    </row>
    <row r="115" spans="1:38" hidden="1" x14ac:dyDescent="0.25">
      <c r="A115">
        <v>48</v>
      </c>
      <c r="B115" t="s">
        <v>1745</v>
      </c>
      <c r="C115" t="s">
        <v>1802</v>
      </c>
      <c r="E115" t="s">
        <v>1829</v>
      </c>
      <c r="F115" t="s">
        <v>1830</v>
      </c>
      <c r="G115" t="s">
        <v>1884</v>
      </c>
      <c r="H115" t="s">
        <v>1749</v>
      </c>
      <c r="I115" t="s">
        <v>1650</v>
      </c>
      <c r="J115" t="s">
        <v>1750</v>
      </c>
      <c r="K115" t="s">
        <v>1751</v>
      </c>
      <c r="L115" t="s">
        <v>92</v>
      </c>
      <c r="M115" t="s">
        <v>1752</v>
      </c>
      <c r="N115" t="s">
        <v>1752</v>
      </c>
      <c r="O115" t="s">
        <v>1753</v>
      </c>
      <c r="P115">
        <v>0</v>
      </c>
      <c r="Q115" s="126" t="s">
        <v>1767</v>
      </c>
      <c r="R115">
        <v>3.6002687343753612</v>
      </c>
      <c r="S115">
        <v>4.1399040667581284</v>
      </c>
      <c r="T115">
        <v>4.5736460805810148</v>
      </c>
      <c r="U115">
        <v>5.0091787204454361</v>
      </c>
      <c r="V115">
        <v>5.4434314670273825</v>
      </c>
      <c r="W115">
        <v>5.8736674753727813</v>
      </c>
      <c r="X115">
        <v>6.3015803219016915</v>
      </c>
      <c r="Y115">
        <v>6.7292814929213147</v>
      </c>
      <c r="Z115">
        <v>7.1572481781407689</v>
      </c>
      <c r="AA115" s="126">
        <v>7.5831492939772787</v>
      </c>
      <c r="AC115" s="130">
        <f t="shared" si="10"/>
        <v>3600.2687343753614</v>
      </c>
      <c r="AD115" s="131">
        <f t="shared" si="11"/>
        <v>4139.9040667581285</v>
      </c>
      <c r="AE115" s="131">
        <f t="shared" si="12"/>
        <v>4573.6460805810148</v>
      </c>
      <c r="AF115" s="131">
        <f t="shared" si="13"/>
        <v>5009.1787204454358</v>
      </c>
      <c r="AG115" s="131">
        <f t="shared" si="14"/>
        <v>5443.4314670273825</v>
      </c>
      <c r="AH115" s="131">
        <f t="shared" si="15"/>
        <v>5873.6674753727812</v>
      </c>
      <c r="AI115" s="131">
        <f t="shared" si="16"/>
        <v>6301.5803219016916</v>
      </c>
      <c r="AJ115" s="131">
        <f t="shared" si="17"/>
        <v>6729.2814929213146</v>
      </c>
      <c r="AK115" s="131">
        <f t="shared" si="18"/>
        <v>7157.2481781407687</v>
      </c>
      <c r="AL115" s="131">
        <f t="shared" si="19"/>
        <v>7583.1492939772788</v>
      </c>
    </row>
    <row r="116" spans="1:38" hidden="1" x14ac:dyDescent="0.25">
      <c r="A116">
        <v>48</v>
      </c>
      <c r="B116" t="s">
        <v>1745</v>
      </c>
      <c r="C116" t="s">
        <v>1802</v>
      </c>
      <c r="E116" t="s">
        <v>1831</v>
      </c>
      <c r="F116" t="s">
        <v>1832</v>
      </c>
      <c r="G116" t="s">
        <v>1884</v>
      </c>
      <c r="H116" t="s">
        <v>1749</v>
      </c>
      <c r="I116" t="s">
        <v>1650</v>
      </c>
      <c r="J116" t="s">
        <v>1750</v>
      </c>
      <c r="K116" t="s">
        <v>1751</v>
      </c>
      <c r="L116" t="s">
        <v>92</v>
      </c>
      <c r="M116" t="s">
        <v>1752</v>
      </c>
      <c r="N116" t="s">
        <v>1752</v>
      </c>
      <c r="O116" t="s">
        <v>1753</v>
      </c>
      <c r="P116">
        <v>0</v>
      </c>
      <c r="Q116" s="126" t="s">
        <v>1767</v>
      </c>
      <c r="R116">
        <v>0.80085975304504808</v>
      </c>
      <c r="S116">
        <v>0.90561610552966754</v>
      </c>
      <c r="T116">
        <v>0.9889926474404469</v>
      </c>
      <c r="U116">
        <v>1.0717342352850474</v>
      </c>
      <c r="V116">
        <v>1.1537734758105334</v>
      </c>
      <c r="W116">
        <v>1.2341301937015821</v>
      </c>
      <c r="X116">
        <v>1.3133419208204096</v>
      </c>
      <c r="Y116">
        <v>1.3918128228518811</v>
      </c>
      <c r="Z116">
        <v>1.4695996483114171</v>
      </c>
      <c r="AA116" s="126">
        <v>1.5463023409138046</v>
      </c>
      <c r="AC116" s="130">
        <f t="shared" si="10"/>
        <v>800.85975304504814</v>
      </c>
      <c r="AD116" s="131">
        <f t="shared" si="11"/>
        <v>905.61610552966749</v>
      </c>
      <c r="AE116" s="131">
        <f t="shared" si="12"/>
        <v>988.99264744044694</v>
      </c>
      <c r="AF116" s="131">
        <f t="shared" si="13"/>
        <v>1071.7342352850474</v>
      </c>
      <c r="AG116" s="131">
        <f t="shared" si="14"/>
        <v>1153.7734758105335</v>
      </c>
      <c r="AH116" s="131">
        <f t="shared" si="15"/>
        <v>1234.1301937015821</v>
      </c>
      <c r="AI116" s="131">
        <f t="shared" si="16"/>
        <v>1313.3419208204095</v>
      </c>
      <c r="AJ116" s="131">
        <f t="shared" si="17"/>
        <v>1391.812822851881</v>
      </c>
      <c r="AK116" s="131">
        <f t="shared" si="18"/>
        <v>1469.599648311417</v>
      </c>
      <c r="AL116" s="131">
        <f t="shared" si="19"/>
        <v>1546.3023409138045</v>
      </c>
    </row>
    <row r="117" spans="1:38" hidden="1" x14ac:dyDescent="0.25">
      <c r="A117">
        <v>48</v>
      </c>
      <c r="B117" t="s">
        <v>1745</v>
      </c>
      <c r="C117" t="s">
        <v>1802</v>
      </c>
      <c r="E117" t="s">
        <v>1833</v>
      </c>
      <c r="F117" t="s">
        <v>1834</v>
      </c>
      <c r="G117" t="s">
        <v>1884</v>
      </c>
      <c r="H117" t="s">
        <v>1749</v>
      </c>
      <c r="I117" t="s">
        <v>1650</v>
      </c>
      <c r="J117" t="s">
        <v>1750</v>
      </c>
      <c r="K117" t="s">
        <v>1751</v>
      </c>
      <c r="L117" t="s">
        <v>92</v>
      </c>
      <c r="M117" t="s">
        <v>1752</v>
      </c>
      <c r="N117" t="s">
        <v>1766</v>
      </c>
      <c r="O117" t="s">
        <v>1753</v>
      </c>
      <c r="P117" t="s">
        <v>1835</v>
      </c>
      <c r="Q117" s="126" t="s">
        <v>1755</v>
      </c>
      <c r="R117">
        <v>0.25275408835345964</v>
      </c>
      <c r="S117">
        <v>0.28306547892547829</v>
      </c>
      <c r="T117">
        <v>0.30768867632211933</v>
      </c>
      <c r="U117">
        <v>0.33224786818160412</v>
      </c>
      <c r="V117">
        <v>0.35666504945795846</v>
      </c>
      <c r="W117">
        <v>0.38072923653054641</v>
      </c>
      <c r="X117">
        <v>0.40455068795061999</v>
      </c>
      <c r="Y117">
        <v>0.42826135513474228</v>
      </c>
      <c r="Z117">
        <v>0.4518768255734818</v>
      </c>
      <c r="AA117" s="126">
        <v>0.47527317489192394</v>
      </c>
      <c r="AC117" s="130">
        <f t="shared" si="10"/>
        <v>252.75408835345965</v>
      </c>
      <c r="AD117" s="131">
        <f t="shared" si="11"/>
        <v>283.06547892547826</v>
      </c>
      <c r="AE117" s="131">
        <f t="shared" si="12"/>
        <v>307.68867632211931</v>
      </c>
      <c r="AF117" s="131">
        <f t="shared" si="13"/>
        <v>332.24786818160413</v>
      </c>
      <c r="AG117" s="131">
        <f t="shared" si="14"/>
        <v>356.66504945795845</v>
      </c>
      <c r="AH117" s="131">
        <f t="shared" si="15"/>
        <v>380.72923653054642</v>
      </c>
      <c r="AI117" s="131">
        <f t="shared" si="16"/>
        <v>404.55068795061999</v>
      </c>
      <c r="AJ117" s="131">
        <f t="shared" si="17"/>
        <v>428.2613551347423</v>
      </c>
      <c r="AK117" s="131">
        <f t="shared" si="18"/>
        <v>451.87682557348182</v>
      </c>
      <c r="AL117" s="131">
        <f t="shared" si="19"/>
        <v>475.27317489192393</v>
      </c>
    </row>
    <row r="118" spans="1:38" hidden="1" x14ac:dyDescent="0.25">
      <c r="A118">
        <v>48</v>
      </c>
      <c r="B118" t="s">
        <v>1745</v>
      </c>
      <c r="C118" t="s">
        <v>1802</v>
      </c>
      <c r="E118" t="s">
        <v>1836</v>
      </c>
      <c r="F118" t="s">
        <v>1837</v>
      </c>
      <c r="G118" t="s">
        <v>1884</v>
      </c>
      <c r="H118" t="s">
        <v>1749</v>
      </c>
      <c r="I118" t="s">
        <v>1650</v>
      </c>
      <c r="J118" t="s">
        <v>1750</v>
      </c>
      <c r="K118" t="s">
        <v>1751</v>
      </c>
      <c r="L118" t="s">
        <v>92</v>
      </c>
      <c r="M118" t="s">
        <v>1752</v>
      </c>
      <c r="N118" t="s">
        <v>1752</v>
      </c>
      <c r="O118" t="s">
        <v>1753</v>
      </c>
      <c r="P118" t="s">
        <v>187</v>
      </c>
      <c r="Q118" s="126" t="s">
        <v>1755</v>
      </c>
      <c r="R118">
        <v>0</v>
      </c>
      <c r="S118">
        <v>0</v>
      </c>
      <c r="T118">
        <v>0</v>
      </c>
      <c r="U118">
        <v>0</v>
      </c>
      <c r="V118">
        <v>0</v>
      </c>
      <c r="W118">
        <v>0</v>
      </c>
      <c r="X118">
        <v>0</v>
      </c>
      <c r="Y118">
        <v>0</v>
      </c>
      <c r="Z118">
        <v>0</v>
      </c>
      <c r="AA118" s="126">
        <v>0</v>
      </c>
      <c r="AC118" s="130">
        <f t="shared" si="10"/>
        <v>0</v>
      </c>
      <c r="AD118" s="131">
        <f t="shared" si="11"/>
        <v>0</v>
      </c>
      <c r="AE118" s="131">
        <f t="shared" si="12"/>
        <v>0</v>
      </c>
      <c r="AF118" s="131">
        <f t="shared" si="13"/>
        <v>0</v>
      </c>
      <c r="AG118" s="131">
        <f t="shared" si="14"/>
        <v>0</v>
      </c>
      <c r="AH118" s="131">
        <f t="shared" si="15"/>
        <v>0</v>
      </c>
      <c r="AI118" s="131">
        <f t="shared" si="16"/>
        <v>0</v>
      </c>
      <c r="AJ118" s="131">
        <f t="shared" si="17"/>
        <v>0</v>
      </c>
      <c r="AK118" s="131">
        <f t="shared" si="18"/>
        <v>0</v>
      </c>
      <c r="AL118" s="131">
        <f t="shared" si="19"/>
        <v>0</v>
      </c>
    </row>
    <row r="119" spans="1:38" hidden="1" x14ac:dyDescent="0.25">
      <c r="A119">
        <v>48</v>
      </c>
      <c r="B119" t="s">
        <v>1745</v>
      </c>
      <c r="C119" t="s">
        <v>1802</v>
      </c>
      <c r="E119" t="s">
        <v>1838</v>
      </c>
      <c r="F119" t="s">
        <v>1839</v>
      </c>
      <c r="G119" t="s">
        <v>1884</v>
      </c>
      <c r="H119" t="s">
        <v>1749</v>
      </c>
      <c r="I119" t="s">
        <v>1650</v>
      </c>
      <c r="J119" t="s">
        <v>1750</v>
      </c>
      <c r="K119" t="s">
        <v>1751</v>
      </c>
      <c r="L119" t="s">
        <v>92</v>
      </c>
      <c r="M119" t="s">
        <v>1752</v>
      </c>
      <c r="N119" t="s">
        <v>1752</v>
      </c>
      <c r="O119" t="s">
        <v>1753</v>
      </c>
      <c r="P119">
        <v>0</v>
      </c>
      <c r="Q119" s="126" t="s">
        <v>1767</v>
      </c>
      <c r="R119">
        <v>1.6372423830505645</v>
      </c>
      <c r="S119">
        <v>1.8610989895543955</v>
      </c>
      <c r="T119">
        <v>2.0523459646768885</v>
      </c>
      <c r="U119">
        <v>2.241819716851257</v>
      </c>
      <c r="V119">
        <v>2.4298635656509888</v>
      </c>
      <c r="W119">
        <v>2.6143942587601523</v>
      </c>
      <c r="X119">
        <v>2.7965647258390707</v>
      </c>
      <c r="Y119">
        <v>2.9773224082702372</v>
      </c>
      <c r="Z119">
        <v>3.1567617747339449</v>
      </c>
      <c r="AA119" s="126">
        <v>3.3339880710192036</v>
      </c>
      <c r="AC119" s="130">
        <f t="shared" si="10"/>
        <v>1637.2423830505645</v>
      </c>
      <c r="AD119" s="131">
        <f t="shared" si="11"/>
        <v>1861.0989895543955</v>
      </c>
      <c r="AE119" s="131">
        <f t="shared" si="12"/>
        <v>2052.3459646768883</v>
      </c>
      <c r="AF119" s="131">
        <f t="shared" si="13"/>
        <v>2241.819716851257</v>
      </c>
      <c r="AG119" s="131">
        <f t="shared" si="14"/>
        <v>2429.8635656509887</v>
      </c>
      <c r="AH119" s="131">
        <f t="shared" si="15"/>
        <v>2614.3942587601523</v>
      </c>
      <c r="AI119" s="131">
        <f t="shared" si="16"/>
        <v>2796.5647258390709</v>
      </c>
      <c r="AJ119" s="131">
        <f t="shared" si="17"/>
        <v>2977.3224082702372</v>
      </c>
      <c r="AK119" s="131">
        <f t="shared" si="18"/>
        <v>3156.761774733945</v>
      </c>
      <c r="AL119" s="131">
        <f t="shared" si="19"/>
        <v>3333.9880710192037</v>
      </c>
    </row>
    <row r="120" spans="1:38" hidden="1" x14ac:dyDescent="0.25">
      <c r="A120">
        <v>48</v>
      </c>
      <c r="B120" t="s">
        <v>1745</v>
      </c>
      <c r="C120" t="s">
        <v>1802</v>
      </c>
      <c r="E120" t="s">
        <v>1840</v>
      </c>
      <c r="F120" t="s">
        <v>1841</v>
      </c>
      <c r="G120" t="s">
        <v>1884</v>
      </c>
      <c r="H120" t="s">
        <v>1749</v>
      </c>
      <c r="I120" t="s">
        <v>1650</v>
      </c>
      <c r="J120" t="s">
        <v>1750</v>
      </c>
      <c r="K120" t="s">
        <v>1751</v>
      </c>
      <c r="L120" t="s">
        <v>92</v>
      </c>
      <c r="M120" t="s">
        <v>1752</v>
      </c>
      <c r="N120" t="s">
        <v>1752</v>
      </c>
      <c r="O120" t="s">
        <v>1753</v>
      </c>
      <c r="P120">
        <v>0</v>
      </c>
      <c r="Q120" s="126" t="s">
        <v>1767</v>
      </c>
      <c r="R120">
        <v>3.1569979778310358</v>
      </c>
      <c r="S120">
        <v>3.6357676083952279</v>
      </c>
      <c r="T120">
        <v>4.020581343359348</v>
      </c>
      <c r="U120">
        <v>4.4069742421072968</v>
      </c>
      <c r="V120">
        <v>4.7922204774148494</v>
      </c>
      <c r="W120">
        <v>5.1738956739053021</v>
      </c>
      <c r="X120">
        <v>5.5535004520563787</v>
      </c>
      <c r="Y120">
        <v>5.9329081327994473</v>
      </c>
      <c r="Z120">
        <v>6.3125424000288639</v>
      </c>
      <c r="AA120" s="126">
        <v>6.6903348833295961</v>
      </c>
      <c r="AC120" s="130">
        <f t="shared" si="10"/>
        <v>3156.9979778310358</v>
      </c>
      <c r="AD120" s="131">
        <f t="shared" si="11"/>
        <v>3635.7676083952279</v>
      </c>
      <c r="AE120" s="131">
        <f t="shared" si="12"/>
        <v>4020.581343359348</v>
      </c>
      <c r="AF120" s="131">
        <f t="shared" si="13"/>
        <v>4406.974242107297</v>
      </c>
      <c r="AG120" s="131">
        <f t="shared" si="14"/>
        <v>4792.2204774148495</v>
      </c>
      <c r="AH120" s="131">
        <f t="shared" si="15"/>
        <v>5173.8956739053019</v>
      </c>
      <c r="AI120" s="131">
        <f t="shared" si="16"/>
        <v>5553.5004520563789</v>
      </c>
      <c r="AJ120" s="131">
        <f t="shared" si="17"/>
        <v>5932.9081327994472</v>
      </c>
      <c r="AK120" s="131">
        <f t="shared" si="18"/>
        <v>6312.542400028864</v>
      </c>
      <c r="AL120" s="131">
        <f t="shared" si="19"/>
        <v>6690.3348833295959</v>
      </c>
    </row>
    <row r="121" spans="1:38" hidden="1" x14ac:dyDescent="0.25">
      <c r="A121">
        <v>48</v>
      </c>
      <c r="B121" t="s">
        <v>1745</v>
      </c>
      <c r="C121" t="s">
        <v>1802</v>
      </c>
      <c r="E121" t="s">
        <v>1842</v>
      </c>
      <c r="F121" t="s">
        <v>82</v>
      </c>
      <c r="G121" t="s">
        <v>1884</v>
      </c>
      <c r="H121" t="s">
        <v>1749</v>
      </c>
      <c r="I121" t="s">
        <v>1650</v>
      </c>
      <c r="J121" t="s">
        <v>1750</v>
      </c>
      <c r="K121" t="s">
        <v>1751</v>
      </c>
      <c r="L121" t="s">
        <v>92</v>
      </c>
      <c r="M121" t="s">
        <v>1752</v>
      </c>
      <c r="N121" t="s">
        <v>1766</v>
      </c>
      <c r="O121" t="s">
        <v>1753</v>
      </c>
      <c r="P121">
        <v>0</v>
      </c>
      <c r="Q121" s="126" t="s">
        <v>1767</v>
      </c>
      <c r="R121">
        <v>1.478123052919085</v>
      </c>
      <c r="S121">
        <v>1.6836238710561342</v>
      </c>
      <c r="T121">
        <v>1.8501068429812866</v>
      </c>
      <c r="U121">
        <v>2.0171793114486851</v>
      </c>
      <c r="V121">
        <v>2.1843669799488148</v>
      </c>
      <c r="W121">
        <v>2.350287078344143</v>
      </c>
      <c r="X121">
        <v>2.5156231363229491</v>
      </c>
      <c r="Y121">
        <v>2.6813224913910876</v>
      </c>
      <c r="Z121">
        <v>2.8474537083154901</v>
      </c>
      <c r="AA121" s="126">
        <v>3.0131728468912753</v>
      </c>
      <c r="AC121" s="130">
        <f t="shared" si="10"/>
        <v>1478.123052919085</v>
      </c>
      <c r="AD121" s="131">
        <f t="shared" si="11"/>
        <v>1683.6238710561342</v>
      </c>
      <c r="AE121" s="131">
        <f t="shared" si="12"/>
        <v>1850.1068429812865</v>
      </c>
      <c r="AF121" s="131">
        <f t="shared" si="13"/>
        <v>2017.1793114486852</v>
      </c>
      <c r="AG121" s="131">
        <f t="shared" si="14"/>
        <v>2184.3669799488148</v>
      </c>
      <c r="AH121" s="131">
        <f t="shared" si="15"/>
        <v>2350.2870783441431</v>
      </c>
      <c r="AI121" s="131">
        <f t="shared" si="16"/>
        <v>2515.623136322949</v>
      </c>
      <c r="AJ121" s="131">
        <f t="shared" si="17"/>
        <v>2681.3224913910876</v>
      </c>
      <c r="AK121" s="131">
        <f t="shared" si="18"/>
        <v>2847.4537083154901</v>
      </c>
      <c r="AL121" s="131">
        <f t="shared" si="19"/>
        <v>3013.1728468912752</v>
      </c>
    </row>
    <row r="122" spans="1:38" hidden="1" x14ac:dyDescent="0.25">
      <c r="A122">
        <v>48</v>
      </c>
      <c r="B122" t="s">
        <v>1745</v>
      </c>
      <c r="C122" t="s">
        <v>1802</v>
      </c>
      <c r="E122" t="s">
        <v>1843</v>
      </c>
      <c r="F122" t="s">
        <v>1844</v>
      </c>
      <c r="G122" t="s">
        <v>1884</v>
      </c>
      <c r="H122" t="s">
        <v>1749</v>
      </c>
      <c r="I122" t="s">
        <v>1650</v>
      </c>
      <c r="J122" t="s">
        <v>1750</v>
      </c>
      <c r="K122" t="s">
        <v>1751</v>
      </c>
      <c r="L122" t="s">
        <v>92</v>
      </c>
      <c r="M122" t="s">
        <v>1752</v>
      </c>
      <c r="N122" t="s">
        <v>1752</v>
      </c>
      <c r="O122" t="s">
        <v>1753</v>
      </c>
      <c r="P122">
        <v>0</v>
      </c>
      <c r="Q122" s="126" t="s">
        <v>1767</v>
      </c>
      <c r="R122">
        <v>0.31479222455545142</v>
      </c>
      <c r="S122">
        <v>0.3508628940463055</v>
      </c>
      <c r="T122">
        <v>0.3798897282963512</v>
      </c>
      <c r="U122">
        <v>0.40900894198444737</v>
      </c>
      <c r="V122">
        <v>0.43806316584524435</v>
      </c>
      <c r="W122">
        <v>0.46673960664454289</v>
      </c>
      <c r="X122">
        <v>0.49521969637261631</v>
      </c>
      <c r="Y122">
        <v>0.52364266833011708</v>
      </c>
      <c r="Z122">
        <v>0.55202604540087985</v>
      </c>
      <c r="AA122" s="126">
        <v>0.58022491986543845</v>
      </c>
      <c r="AC122" s="130">
        <f t="shared" si="10"/>
        <v>314.79222455545141</v>
      </c>
      <c r="AD122" s="131">
        <f t="shared" si="11"/>
        <v>350.86289404630548</v>
      </c>
      <c r="AE122" s="131">
        <f t="shared" si="12"/>
        <v>379.88972829635122</v>
      </c>
      <c r="AF122" s="131">
        <f t="shared" si="13"/>
        <v>409.00894198444735</v>
      </c>
      <c r="AG122" s="131">
        <f t="shared" si="14"/>
        <v>438.06316584524433</v>
      </c>
      <c r="AH122" s="131">
        <f t="shared" si="15"/>
        <v>466.7396066445429</v>
      </c>
      <c r="AI122" s="131">
        <f t="shared" si="16"/>
        <v>495.21969637261634</v>
      </c>
      <c r="AJ122" s="131">
        <f t="shared" si="17"/>
        <v>523.64266833011709</v>
      </c>
      <c r="AK122" s="131">
        <f t="shared" si="18"/>
        <v>552.02604540087987</v>
      </c>
      <c r="AL122" s="131">
        <f t="shared" si="19"/>
        <v>580.22491986543844</v>
      </c>
    </row>
    <row r="123" spans="1:38" hidden="1" x14ac:dyDescent="0.25">
      <c r="A123">
        <v>48</v>
      </c>
      <c r="B123" t="s">
        <v>1745</v>
      </c>
      <c r="C123" t="s">
        <v>1802</v>
      </c>
      <c r="E123" t="s">
        <v>1845</v>
      </c>
      <c r="F123" t="s">
        <v>1846</v>
      </c>
      <c r="G123" t="s">
        <v>1884</v>
      </c>
      <c r="H123" t="s">
        <v>1749</v>
      </c>
      <c r="I123" t="s">
        <v>1650</v>
      </c>
      <c r="J123" t="s">
        <v>1750</v>
      </c>
      <c r="K123" t="s">
        <v>1751</v>
      </c>
      <c r="L123" t="s">
        <v>92</v>
      </c>
      <c r="M123" t="s">
        <v>1752</v>
      </c>
      <c r="N123" t="s">
        <v>1752</v>
      </c>
      <c r="O123" t="s">
        <v>1753</v>
      </c>
      <c r="P123">
        <v>0</v>
      </c>
      <c r="Q123" s="126" t="s">
        <v>1767</v>
      </c>
      <c r="R123">
        <v>7.1565786870444251E-2</v>
      </c>
      <c r="S123">
        <v>8.0161280041315328E-2</v>
      </c>
      <c r="T123">
        <v>8.7142513626243728E-2</v>
      </c>
      <c r="U123">
        <v>9.4101809294618283E-2</v>
      </c>
      <c r="V123">
        <v>0.10101755190430911</v>
      </c>
      <c r="W123">
        <v>0.10783065862435769</v>
      </c>
      <c r="X123">
        <v>0.11457179154537755</v>
      </c>
      <c r="Y123">
        <v>0.12127858060348329</v>
      </c>
      <c r="Z123">
        <v>0.12795539222744926</v>
      </c>
      <c r="AA123" s="126">
        <v>0.13456708345084714</v>
      </c>
      <c r="AC123" s="130">
        <f t="shared" si="10"/>
        <v>71.565786870444256</v>
      </c>
      <c r="AD123" s="131">
        <f t="shared" si="11"/>
        <v>80.161280041315322</v>
      </c>
      <c r="AE123" s="131">
        <f t="shared" si="12"/>
        <v>87.142513626243726</v>
      </c>
      <c r="AF123" s="131">
        <f t="shared" si="13"/>
        <v>94.101809294618278</v>
      </c>
      <c r="AG123" s="131">
        <f t="shared" si="14"/>
        <v>101.01755190430912</v>
      </c>
      <c r="AH123" s="131">
        <f t="shared" si="15"/>
        <v>107.83065862435768</v>
      </c>
      <c r="AI123" s="131">
        <f t="shared" si="16"/>
        <v>114.57179154537755</v>
      </c>
      <c r="AJ123" s="131">
        <f t="shared" si="17"/>
        <v>121.27858060348329</v>
      </c>
      <c r="AK123" s="131">
        <f t="shared" si="18"/>
        <v>127.95539222744925</v>
      </c>
      <c r="AL123" s="131">
        <f t="shared" si="19"/>
        <v>134.56708345084715</v>
      </c>
    </row>
    <row r="124" spans="1:38" hidden="1" x14ac:dyDescent="0.25">
      <c r="A124">
        <v>48</v>
      </c>
      <c r="B124" t="s">
        <v>1745</v>
      </c>
      <c r="C124" t="s">
        <v>1802</v>
      </c>
      <c r="E124" t="s">
        <v>1847</v>
      </c>
      <c r="F124" t="s">
        <v>1848</v>
      </c>
      <c r="G124" t="s">
        <v>1884</v>
      </c>
      <c r="H124" t="s">
        <v>1749</v>
      </c>
      <c r="I124" t="s">
        <v>1650</v>
      </c>
      <c r="J124" t="s">
        <v>1750</v>
      </c>
      <c r="K124" t="s">
        <v>1751</v>
      </c>
      <c r="L124" t="s">
        <v>92</v>
      </c>
      <c r="M124" t="s">
        <v>1752</v>
      </c>
      <c r="N124" t="s">
        <v>1752</v>
      </c>
      <c r="O124" t="s">
        <v>1753</v>
      </c>
      <c r="P124">
        <v>0</v>
      </c>
      <c r="Q124" s="126" t="s">
        <v>1767</v>
      </c>
      <c r="R124">
        <v>3.2972723491690087E-2</v>
      </c>
      <c r="S124">
        <v>3.6831171206673723E-2</v>
      </c>
      <c r="T124">
        <v>3.9974526457182968E-2</v>
      </c>
      <c r="U124">
        <v>4.3144017578788517E-2</v>
      </c>
      <c r="V124">
        <v>4.6325009344366543E-2</v>
      </c>
      <c r="W124">
        <v>4.9484014089743601E-2</v>
      </c>
      <c r="X124">
        <v>5.2640448348460767E-2</v>
      </c>
      <c r="Y124">
        <v>5.5809201066911625E-2</v>
      </c>
      <c r="Z124">
        <v>5.8992744497256194E-2</v>
      </c>
      <c r="AA124" s="126">
        <v>6.2175315196952574E-2</v>
      </c>
      <c r="AC124" s="130">
        <f t="shared" si="10"/>
        <v>32.97272349169009</v>
      </c>
      <c r="AD124" s="131">
        <f t="shared" si="11"/>
        <v>36.831171206673723</v>
      </c>
      <c r="AE124" s="131">
        <f t="shared" si="12"/>
        <v>39.974526457182968</v>
      </c>
      <c r="AF124" s="131">
        <f t="shared" si="13"/>
        <v>43.144017578788514</v>
      </c>
      <c r="AG124" s="131">
        <f t="shared" si="14"/>
        <v>46.325009344366542</v>
      </c>
      <c r="AH124" s="131">
        <f t="shared" si="15"/>
        <v>49.484014089743603</v>
      </c>
      <c r="AI124" s="131">
        <f t="shared" si="16"/>
        <v>52.640448348460765</v>
      </c>
      <c r="AJ124" s="131">
        <f t="shared" si="17"/>
        <v>55.809201066911626</v>
      </c>
      <c r="AK124" s="131">
        <f t="shared" si="18"/>
        <v>58.992744497256197</v>
      </c>
      <c r="AL124" s="131">
        <f t="shared" si="19"/>
        <v>62.175315196952575</v>
      </c>
    </row>
    <row r="125" spans="1:38" hidden="1" x14ac:dyDescent="0.25">
      <c r="A125">
        <v>48</v>
      </c>
      <c r="B125" t="s">
        <v>1745</v>
      </c>
      <c r="C125" t="s">
        <v>1849</v>
      </c>
      <c r="E125" t="s">
        <v>1850</v>
      </c>
      <c r="F125" t="s">
        <v>80</v>
      </c>
      <c r="G125" t="s">
        <v>1884</v>
      </c>
      <c r="H125" t="s">
        <v>1749</v>
      </c>
      <c r="I125" t="s">
        <v>1650</v>
      </c>
      <c r="J125" t="s">
        <v>1750</v>
      </c>
      <c r="K125" t="s">
        <v>1751</v>
      </c>
      <c r="L125" t="s">
        <v>92</v>
      </c>
      <c r="M125" t="s">
        <v>1752</v>
      </c>
      <c r="N125" t="s">
        <v>1752</v>
      </c>
      <c r="O125" t="s">
        <v>1753</v>
      </c>
      <c r="P125">
        <v>0</v>
      </c>
      <c r="Q125" s="126" t="s">
        <v>1767</v>
      </c>
      <c r="R125">
        <v>0</v>
      </c>
      <c r="S125">
        <v>0</v>
      </c>
      <c r="T125">
        <v>0</v>
      </c>
      <c r="U125">
        <v>0</v>
      </c>
      <c r="V125">
        <v>0</v>
      </c>
      <c r="W125">
        <v>0</v>
      </c>
      <c r="X125">
        <v>0</v>
      </c>
      <c r="Y125">
        <v>0</v>
      </c>
      <c r="Z125">
        <v>0</v>
      </c>
      <c r="AA125" s="126">
        <v>0</v>
      </c>
      <c r="AC125" s="130">
        <f t="shared" si="10"/>
        <v>0</v>
      </c>
      <c r="AD125" s="131">
        <f t="shared" si="11"/>
        <v>0</v>
      </c>
      <c r="AE125" s="131">
        <f t="shared" si="12"/>
        <v>0</v>
      </c>
      <c r="AF125" s="131">
        <f t="shared" si="13"/>
        <v>0</v>
      </c>
      <c r="AG125" s="131">
        <f t="shared" si="14"/>
        <v>0</v>
      </c>
      <c r="AH125" s="131">
        <f t="shared" si="15"/>
        <v>0</v>
      </c>
      <c r="AI125" s="131">
        <f t="shared" si="16"/>
        <v>0</v>
      </c>
      <c r="AJ125" s="131">
        <f t="shared" si="17"/>
        <v>0</v>
      </c>
      <c r="AK125" s="131">
        <f t="shared" si="18"/>
        <v>0</v>
      </c>
      <c r="AL125" s="131">
        <f t="shared" si="19"/>
        <v>0</v>
      </c>
    </row>
    <row r="126" spans="1:38" hidden="1" x14ac:dyDescent="0.25">
      <c r="A126">
        <v>48</v>
      </c>
      <c r="B126" t="s">
        <v>1745</v>
      </c>
      <c r="C126" t="s">
        <v>1849</v>
      </c>
      <c r="E126" t="s">
        <v>1851</v>
      </c>
      <c r="F126" t="s">
        <v>1852</v>
      </c>
      <c r="G126" t="s">
        <v>1884</v>
      </c>
      <c r="H126" t="s">
        <v>1749</v>
      </c>
      <c r="I126" t="s">
        <v>1650</v>
      </c>
      <c r="J126" t="s">
        <v>1750</v>
      </c>
      <c r="K126" t="s">
        <v>1751</v>
      </c>
      <c r="L126" t="s">
        <v>92</v>
      </c>
      <c r="M126" t="s">
        <v>1752</v>
      </c>
      <c r="N126" t="s">
        <v>1752</v>
      </c>
      <c r="O126" t="s">
        <v>1753</v>
      </c>
      <c r="P126">
        <v>0</v>
      </c>
      <c r="Q126" s="126" t="s">
        <v>1767</v>
      </c>
      <c r="R126">
        <v>1.5005247736588602E-4</v>
      </c>
      <c r="S126">
        <v>1.6830718280122164E-4</v>
      </c>
      <c r="T126">
        <v>1.7873973052674654E-4</v>
      </c>
      <c r="U126">
        <v>1.8912953513014781E-4</v>
      </c>
      <c r="V126">
        <v>1.9943681661855744E-4</v>
      </c>
      <c r="W126">
        <v>2.0957649735845962E-4</v>
      </c>
      <c r="X126">
        <v>2.1959455002916223E-4</v>
      </c>
      <c r="Y126">
        <v>2.2954331450016896E-4</v>
      </c>
      <c r="Z126">
        <v>2.3943205701368561E-4</v>
      </c>
      <c r="AA126" s="126">
        <v>2.4920725736960955E-4</v>
      </c>
      <c r="AC126" s="130">
        <f t="shared" si="10"/>
        <v>0.15005247736588601</v>
      </c>
      <c r="AD126" s="131">
        <f t="shared" si="11"/>
        <v>0.16830718280122164</v>
      </c>
      <c r="AE126" s="131">
        <f t="shared" si="12"/>
        <v>0.17873973052674655</v>
      </c>
      <c r="AF126" s="131">
        <f t="shared" si="13"/>
        <v>0.1891295351301478</v>
      </c>
      <c r="AG126" s="131">
        <f t="shared" si="14"/>
        <v>0.19943681661855744</v>
      </c>
      <c r="AH126" s="131">
        <f t="shared" si="15"/>
        <v>0.20957649735845962</v>
      </c>
      <c r="AI126" s="131">
        <f t="shared" si="16"/>
        <v>0.21959455002916223</v>
      </c>
      <c r="AJ126" s="131">
        <f t="shared" si="17"/>
        <v>0.22954331450016896</v>
      </c>
      <c r="AK126" s="131">
        <f t="shared" si="18"/>
        <v>0.23943205701368561</v>
      </c>
      <c r="AL126" s="131">
        <f t="shared" si="19"/>
        <v>0.24920725736960955</v>
      </c>
    </row>
    <row r="127" spans="1:38" hidden="1" x14ac:dyDescent="0.25">
      <c r="A127">
        <v>48</v>
      </c>
      <c r="B127" t="s">
        <v>1745</v>
      </c>
      <c r="C127" t="s">
        <v>1849</v>
      </c>
      <c r="E127" t="s">
        <v>1853</v>
      </c>
      <c r="F127" t="s">
        <v>1854</v>
      </c>
      <c r="G127" t="s">
        <v>1884</v>
      </c>
      <c r="H127" t="s">
        <v>1749</v>
      </c>
      <c r="I127" t="s">
        <v>1650</v>
      </c>
      <c r="J127" t="s">
        <v>1750</v>
      </c>
      <c r="K127" t="s">
        <v>1751</v>
      </c>
      <c r="L127" t="s">
        <v>92</v>
      </c>
      <c r="M127" t="s">
        <v>1752</v>
      </c>
      <c r="N127" t="s">
        <v>1752</v>
      </c>
      <c r="O127" t="s">
        <v>1753</v>
      </c>
      <c r="P127">
        <v>0</v>
      </c>
      <c r="Q127" s="126" t="s">
        <v>1763</v>
      </c>
      <c r="R127">
        <v>0</v>
      </c>
      <c r="S127">
        <v>0</v>
      </c>
      <c r="T127">
        <v>0</v>
      </c>
      <c r="U127">
        <v>0</v>
      </c>
      <c r="V127">
        <v>0</v>
      </c>
      <c r="W127">
        <v>0</v>
      </c>
      <c r="X127">
        <v>0</v>
      </c>
      <c r="Y127">
        <v>0</v>
      </c>
      <c r="Z127">
        <v>0</v>
      </c>
      <c r="AA127" s="126">
        <v>0</v>
      </c>
      <c r="AC127" s="130">
        <f t="shared" si="10"/>
        <v>0</v>
      </c>
      <c r="AD127" s="131">
        <f t="shared" si="11"/>
        <v>0</v>
      </c>
      <c r="AE127" s="131">
        <f t="shared" si="12"/>
        <v>0</v>
      </c>
      <c r="AF127" s="131">
        <f t="shared" si="13"/>
        <v>0</v>
      </c>
      <c r="AG127" s="131">
        <f t="shared" si="14"/>
        <v>0</v>
      </c>
      <c r="AH127" s="131">
        <f t="shared" si="15"/>
        <v>0</v>
      </c>
      <c r="AI127" s="131">
        <f t="shared" si="16"/>
        <v>0</v>
      </c>
      <c r="AJ127" s="131">
        <f t="shared" si="17"/>
        <v>0</v>
      </c>
      <c r="AK127" s="131">
        <f t="shared" si="18"/>
        <v>0</v>
      </c>
      <c r="AL127" s="131">
        <f t="shared" si="19"/>
        <v>0</v>
      </c>
    </row>
    <row r="128" spans="1:38" hidden="1" x14ac:dyDescent="0.25">
      <c r="A128">
        <v>48</v>
      </c>
      <c r="B128" t="s">
        <v>1745</v>
      </c>
      <c r="C128" t="s">
        <v>1849</v>
      </c>
      <c r="E128" t="s">
        <v>1855</v>
      </c>
      <c r="F128" t="s">
        <v>1856</v>
      </c>
      <c r="G128" t="s">
        <v>1884</v>
      </c>
      <c r="H128" t="s">
        <v>1749</v>
      </c>
      <c r="I128" t="s">
        <v>1650</v>
      </c>
      <c r="J128" t="s">
        <v>1750</v>
      </c>
      <c r="K128" t="s">
        <v>1751</v>
      </c>
      <c r="L128" t="s">
        <v>92</v>
      </c>
      <c r="M128" t="s">
        <v>1752</v>
      </c>
      <c r="N128" t="s">
        <v>1752</v>
      </c>
      <c r="O128" t="s">
        <v>1753</v>
      </c>
      <c r="P128">
        <v>0</v>
      </c>
      <c r="Q128" s="126" t="s">
        <v>1767</v>
      </c>
      <c r="R128">
        <v>0.25341856791559436</v>
      </c>
      <c r="S128">
        <v>0.28424832421387652</v>
      </c>
      <c r="T128">
        <v>0.30186750218897251</v>
      </c>
      <c r="U128">
        <v>0.31941449274679318</v>
      </c>
      <c r="V128">
        <v>0.33682211279911983</v>
      </c>
      <c r="W128">
        <v>0.35394667760028398</v>
      </c>
      <c r="X128">
        <v>0.37086582885776026</v>
      </c>
      <c r="Y128">
        <v>0.38766796161178613</v>
      </c>
      <c r="Z128">
        <v>0.40436872530628259</v>
      </c>
      <c r="AA128" s="126">
        <v>0.42087773148047491</v>
      </c>
      <c r="AC128" s="130">
        <f t="shared" si="10"/>
        <v>253.41856791559437</v>
      </c>
      <c r="AD128" s="131">
        <f t="shared" si="11"/>
        <v>284.24832421387651</v>
      </c>
      <c r="AE128" s="131">
        <f t="shared" si="12"/>
        <v>301.86750218897254</v>
      </c>
      <c r="AF128" s="131">
        <f t="shared" si="13"/>
        <v>319.4144927467932</v>
      </c>
      <c r="AG128" s="131">
        <f t="shared" si="14"/>
        <v>336.82211279911985</v>
      </c>
      <c r="AH128" s="131">
        <f t="shared" si="15"/>
        <v>353.94667760028398</v>
      </c>
      <c r="AI128" s="131">
        <f t="shared" si="16"/>
        <v>370.86582885776028</v>
      </c>
      <c r="AJ128" s="131">
        <f t="shared" si="17"/>
        <v>387.66796161178615</v>
      </c>
      <c r="AK128" s="131">
        <f t="shared" si="18"/>
        <v>404.36872530628261</v>
      </c>
      <c r="AL128" s="131">
        <f t="shared" si="19"/>
        <v>420.87773148047489</v>
      </c>
    </row>
    <row r="129" spans="1:38" hidden="1" x14ac:dyDescent="0.25">
      <c r="A129">
        <v>48</v>
      </c>
      <c r="B129" t="s">
        <v>1745</v>
      </c>
      <c r="C129" t="s">
        <v>1849</v>
      </c>
      <c r="E129" t="s">
        <v>1857</v>
      </c>
      <c r="F129" t="s">
        <v>1858</v>
      </c>
      <c r="G129" t="s">
        <v>1884</v>
      </c>
      <c r="H129" t="s">
        <v>1749</v>
      </c>
      <c r="I129" t="s">
        <v>1650</v>
      </c>
      <c r="J129" t="s">
        <v>1750</v>
      </c>
      <c r="K129" t="s">
        <v>1751</v>
      </c>
      <c r="L129" t="s">
        <v>92</v>
      </c>
      <c r="M129" t="s">
        <v>1752</v>
      </c>
      <c r="N129" t="s">
        <v>1752</v>
      </c>
      <c r="O129" t="s">
        <v>1753</v>
      </c>
      <c r="P129" t="s">
        <v>1858</v>
      </c>
      <c r="Q129" s="126" t="s">
        <v>1755</v>
      </c>
      <c r="R129">
        <v>0</v>
      </c>
      <c r="S129">
        <v>0</v>
      </c>
      <c r="T129">
        <v>0</v>
      </c>
      <c r="U129">
        <v>0</v>
      </c>
      <c r="V129">
        <v>0</v>
      </c>
      <c r="W129">
        <v>0</v>
      </c>
      <c r="X129">
        <v>0</v>
      </c>
      <c r="Y129">
        <v>0</v>
      </c>
      <c r="Z129">
        <v>0</v>
      </c>
      <c r="AA129" s="126">
        <v>0</v>
      </c>
      <c r="AC129" s="130">
        <f t="shared" si="10"/>
        <v>0</v>
      </c>
      <c r="AD129" s="131">
        <f t="shared" si="11"/>
        <v>0</v>
      </c>
      <c r="AE129" s="131">
        <f t="shared" si="12"/>
        <v>0</v>
      </c>
      <c r="AF129" s="131">
        <f t="shared" si="13"/>
        <v>0</v>
      </c>
      <c r="AG129" s="131">
        <f t="shared" si="14"/>
        <v>0</v>
      </c>
      <c r="AH129" s="131">
        <f t="shared" si="15"/>
        <v>0</v>
      </c>
      <c r="AI129" s="131">
        <f t="shared" si="16"/>
        <v>0</v>
      </c>
      <c r="AJ129" s="131">
        <f t="shared" si="17"/>
        <v>0</v>
      </c>
      <c r="AK129" s="131">
        <f t="shared" si="18"/>
        <v>0</v>
      </c>
      <c r="AL129" s="131">
        <f t="shared" si="19"/>
        <v>0</v>
      </c>
    </row>
    <row r="130" spans="1:38" hidden="1" x14ac:dyDescent="0.25">
      <c r="A130">
        <v>48</v>
      </c>
      <c r="B130" t="s">
        <v>1745</v>
      </c>
      <c r="C130" t="s">
        <v>1849</v>
      </c>
      <c r="E130" t="s">
        <v>1859</v>
      </c>
      <c r="F130" t="s">
        <v>1860</v>
      </c>
      <c r="G130" t="s">
        <v>1884</v>
      </c>
      <c r="H130" t="s">
        <v>1749</v>
      </c>
      <c r="I130" t="s">
        <v>1650</v>
      </c>
      <c r="J130" t="s">
        <v>1750</v>
      </c>
      <c r="K130" t="s">
        <v>1751</v>
      </c>
      <c r="L130" t="s">
        <v>92</v>
      </c>
      <c r="M130" t="s">
        <v>1752</v>
      </c>
      <c r="N130" t="s">
        <v>1752</v>
      </c>
      <c r="O130" t="s">
        <v>1753</v>
      </c>
      <c r="P130" t="s">
        <v>1860</v>
      </c>
      <c r="Q130" s="126" t="s">
        <v>1755</v>
      </c>
      <c r="R130">
        <v>0</v>
      </c>
      <c r="S130">
        <v>0</v>
      </c>
      <c r="T130">
        <v>0</v>
      </c>
      <c r="U130">
        <v>0</v>
      </c>
      <c r="V130">
        <v>0</v>
      </c>
      <c r="W130">
        <v>0</v>
      </c>
      <c r="X130">
        <v>0</v>
      </c>
      <c r="Y130">
        <v>0</v>
      </c>
      <c r="Z130">
        <v>0</v>
      </c>
      <c r="AA130" s="126">
        <v>0</v>
      </c>
      <c r="AC130" s="130">
        <f t="shared" si="10"/>
        <v>0</v>
      </c>
      <c r="AD130" s="131">
        <f t="shared" si="11"/>
        <v>0</v>
      </c>
      <c r="AE130" s="131">
        <f t="shared" si="12"/>
        <v>0</v>
      </c>
      <c r="AF130" s="131">
        <f t="shared" si="13"/>
        <v>0</v>
      </c>
      <c r="AG130" s="131">
        <f t="shared" si="14"/>
        <v>0</v>
      </c>
      <c r="AH130" s="131">
        <f t="shared" si="15"/>
        <v>0</v>
      </c>
      <c r="AI130" s="131">
        <f t="shared" si="16"/>
        <v>0</v>
      </c>
      <c r="AJ130" s="131">
        <f t="shared" si="17"/>
        <v>0</v>
      </c>
      <c r="AK130" s="131">
        <f t="shared" si="18"/>
        <v>0</v>
      </c>
      <c r="AL130" s="131">
        <f t="shared" si="19"/>
        <v>0</v>
      </c>
    </row>
    <row r="131" spans="1:38" hidden="1" x14ac:dyDescent="0.25">
      <c r="A131">
        <v>48</v>
      </c>
      <c r="B131" t="s">
        <v>1745</v>
      </c>
      <c r="C131" t="s">
        <v>1849</v>
      </c>
      <c r="E131" t="s">
        <v>1861</v>
      </c>
      <c r="F131" t="s">
        <v>1862</v>
      </c>
      <c r="G131" t="s">
        <v>1884</v>
      </c>
      <c r="H131" t="s">
        <v>1749</v>
      </c>
      <c r="I131" t="s">
        <v>1650</v>
      </c>
      <c r="J131" t="s">
        <v>1750</v>
      </c>
      <c r="K131" t="s">
        <v>1751</v>
      </c>
      <c r="L131" t="s">
        <v>92</v>
      </c>
      <c r="M131" t="s">
        <v>1752</v>
      </c>
      <c r="N131" t="s">
        <v>1752</v>
      </c>
      <c r="O131" t="s">
        <v>1753</v>
      </c>
      <c r="P131" t="s">
        <v>1679</v>
      </c>
      <c r="Q131" s="126" t="s">
        <v>1755</v>
      </c>
      <c r="R131">
        <v>0</v>
      </c>
      <c r="S131">
        <v>0</v>
      </c>
      <c r="T131">
        <v>0</v>
      </c>
      <c r="U131">
        <v>0</v>
      </c>
      <c r="V131">
        <v>0</v>
      </c>
      <c r="W131">
        <v>0</v>
      </c>
      <c r="X131">
        <v>0</v>
      </c>
      <c r="Y131">
        <v>0</v>
      </c>
      <c r="Z131">
        <v>0</v>
      </c>
      <c r="AA131" s="126">
        <v>0</v>
      </c>
      <c r="AC131" s="130">
        <f t="shared" ref="AC131:AC194" si="20">R131*1000</f>
        <v>0</v>
      </c>
      <c r="AD131" s="131">
        <f t="shared" ref="AD131:AD194" si="21">S131*1000</f>
        <v>0</v>
      </c>
      <c r="AE131" s="131">
        <f t="shared" ref="AE131:AE194" si="22">T131*1000</f>
        <v>0</v>
      </c>
      <c r="AF131" s="131">
        <f t="shared" ref="AF131:AF194" si="23">U131*1000</f>
        <v>0</v>
      </c>
      <c r="AG131" s="131">
        <f t="shared" ref="AG131:AG194" si="24">V131*1000</f>
        <v>0</v>
      </c>
      <c r="AH131" s="131">
        <f t="shared" ref="AH131:AH194" si="25">W131*1000</f>
        <v>0</v>
      </c>
      <c r="AI131" s="131">
        <f t="shared" ref="AI131:AI194" si="26">X131*1000</f>
        <v>0</v>
      </c>
      <c r="AJ131" s="131">
        <f t="shared" ref="AJ131:AJ194" si="27">Y131*1000</f>
        <v>0</v>
      </c>
      <c r="AK131" s="131">
        <f t="shared" ref="AK131:AK194" si="28">Z131*1000</f>
        <v>0</v>
      </c>
      <c r="AL131" s="131">
        <f t="shared" ref="AL131:AL194" si="29">AA131*1000</f>
        <v>0</v>
      </c>
    </row>
    <row r="132" spans="1:38" hidden="1" x14ac:dyDescent="0.25">
      <c r="A132">
        <v>48</v>
      </c>
      <c r="B132" t="s">
        <v>1745</v>
      </c>
      <c r="C132" t="s">
        <v>1849</v>
      </c>
      <c r="E132" t="s">
        <v>1863</v>
      </c>
      <c r="F132" t="s">
        <v>1670</v>
      </c>
      <c r="G132" t="s">
        <v>1884</v>
      </c>
      <c r="H132" t="s">
        <v>1749</v>
      </c>
      <c r="I132" t="s">
        <v>1650</v>
      </c>
      <c r="J132" t="s">
        <v>1750</v>
      </c>
      <c r="K132" t="s">
        <v>1751</v>
      </c>
      <c r="L132" t="s">
        <v>92</v>
      </c>
      <c r="M132" t="s">
        <v>1752</v>
      </c>
      <c r="N132" t="s">
        <v>1752</v>
      </c>
      <c r="O132" t="s">
        <v>1753</v>
      </c>
      <c r="P132" t="s">
        <v>1670</v>
      </c>
      <c r="Q132" s="126" t="s">
        <v>1755</v>
      </c>
      <c r="R132">
        <v>8.5353949897165424E-2</v>
      </c>
      <c r="S132">
        <v>9.5533185581869545E-2</v>
      </c>
      <c r="T132">
        <v>0.10434385857176154</v>
      </c>
      <c r="U132">
        <v>0.11308915487660003</v>
      </c>
      <c r="V132">
        <v>0.12169355313537582</v>
      </c>
      <c r="W132">
        <v>0.13009879292610427</v>
      </c>
      <c r="X132">
        <v>0.13834557919341392</v>
      </c>
      <c r="Y132">
        <v>0.14647259139251956</v>
      </c>
      <c r="Z132">
        <v>0.15449395800122567</v>
      </c>
      <c r="AA132" s="126">
        <v>0.16236500079750588</v>
      </c>
      <c r="AC132" s="130">
        <f t="shared" si="20"/>
        <v>85.353949897165421</v>
      </c>
      <c r="AD132" s="131">
        <f t="shared" si="21"/>
        <v>95.533185581869546</v>
      </c>
      <c r="AE132" s="131">
        <f t="shared" si="22"/>
        <v>104.34385857176154</v>
      </c>
      <c r="AF132" s="131">
        <f t="shared" si="23"/>
        <v>113.08915487660002</v>
      </c>
      <c r="AG132" s="131">
        <f t="shared" si="24"/>
        <v>121.69355313537582</v>
      </c>
      <c r="AH132" s="131">
        <f t="shared" si="25"/>
        <v>130.09879292610427</v>
      </c>
      <c r="AI132" s="131">
        <f t="shared" si="26"/>
        <v>138.34557919341393</v>
      </c>
      <c r="AJ132" s="131">
        <f t="shared" si="27"/>
        <v>146.47259139251955</v>
      </c>
      <c r="AK132" s="131">
        <f t="shared" si="28"/>
        <v>154.49395800122568</v>
      </c>
      <c r="AL132" s="131">
        <f t="shared" si="29"/>
        <v>162.36500079750587</v>
      </c>
    </row>
    <row r="133" spans="1:38" hidden="1" x14ac:dyDescent="0.25">
      <c r="A133">
        <v>48</v>
      </c>
      <c r="B133" t="s">
        <v>1745</v>
      </c>
      <c r="C133" t="s">
        <v>1802</v>
      </c>
      <c r="E133" t="s">
        <v>229</v>
      </c>
      <c r="F133" t="s">
        <v>228</v>
      </c>
      <c r="G133" t="s">
        <v>1884</v>
      </c>
      <c r="H133" t="s">
        <v>1749</v>
      </c>
      <c r="I133" t="s">
        <v>1650</v>
      </c>
      <c r="J133" t="s">
        <v>1750</v>
      </c>
      <c r="K133" t="s">
        <v>1751</v>
      </c>
      <c r="L133" t="s">
        <v>92</v>
      </c>
      <c r="M133" t="s">
        <v>1864</v>
      </c>
      <c r="N133" t="s">
        <v>1864</v>
      </c>
      <c r="O133" t="s">
        <v>1753</v>
      </c>
      <c r="P133">
        <v>0</v>
      </c>
      <c r="Q133" s="126" t="s">
        <v>1865</v>
      </c>
      <c r="R133">
        <v>1.0437462698191602</v>
      </c>
      <c r="S133">
        <v>1.2005598024146928</v>
      </c>
      <c r="T133">
        <v>1.3265995891137996</v>
      </c>
      <c r="U133">
        <v>1.4531567058863528</v>
      </c>
      <c r="V133">
        <v>1.5793383632859908</v>
      </c>
      <c r="W133">
        <v>1.7043504596094339</v>
      </c>
      <c r="X133">
        <v>1.8286845178972064</v>
      </c>
      <c r="Y133">
        <v>1.9529541152101932</v>
      </c>
      <c r="Z133">
        <v>2.0772980196878614</v>
      </c>
      <c r="AA133" s="126">
        <v>2.2010387707355048</v>
      </c>
      <c r="AC133" s="130">
        <f t="shared" si="20"/>
        <v>1043.7462698191603</v>
      </c>
      <c r="AD133" s="131">
        <f t="shared" si="21"/>
        <v>1200.5598024146927</v>
      </c>
      <c r="AE133" s="131">
        <f t="shared" si="22"/>
        <v>1326.5995891137995</v>
      </c>
      <c r="AF133" s="131">
        <f t="shared" si="23"/>
        <v>1453.1567058863527</v>
      </c>
      <c r="AG133" s="131">
        <f t="shared" si="24"/>
        <v>1579.3383632859907</v>
      </c>
      <c r="AH133" s="131">
        <f t="shared" si="25"/>
        <v>1704.350459609434</v>
      </c>
      <c r="AI133" s="131">
        <f t="shared" si="26"/>
        <v>1828.6845178972064</v>
      </c>
      <c r="AJ133" s="131">
        <f t="shared" si="27"/>
        <v>1952.9541152101933</v>
      </c>
      <c r="AK133" s="131">
        <f t="shared" si="28"/>
        <v>2077.2980196878616</v>
      </c>
      <c r="AL133" s="131">
        <f t="shared" si="29"/>
        <v>2201.0387707355048</v>
      </c>
    </row>
    <row r="134" spans="1:38" hidden="1" x14ac:dyDescent="0.25">
      <c r="A134">
        <v>48</v>
      </c>
      <c r="B134" t="s">
        <v>1745</v>
      </c>
      <c r="C134" t="s">
        <v>1802</v>
      </c>
      <c r="E134" t="s">
        <v>234</v>
      </c>
      <c r="F134" t="s">
        <v>211</v>
      </c>
      <c r="G134" t="s">
        <v>1884</v>
      </c>
      <c r="H134" t="s">
        <v>1749</v>
      </c>
      <c r="I134" t="s">
        <v>1650</v>
      </c>
      <c r="J134" t="s">
        <v>1750</v>
      </c>
      <c r="K134" t="s">
        <v>1751</v>
      </c>
      <c r="L134" t="s">
        <v>92</v>
      </c>
      <c r="M134" t="s">
        <v>1864</v>
      </c>
      <c r="N134" t="s">
        <v>1866</v>
      </c>
      <c r="O134" t="s">
        <v>1753</v>
      </c>
      <c r="P134">
        <v>0</v>
      </c>
      <c r="Q134" s="126" t="s">
        <v>1865</v>
      </c>
      <c r="R134">
        <v>1.6134777295937435</v>
      </c>
      <c r="S134">
        <v>1.837934184675077</v>
      </c>
      <c r="T134">
        <v>2.0357677969605663</v>
      </c>
      <c r="U134">
        <v>2.2316445404165366</v>
      </c>
      <c r="V134">
        <v>2.4261367576029547</v>
      </c>
      <c r="W134">
        <v>2.6171620746867958</v>
      </c>
      <c r="X134">
        <v>2.8058783936459846</v>
      </c>
      <c r="Y134">
        <v>2.9932745127113205</v>
      </c>
      <c r="Z134">
        <v>3.1794324318555161</v>
      </c>
      <c r="AA134" s="126">
        <v>3.3634366927801076</v>
      </c>
      <c r="AC134" s="130">
        <f t="shared" si="20"/>
        <v>1613.4777295937436</v>
      </c>
      <c r="AD134" s="131">
        <f t="shared" si="21"/>
        <v>1837.9341846750769</v>
      </c>
      <c r="AE134" s="131">
        <f t="shared" si="22"/>
        <v>2035.7677969605663</v>
      </c>
      <c r="AF134" s="131">
        <f t="shared" si="23"/>
        <v>2231.6445404165365</v>
      </c>
      <c r="AG134" s="131">
        <f t="shared" si="24"/>
        <v>2426.1367576029547</v>
      </c>
      <c r="AH134" s="131">
        <f t="shared" si="25"/>
        <v>2617.1620746867957</v>
      </c>
      <c r="AI134" s="131">
        <f t="shared" si="26"/>
        <v>2805.8783936459845</v>
      </c>
      <c r="AJ134" s="131">
        <f t="shared" si="27"/>
        <v>2993.2745127113203</v>
      </c>
      <c r="AK134" s="131">
        <f t="shared" si="28"/>
        <v>3179.4324318555159</v>
      </c>
      <c r="AL134" s="131">
        <f t="shared" si="29"/>
        <v>3363.4366927801075</v>
      </c>
    </row>
    <row r="135" spans="1:38" hidden="1" x14ac:dyDescent="0.25">
      <c r="A135">
        <v>48</v>
      </c>
      <c r="B135" t="s">
        <v>1745</v>
      </c>
      <c r="C135" t="s">
        <v>1802</v>
      </c>
      <c r="E135" t="s">
        <v>236</v>
      </c>
      <c r="F135" t="s">
        <v>212</v>
      </c>
      <c r="G135" t="s">
        <v>1884</v>
      </c>
      <c r="H135" t="s">
        <v>1749</v>
      </c>
      <c r="I135" t="s">
        <v>1650</v>
      </c>
      <c r="J135" t="s">
        <v>1750</v>
      </c>
      <c r="K135" t="s">
        <v>1751</v>
      </c>
      <c r="L135" t="s">
        <v>92</v>
      </c>
      <c r="M135" t="s">
        <v>1864</v>
      </c>
      <c r="N135" t="s">
        <v>1864</v>
      </c>
      <c r="O135" t="s">
        <v>1753</v>
      </c>
      <c r="P135">
        <v>0</v>
      </c>
      <c r="Q135" s="126" t="s">
        <v>1865</v>
      </c>
      <c r="R135">
        <v>0.55387933593087813</v>
      </c>
      <c r="S135">
        <v>0.62904440290388852</v>
      </c>
      <c r="T135">
        <v>0.69491098944761842</v>
      </c>
      <c r="U135">
        <v>0.76024191164026944</v>
      </c>
      <c r="V135">
        <v>0.82518664438829425</v>
      </c>
      <c r="W135">
        <v>0.88905501831665101</v>
      </c>
      <c r="X135">
        <v>0.9522319221911395</v>
      </c>
      <c r="Y135">
        <v>1.0150458870103269</v>
      </c>
      <c r="Z135">
        <v>1.0775260033352705</v>
      </c>
      <c r="AA135" s="126">
        <v>1.139364933715318</v>
      </c>
      <c r="AC135" s="130">
        <f t="shared" si="20"/>
        <v>553.87933593087814</v>
      </c>
      <c r="AD135" s="131">
        <f t="shared" si="21"/>
        <v>629.04440290388857</v>
      </c>
      <c r="AE135" s="131">
        <f t="shared" si="22"/>
        <v>694.91098944761848</v>
      </c>
      <c r="AF135" s="131">
        <f t="shared" si="23"/>
        <v>760.24191164026945</v>
      </c>
      <c r="AG135" s="131">
        <f t="shared" si="24"/>
        <v>825.18664438829421</v>
      </c>
      <c r="AH135" s="131">
        <f t="shared" si="25"/>
        <v>889.05501831665106</v>
      </c>
      <c r="AI135" s="131">
        <f t="shared" si="26"/>
        <v>952.23192219113946</v>
      </c>
      <c r="AJ135" s="131">
        <f t="shared" si="27"/>
        <v>1015.045887010327</v>
      </c>
      <c r="AK135" s="131">
        <f t="shared" si="28"/>
        <v>1077.5260033352704</v>
      </c>
      <c r="AL135" s="131">
        <f t="shared" si="29"/>
        <v>1139.3649337153181</v>
      </c>
    </row>
    <row r="136" spans="1:38" hidden="1" x14ac:dyDescent="0.25">
      <c r="A136">
        <v>48</v>
      </c>
      <c r="B136" t="s">
        <v>1745</v>
      </c>
      <c r="C136" t="s">
        <v>1802</v>
      </c>
      <c r="E136" t="s">
        <v>240</v>
      </c>
      <c r="F136" t="s">
        <v>216</v>
      </c>
      <c r="G136" t="s">
        <v>1884</v>
      </c>
      <c r="H136" t="s">
        <v>1749</v>
      </c>
      <c r="I136" t="s">
        <v>1650</v>
      </c>
      <c r="J136" t="s">
        <v>1750</v>
      </c>
      <c r="K136" t="s">
        <v>1751</v>
      </c>
      <c r="L136" t="s">
        <v>92</v>
      </c>
      <c r="M136" t="s">
        <v>1864</v>
      </c>
      <c r="N136" t="s">
        <v>1864</v>
      </c>
      <c r="O136" t="s">
        <v>1753</v>
      </c>
      <c r="P136">
        <v>0</v>
      </c>
      <c r="Q136" s="126" t="s">
        <v>1865</v>
      </c>
      <c r="R136">
        <v>0.29656598586121369</v>
      </c>
      <c r="S136">
        <v>0.33609041709404369</v>
      </c>
      <c r="T136">
        <v>0.36754936929166543</v>
      </c>
      <c r="U136">
        <v>0.3987689446352326</v>
      </c>
      <c r="V136">
        <v>0.42972360588184416</v>
      </c>
      <c r="W136">
        <v>0.46004359884201346</v>
      </c>
      <c r="X136">
        <v>0.48993171055360607</v>
      </c>
      <c r="Y136">
        <v>0.51954044190508519</v>
      </c>
      <c r="Z136">
        <v>0.54889120391205115</v>
      </c>
      <c r="AA136" s="126">
        <v>0.57783304462136453</v>
      </c>
      <c r="AC136" s="130">
        <f t="shared" si="20"/>
        <v>296.56598586121368</v>
      </c>
      <c r="AD136" s="131">
        <f t="shared" si="21"/>
        <v>336.09041709404369</v>
      </c>
      <c r="AE136" s="131">
        <f t="shared" si="22"/>
        <v>367.54936929166541</v>
      </c>
      <c r="AF136" s="131">
        <f t="shared" si="23"/>
        <v>398.76894463523263</v>
      </c>
      <c r="AG136" s="131">
        <f t="shared" si="24"/>
        <v>429.72360588184415</v>
      </c>
      <c r="AH136" s="131">
        <f t="shared" si="25"/>
        <v>460.04359884201347</v>
      </c>
      <c r="AI136" s="131">
        <f t="shared" si="26"/>
        <v>489.93171055360608</v>
      </c>
      <c r="AJ136" s="131">
        <f t="shared" si="27"/>
        <v>519.54044190508523</v>
      </c>
      <c r="AK136" s="131">
        <f t="shared" si="28"/>
        <v>548.8912039120512</v>
      </c>
      <c r="AL136" s="131">
        <f t="shared" si="29"/>
        <v>577.83304462136448</v>
      </c>
    </row>
    <row r="137" spans="1:38" hidden="1" x14ac:dyDescent="0.25">
      <c r="A137">
        <v>48</v>
      </c>
      <c r="B137" t="s">
        <v>1745</v>
      </c>
      <c r="C137" t="s">
        <v>1802</v>
      </c>
      <c r="E137" t="s">
        <v>244</v>
      </c>
      <c r="F137" t="s">
        <v>242</v>
      </c>
      <c r="G137" t="s">
        <v>1884</v>
      </c>
      <c r="H137" t="s">
        <v>1749</v>
      </c>
      <c r="I137" t="s">
        <v>1650</v>
      </c>
      <c r="J137" t="s">
        <v>1750</v>
      </c>
      <c r="K137" t="s">
        <v>1751</v>
      </c>
      <c r="L137" t="s">
        <v>92</v>
      </c>
      <c r="M137" t="s">
        <v>1864</v>
      </c>
      <c r="N137" t="s">
        <v>1864</v>
      </c>
      <c r="O137" t="s">
        <v>1753</v>
      </c>
      <c r="P137">
        <v>0</v>
      </c>
      <c r="Q137" s="126" t="s">
        <v>1865</v>
      </c>
      <c r="R137">
        <v>1.5702582453613214</v>
      </c>
      <c r="S137">
        <v>1.7829740001568146</v>
      </c>
      <c r="T137">
        <v>1.9539943419013412</v>
      </c>
      <c r="U137">
        <v>2.1258301023677002</v>
      </c>
      <c r="V137">
        <v>2.2972853630845718</v>
      </c>
      <c r="W137">
        <v>2.4672416451149153</v>
      </c>
      <c r="X137">
        <v>2.6363869617090678</v>
      </c>
      <c r="Y137">
        <v>2.8055535473792403</v>
      </c>
      <c r="Z137">
        <v>2.974926251408502</v>
      </c>
      <c r="AA137" s="126">
        <v>3.1435883770080699</v>
      </c>
      <c r="AC137" s="130">
        <f t="shared" si="20"/>
        <v>1570.2582453613213</v>
      </c>
      <c r="AD137" s="131">
        <f t="shared" si="21"/>
        <v>1782.9740001568146</v>
      </c>
      <c r="AE137" s="131">
        <f t="shared" si="22"/>
        <v>1953.9943419013412</v>
      </c>
      <c r="AF137" s="131">
        <f t="shared" si="23"/>
        <v>2125.8301023677004</v>
      </c>
      <c r="AG137" s="131">
        <f t="shared" si="24"/>
        <v>2297.2853630845716</v>
      </c>
      <c r="AH137" s="131">
        <f t="shared" si="25"/>
        <v>2467.2416451149152</v>
      </c>
      <c r="AI137" s="131">
        <f t="shared" si="26"/>
        <v>2636.3869617090677</v>
      </c>
      <c r="AJ137" s="131">
        <f t="shared" si="27"/>
        <v>2805.5535473792402</v>
      </c>
      <c r="AK137" s="131">
        <f t="shared" si="28"/>
        <v>2974.9262514085021</v>
      </c>
      <c r="AL137" s="131">
        <f t="shared" si="29"/>
        <v>3143.58837700807</v>
      </c>
    </row>
    <row r="138" spans="1:38" hidden="1" x14ac:dyDescent="0.25">
      <c r="A138">
        <v>48</v>
      </c>
      <c r="B138" t="s">
        <v>1745</v>
      </c>
      <c r="C138" t="s">
        <v>1802</v>
      </c>
      <c r="E138" t="s">
        <v>267</v>
      </c>
      <c r="F138" t="s">
        <v>1676</v>
      </c>
      <c r="G138" t="s">
        <v>1884</v>
      </c>
      <c r="H138" t="s">
        <v>1749</v>
      </c>
      <c r="I138" t="s">
        <v>1650</v>
      </c>
      <c r="J138" t="s">
        <v>1750</v>
      </c>
      <c r="K138" t="s">
        <v>1751</v>
      </c>
      <c r="L138" t="s">
        <v>92</v>
      </c>
      <c r="M138" t="s">
        <v>1864</v>
      </c>
      <c r="N138" t="s">
        <v>1864</v>
      </c>
      <c r="O138" t="s">
        <v>1753</v>
      </c>
      <c r="P138">
        <v>0</v>
      </c>
      <c r="Q138" s="126" t="s">
        <v>1865</v>
      </c>
      <c r="R138">
        <v>1.2665554561675209E-2</v>
      </c>
      <c r="S138">
        <v>1.4183295450152414E-2</v>
      </c>
      <c r="T138">
        <v>1.5416000234308749E-2</v>
      </c>
      <c r="U138">
        <v>1.6644830569190732E-2</v>
      </c>
      <c r="V138">
        <v>1.7865969954767427E-2</v>
      </c>
      <c r="W138">
        <v>1.9068985923841542E-2</v>
      </c>
      <c r="X138">
        <v>2.0259292558454812E-2</v>
      </c>
      <c r="Y138">
        <v>2.1443534353996374E-2</v>
      </c>
      <c r="Z138">
        <v>2.2622482297586014E-2</v>
      </c>
      <c r="AA138" s="126">
        <v>2.3789931059879501E-2</v>
      </c>
      <c r="AC138" s="130">
        <f t="shared" si="20"/>
        <v>12.66555456167521</v>
      </c>
      <c r="AD138" s="131">
        <f t="shared" si="21"/>
        <v>14.183295450152414</v>
      </c>
      <c r="AE138" s="131">
        <f t="shared" si="22"/>
        <v>15.416000234308749</v>
      </c>
      <c r="AF138" s="131">
        <f t="shared" si="23"/>
        <v>16.644830569190731</v>
      </c>
      <c r="AG138" s="131">
        <f t="shared" si="24"/>
        <v>17.865969954767426</v>
      </c>
      <c r="AH138" s="131">
        <f t="shared" si="25"/>
        <v>19.068985923841542</v>
      </c>
      <c r="AI138" s="131">
        <f t="shared" si="26"/>
        <v>20.259292558454813</v>
      </c>
      <c r="AJ138" s="131">
        <f t="shared" si="27"/>
        <v>21.443534353996373</v>
      </c>
      <c r="AK138" s="131">
        <f t="shared" si="28"/>
        <v>22.622482297586014</v>
      </c>
      <c r="AL138" s="131">
        <f t="shared" si="29"/>
        <v>23.7899310598795</v>
      </c>
    </row>
    <row r="139" spans="1:38" hidden="1" x14ac:dyDescent="0.25">
      <c r="A139">
        <v>48</v>
      </c>
      <c r="B139" t="s">
        <v>1745</v>
      </c>
      <c r="C139" t="s">
        <v>1802</v>
      </c>
      <c r="E139" t="s">
        <v>247</v>
      </c>
      <c r="F139" t="s">
        <v>220</v>
      </c>
      <c r="G139" t="s">
        <v>1884</v>
      </c>
      <c r="H139" t="s">
        <v>1749</v>
      </c>
      <c r="I139" t="s">
        <v>1650</v>
      </c>
      <c r="J139" t="s">
        <v>1750</v>
      </c>
      <c r="K139" t="s">
        <v>1751</v>
      </c>
      <c r="L139" t="s">
        <v>92</v>
      </c>
      <c r="M139" t="s">
        <v>1864</v>
      </c>
      <c r="N139" t="s">
        <v>1866</v>
      </c>
      <c r="O139" t="s">
        <v>1753</v>
      </c>
      <c r="P139">
        <v>0</v>
      </c>
      <c r="Q139" s="126" t="s">
        <v>1865</v>
      </c>
      <c r="R139">
        <v>1.7323975609510831</v>
      </c>
      <c r="S139">
        <v>1.9950945171667185</v>
      </c>
      <c r="T139">
        <v>2.2062411101178792</v>
      </c>
      <c r="U139">
        <v>2.4182537823046113</v>
      </c>
      <c r="V139">
        <v>2.6296371516874535</v>
      </c>
      <c r="W139">
        <v>2.8390608574460474</v>
      </c>
      <c r="X139">
        <v>3.0473483379801753</v>
      </c>
      <c r="Y139">
        <v>3.2555274847716849</v>
      </c>
      <c r="Z139">
        <v>3.4638307538699267</v>
      </c>
      <c r="AA139" s="126">
        <v>3.6711232545167305</v>
      </c>
      <c r="AC139" s="130">
        <f t="shared" si="20"/>
        <v>1732.3975609510831</v>
      </c>
      <c r="AD139" s="131">
        <f t="shared" si="21"/>
        <v>1995.0945171667186</v>
      </c>
      <c r="AE139" s="131">
        <f t="shared" si="22"/>
        <v>2206.2411101178791</v>
      </c>
      <c r="AF139" s="131">
        <f t="shared" si="23"/>
        <v>2418.2537823046114</v>
      </c>
      <c r="AG139" s="131">
        <f t="shared" si="24"/>
        <v>2629.6371516874533</v>
      </c>
      <c r="AH139" s="131">
        <f t="shared" si="25"/>
        <v>2839.0608574460475</v>
      </c>
      <c r="AI139" s="131">
        <f t="shared" si="26"/>
        <v>3047.3483379801755</v>
      </c>
      <c r="AJ139" s="131">
        <f t="shared" si="27"/>
        <v>3255.5274847716851</v>
      </c>
      <c r="AK139" s="131">
        <f t="shared" si="28"/>
        <v>3463.8307538699269</v>
      </c>
      <c r="AL139" s="131">
        <f t="shared" si="29"/>
        <v>3671.1232545167304</v>
      </c>
    </row>
    <row r="140" spans="1:38" hidden="1" x14ac:dyDescent="0.25">
      <c r="A140">
        <v>48</v>
      </c>
      <c r="B140" t="s">
        <v>1745</v>
      </c>
      <c r="C140" t="s">
        <v>1802</v>
      </c>
      <c r="E140" t="s">
        <v>250</v>
      </c>
      <c r="F140" t="s">
        <v>213</v>
      </c>
      <c r="G140" t="s">
        <v>1884</v>
      </c>
      <c r="H140" t="s">
        <v>1749</v>
      </c>
      <c r="I140" t="s">
        <v>1650</v>
      </c>
      <c r="J140" t="s">
        <v>1750</v>
      </c>
      <c r="K140" t="s">
        <v>1751</v>
      </c>
      <c r="L140" t="s">
        <v>92</v>
      </c>
      <c r="M140" t="s">
        <v>1864</v>
      </c>
      <c r="N140" t="s">
        <v>1864</v>
      </c>
      <c r="O140" t="s">
        <v>1753</v>
      </c>
      <c r="P140">
        <v>0</v>
      </c>
      <c r="Q140" s="126" t="s">
        <v>1865</v>
      </c>
      <c r="R140">
        <v>0.80512290426412503</v>
      </c>
      <c r="S140">
        <v>0.9162540319785899</v>
      </c>
      <c r="T140">
        <v>1.0113344391834209</v>
      </c>
      <c r="U140">
        <v>1.105444641978456</v>
      </c>
      <c r="V140">
        <v>1.1987810849893397</v>
      </c>
      <c r="W140">
        <v>1.2903036330534912</v>
      </c>
      <c r="X140">
        <v>1.380586812205548</v>
      </c>
      <c r="Y140">
        <v>1.4701019805402407</v>
      </c>
      <c r="Z140">
        <v>1.558895178959627</v>
      </c>
      <c r="AA140" s="126">
        <v>1.6465232228304891</v>
      </c>
      <c r="AC140" s="130">
        <f t="shared" si="20"/>
        <v>805.12290426412505</v>
      </c>
      <c r="AD140" s="131">
        <f t="shared" si="21"/>
        <v>916.25403197858986</v>
      </c>
      <c r="AE140" s="131">
        <f t="shared" si="22"/>
        <v>1011.334439183421</v>
      </c>
      <c r="AF140" s="131">
        <f t="shared" si="23"/>
        <v>1105.444641978456</v>
      </c>
      <c r="AG140" s="131">
        <f t="shared" si="24"/>
        <v>1198.7810849893397</v>
      </c>
      <c r="AH140" s="131">
        <f t="shared" si="25"/>
        <v>1290.3036330534912</v>
      </c>
      <c r="AI140" s="131">
        <f t="shared" si="26"/>
        <v>1380.5868122055481</v>
      </c>
      <c r="AJ140" s="131">
        <f t="shared" si="27"/>
        <v>1470.1019805402407</v>
      </c>
      <c r="AK140" s="131">
        <f t="shared" si="28"/>
        <v>1558.8951789596269</v>
      </c>
      <c r="AL140" s="131">
        <f t="shared" si="29"/>
        <v>1646.5232228304892</v>
      </c>
    </row>
    <row r="141" spans="1:38" hidden="1" x14ac:dyDescent="0.25">
      <c r="A141">
        <v>48</v>
      </c>
      <c r="B141" t="s">
        <v>1745</v>
      </c>
      <c r="C141" t="s">
        <v>1802</v>
      </c>
      <c r="E141" t="s">
        <v>268</v>
      </c>
      <c r="F141" t="s">
        <v>1678</v>
      </c>
      <c r="G141" t="s">
        <v>1884</v>
      </c>
      <c r="H141" t="s">
        <v>1749</v>
      </c>
      <c r="I141" t="s">
        <v>1650</v>
      </c>
      <c r="J141" t="s">
        <v>1750</v>
      </c>
      <c r="K141" t="s">
        <v>1751</v>
      </c>
      <c r="L141" t="s">
        <v>92</v>
      </c>
      <c r="M141" t="s">
        <v>1864</v>
      </c>
      <c r="N141" t="s">
        <v>1864</v>
      </c>
      <c r="O141" t="s">
        <v>1753</v>
      </c>
      <c r="P141">
        <v>0</v>
      </c>
      <c r="Q141" s="126" t="s">
        <v>1865</v>
      </c>
      <c r="R141">
        <v>0.58000749175925503</v>
      </c>
      <c r="S141">
        <v>0.66243366057195929</v>
      </c>
      <c r="T141">
        <v>0.73153820784638146</v>
      </c>
      <c r="U141">
        <v>0.80086584836731622</v>
      </c>
      <c r="V141">
        <v>0.87012812874618295</v>
      </c>
      <c r="W141">
        <v>0.938605721986987</v>
      </c>
      <c r="X141">
        <v>1.0067044299312062</v>
      </c>
      <c r="Y141">
        <v>1.0747593541347931</v>
      </c>
      <c r="Z141">
        <v>1.1428227806888169</v>
      </c>
      <c r="AA141" s="126">
        <v>1.2105503676730847</v>
      </c>
      <c r="AC141" s="130">
        <f t="shared" si="20"/>
        <v>580.007491759255</v>
      </c>
      <c r="AD141" s="131">
        <f t="shared" si="21"/>
        <v>662.43366057195931</v>
      </c>
      <c r="AE141" s="131">
        <f t="shared" si="22"/>
        <v>731.53820784638151</v>
      </c>
      <c r="AF141" s="131">
        <f t="shared" si="23"/>
        <v>800.86584836731618</v>
      </c>
      <c r="AG141" s="131">
        <f t="shared" si="24"/>
        <v>870.12812874618294</v>
      </c>
      <c r="AH141" s="131">
        <f t="shared" si="25"/>
        <v>938.60572198698696</v>
      </c>
      <c r="AI141" s="131">
        <f t="shared" si="26"/>
        <v>1006.7044299312063</v>
      </c>
      <c r="AJ141" s="131">
        <f t="shared" si="27"/>
        <v>1074.7593541347931</v>
      </c>
      <c r="AK141" s="131">
        <f t="shared" si="28"/>
        <v>1142.8227806888169</v>
      </c>
      <c r="AL141" s="131">
        <f t="shared" si="29"/>
        <v>1210.5503676730846</v>
      </c>
    </row>
    <row r="142" spans="1:38" hidden="1" x14ac:dyDescent="0.25">
      <c r="A142">
        <v>48</v>
      </c>
      <c r="B142" t="s">
        <v>1745</v>
      </c>
      <c r="C142" t="s">
        <v>1802</v>
      </c>
      <c r="E142" t="s">
        <v>254</v>
      </c>
      <c r="F142" t="s">
        <v>253</v>
      </c>
      <c r="G142" t="s">
        <v>1884</v>
      </c>
      <c r="H142" t="s">
        <v>1749</v>
      </c>
      <c r="I142" t="s">
        <v>1650</v>
      </c>
      <c r="J142" t="s">
        <v>1750</v>
      </c>
      <c r="K142" t="s">
        <v>1751</v>
      </c>
      <c r="L142" t="s">
        <v>92</v>
      </c>
      <c r="M142" t="s">
        <v>1864</v>
      </c>
      <c r="N142" t="s">
        <v>1864</v>
      </c>
      <c r="O142" t="s">
        <v>1753</v>
      </c>
      <c r="P142">
        <v>0</v>
      </c>
      <c r="Q142" s="126" t="s">
        <v>1865</v>
      </c>
      <c r="R142">
        <v>1.1692296671155065</v>
      </c>
      <c r="S142">
        <v>1.3379038373640235</v>
      </c>
      <c r="T142">
        <v>1.473481591218357</v>
      </c>
      <c r="U142">
        <v>1.6096272252503434</v>
      </c>
      <c r="V142">
        <v>1.7453820675584162</v>
      </c>
      <c r="W142">
        <v>1.8798876871137995</v>
      </c>
      <c r="X142">
        <v>2.0136749741824129</v>
      </c>
      <c r="Y142">
        <v>2.147403909861672</v>
      </c>
      <c r="Z142">
        <v>2.2812234058178222</v>
      </c>
      <c r="AA142" s="126">
        <v>2.4144049994927181</v>
      </c>
      <c r="AC142" s="130">
        <f t="shared" si="20"/>
        <v>1169.2296671155066</v>
      </c>
      <c r="AD142" s="131">
        <f t="shared" si="21"/>
        <v>1337.9038373640235</v>
      </c>
      <c r="AE142" s="131">
        <f t="shared" si="22"/>
        <v>1473.4815912183569</v>
      </c>
      <c r="AF142" s="131">
        <f t="shared" si="23"/>
        <v>1609.6272252503434</v>
      </c>
      <c r="AG142" s="131">
        <f t="shared" si="24"/>
        <v>1745.3820675584161</v>
      </c>
      <c r="AH142" s="131">
        <f t="shared" si="25"/>
        <v>1879.8876871137995</v>
      </c>
      <c r="AI142" s="131">
        <f t="shared" si="26"/>
        <v>2013.6749741824128</v>
      </c>
      <c r="AJ142" s="131">
        <f t="shared" si="27"/>
        <v>2147.4039098616718</v>
      </c>
      <c r="AK142" s="131">
        <f t="shared" si="28"/>
        <v>2281.2234058178224</v>
      </c>
      <c r="AL142" s="131">
        <f t="shared" si="29"/>
        <v>2414.4049994927182</v>
      </c>
    </row>
    <row r="143" spans="1:38" hidden="1" x14ac:dyDescent="0.25">
      <c r="A143">
        <v>48</v>
      </c>
      <c r="B143" t="s">
        <v>1745</v>
      </c>
      <c r="C143" t="s">
        <v>1802</v>
      </c>
      <c r="E143" t="s">
        <v>257</v>
      </c>
      <c r="F143" t="s">
        <v>215</v>
      </c>
      <c r="G143" t="s">
        <v>1884</v>
      </c>
      <c r="H143" t="s">
        <v>1749</v>
      </c>
      <c r="I143" t="s">
        <v>1650</v>
      </c>
      <c r="J143" t="s">
        <v>1750</v>
      </c>
      <c r="K143" t="s">
        <v>1751</v>
      </c>
      <c r="L143" t="s">
        <v>92</v>
      </c>
      <c r="M143" t="s">
        <v>1864</v>
      </c>
      <c r="N143" t="s">
        <v>1864</v>
      </c>
      <c r="O143" t="s">
        <v>1753</v>
      </c>
      <c r="P143">
        <v>0</v>
      </c>
      <c r="Q143" s="126" t="s">
        <v>1865</v>
      </c>
      <c r="R143">
        <v>2.4682555394810035</v>
      </c>
      <c r="S143">
        <v>2.7902666018555022</v>
      </c>
      <c r="T143">
        <v>3.0521081883644947</v>
      </c>
      <c r="U143">
        <v>3.3124161950122759</v>
      </c>
      <c r="V143">
        <v>3.5707787968534452</v>
      </c>
      <c r="W143">
        <v>3.8243628444653335</v>
      </c>
      <c r="X143">
        <v>4.0747582198234582</v>
      </c>
      <c r="Y143">
        <v>4.3232504186754523</v>
      </c>
      <c r="Z143">
        <v>4.5700081927293068</v>
      </c>
      <c r="AA143" s="126">
        <v>4.8137633922489389</v>
      </c>
      <c r="AC143" s="130">
        <f t="shared" si="20"/>
        <v>2468.2555394810033</v>
      </c>
      <c r="AD143" s="131">
        <f t="shared" si="21"/>
        <v>2790.2666018555024</v>
      </c>
      <c r="AE143" s="131">
        <f t="shared" si="22"/>
        <v>3052.1081883644947</v>
      </c>
      <c r="AF143" s="131">
        <f t="shared" si="23"/>
        <v>3312.4161950122757</v>
      </c>
      <c r="AG143" s="131">
        <f t="shared" si="24"/>
        <v>3570.7787968534453</v>
      </c>
      <c r="AH143" s="131">
        <f t="shared" si="25"/>
        <v>3824.3628444653336</v>
      </c>
      <c r="AI143" s="131">
        <f t="shared" si="26"/>
        <v>4074.7582198234581</v>
      </c>
      <c r="AJ143" s="131">
        <f t="shared" si="27"/>
        <v>4323.2504186754522</v>
      </c>
      <c r="AK143" s="131">
        <f t="shared" si="28"/>
        <v>4570.0081927293068</v>
      </c>
      <c r="AL143" s="131">
        <f t="shared" si="29"/>
        <v>4813.7633922489385</v>
      </c>
    </row>
    <row r="144" spans="1:38" hidden="1" x14ac:dyDescent="0.25">
      <c r="A144">
        <v>48</v>
      </c>
      <c r="B144" t="s">
        <v>1745</v>
      </c>
      <c r="C144" t="s">
        <v>1802</v>
      </c>
      <c r="E144" t="s">
        <v>261</v>
      </c>
      <c r="F144" t="s">
        <v>1867</v>
      </c>
      <c r="G144" t="s">
        <v>1884</v>
      </c>
      <c r="H144" t="s">
        <v>1749</v>
      </c>
      <c r="I144" t="s">
        <v>1650</v>
      </c>
      <c r="J144" t="s">
        <v>1750</v>
      </c>
      <c r="K144" t="s">
        <v>1751</v>
      </c>
      <c r="L144" t="s">
        <v>92</v>
      </c>
      <c r="M144" t="s">
        <v>1864</v>
      </c>
      <c r="N144" t="s">
        <v>1864</v>
      </c>
      <c r="O144" t="s">
        <v>1753</v>
      </c>
      <c r="P144">
        <v>0</v>
      </c>
      <c r="Q144" s="126" t="s">
        <v>1865</v>
      </c>
      <c r="R144">
        <v>1.2607287079810914</v>
      </c>
      <c r="S144">
        <v>1.4293592832633182</v>
      </c>
      <c r="T144">
        <v>1.5776107614948367</v>
      </c>
      <c r="U144">
        <v>1.7258960737149582</v>
      </c>
      <c r="V144">
        <v>1.8735902440884149</v>
      </c>
      <c r="W144">
        <v>2.0195697494065699</v>
      </c>
      <c r="X144">
        <v>2.1645421319332421</v>
      </c>
      <c r="Y144">
        <v>2.3092670532878161</v>
      </c>
      <c r="Z144">
        <v>2.4538214621460561</v>
      </c>
      <c r="AA144" s="126">
        <v>2.5974642749948704</v>
      </c>
      <c r="AC144" s="130">
        <f t="shared" si="20"/>
        <v>1260.7287079810915</v>
      </c>
      <c r="AD144" s="131">
        <f t="shared" si="21"/>
        <v>1429.3592832633183</v>
      </c>
      <c r="AE144" s="131">
        <f t="shared" si="22"/>
        <v>1577.6107614948367</v>
      </c>
      <c r="AF144" s="131">
        <f t="shared" si="23"/>
        <v>1725.8960737149582</v>
      </c>
      <c r="AG144" s="131">
        <f t="shared" si="24"/>
        <v>1873.5902440884149</v>
      </c>
      <c r="AH144" s="131">
        <f t="shared" si="25"/>
        <v>2019.5697494065698</v>
      </c>
      <c r="AI144" s="131">
        <f t="shared" si="26"/>
        <v>2164.5421319332422</v>
      </c>
      <c r="AJ144" s="131">
        <f t="shared" si="27"/>
        <v>2309.267053287816</v>
      </c>
      <c r="AK144" s="131">
        <f t="shared" si="28"/>
        <v>2453.8214621460561</v>
      </c>
      <c r="AL144" s="131">
        <f t="shared" si="29"/>
        <v>2597.4642749948703</v>
      </c>
    </row>
    <row r="145" spans="1:38" hidden="1" x14ac:dyDescent="0.25">
      <c r="A145">
        <v>48</v>
      </c>
      <c r="B145" t="s">
        <v>1745</v>
      </c>
      <c r="C145" t="s">
        <v>1802</v>
      </c>
      <c r="E145" t="s">
        <v>1868</v>
      </c>
      <c r="F145" t="s">
        <v>81</v>
      </c>
      <c r="G145" t="s">
        <v>1884</v>
      </c>
      <c r="H145" t="s">
        <v>1749</v>
      </c>
      <c r="I145" t="s">
        <v>1650</v>
      </c>
      <c r="J145" t="s">
        <v>1750</v>
      </c>
      <c r="K145" t="s">
        <v>1751</v>
      </c>
      <c r="L145" t="s">
        <v>92</v>
      </c>
      <c r="M145" t="s">
        <v>1864</v>
      </c>
      <c r="N145" t="s">
        <v>1864</v>
      </c>
      <c r="O145" t="s">
        <v>1753</v>
      </c>
      <c r="P145">
        <v>0</v>
      </c>
      <c r="Q145" s="126" t="s">
        <v>1767</v>
      </c>
      <c r="R145">
        <v>3.0023566036362949E-3</v>
      </c>
      <c r="S145">
        <v>5.8458607659473069E-3</v>
      </c>
      <c r="T145">
        <v>8.1553448100527663E-3</v>
      </c>
      <c r="U145">
        <v>1.0457575444850372E-2</v>
      </c>
      <c r="V145">
        <v>1.2745401203098358E-2</v>
      </c>
      <c r="W145">
        <v>1.4999276572682473E-2</v>
      </c>
      <c r="X145">
        <v>1.7229345210565943E-2</v>
      </c>
      <c r="Y145">
        <v>1.9448055473741097E-2</v>
      </c>
      <c r="Z145">
        <v>2.1656851890066848E-2</v>
      </c>
      <c r="AA145" s="126">
        <v>2.3844108666236302E-2</v>
      </c>
      <c r="AC145" s="130">
        <f t="shared" si="20"/>
        <v>3.002356603636295</v>
      </c>
      <c r="AD145" s="131">
        <f t="shared" si="21"/>
        <v>5.8458607659473065</v>
      </c>
      <c r="AE145" s="131">
        <f t="shared" si="22"/>
        <v>8.1553448100527657</v>
      </c>
      <c r="AF145" s="131">
        <f t="shared" si="23"/>
        <v>10.457575444850372</v>
      </c>
      <c r="AG145" s="131">
        <f t="shared" si="24"/>
        <v>12.745401203098357</v>
      </c>
      <c r="AH145" s="131">
        <f t="shared" si="25"/>
        <v>14.999276572682474</v>
      </c>
      <c r="AI145" s="131">
        <f t="shared" si="26"/>
        <v>17.229345210565942</v>
      </c>
      <c r="AJ145" s="131">
        <f t="shared" si="27"/>
        <v>19.448055473741096</v>
      </c>
      <c r="AK145" s="131">
        <f t="shared" si="28"/>
        <v>21.656851890066847</v>
      </c>
      <c r="AL145" s="131">
        <f t="shared" si="29"/>
        <v>23.844108666236302</v>
      </c>
    </row>
    <row r="146" spans="1:38" hidden="1" x14ac:dyDescent="0.25">
      <c r="A146">
        <v>48</v>
      </c>
      <c r="B146" t="s">
        <v>1745</v>
      </c>
      <c r="C146" t="s">
        <v>1802</v>
      </c>
      <c r="E146" t="s">
        <v>266</v>
      </c>
      <c r="F146" t="s">
        <v>1673</v>
      </c>
      <c r="G146" t="s">
        <v>1884</v>
      </c>
      <c r="H146" t="s">
        <v>1749</v>
      </c>
      <c r="I146" t="s">
        <v>1650</v>
      </c>
      <c r="J146" t="s">
        <v>1750</v>
      </c>
      <c r="K146" t="s">
        <v>1751</v>
      </c>
      <c r="L146" t="s">
        <v>92</v>
      </c>
      <c r="M146" t="s">
        <v>1864</v>
      </c>
      <c r="N146" t="s">
        <v>1866</v>
      </c>
      <c r="O146" t="s">
        <v>1753</v>
      </c>
      <c r="P146">
        <v>0</v>
      </c>
      <c r="Q146" s="126" t="s">
        <v>1865</v>
      </c>
      <c r="R146">
        <v>0.14542568481842455</v>
      </c>
      <c r="S146">
        <v>0.28724309610065824</v>
      </c>
      <c r="T146">
        <v>0.40228699775790133</v>
      </c>
      <c r="U146">
        <v>0.51663645237091682</v>
      </c>
      <c r="V146">
        <v>0.63011991182700711</v>
      </c>
      <c r="W146">
        <v>0.74148041609657755</v>
      </c>
      <c r="X146">
        <v>0.85142139401822026</v>
      </c>
      <c r="Y146">
        <v>0.96050670365349844</v>
      </c>
      <c r="Z146">
        <v>1.068811029087597</v>
      </c>
      <c r="AA146" s="126">
        <v>1.1757777170148449</v>
      </c>
      <c r="AC146" s="130">
        <f t="shared" si="20"/>
        <v>145.42568481842454</v>
      </c>
      <c r="AD146" s="131">
        <f t="shared" si="21"/>
        <v>287.24309610065825</v>
      </c>
      <c r="AE146" s="131">
        <f t="shared" si="22"/>
        <v>402.2869977579013</v>
      </c>
      <c r="AF146" s="131">
        <f t="shared" si="23"/>
        <v>516.6364523709168</v>
      </c>
      <c r="AG146" s="131">
        <f t="shared" si="24"/>
        <v>630.11991182700706</v>
      </c>
      <c r="AH146" s="131">
        <f t="shared" si="25"/>
        <v>741.48041609657753</v>
      </c>
      <c r="AI146" s="131">
        <f t="shared" si="26"/>
        <v>851.42139401822021</v>
      </c>
      <c r="AJ146" s="131">
        <f t="shared" si="27"/>
        <v>960.50670365349845</v>
      </c>
      <c r="AK146" s="131">
        <f t="shared" si="28"/>
        <v>1068.811029087597</v>
      </c>
      <c r="AL146" s="131">
        <f t="shared" si="29"/>
        <v>1175.7777170148449</v>
      </c>
    </row>
    <row r="147" spans="1:38" hidden="1" x14ac:dyDescent="0.25">
      <c r="A147">
        <v>48</v>
      </c>
      <c r="B147" t="s">
        <v>1745</v>
      </c>
      <c r="C147" t="s">
        <v>1849</v>
      </c>
      <c r="E147" t="s">
        <v>264</v>
      </c>
      <c r="F147" t="s">
        <v>251</v>
      </c>
      <c r="G147" t="s">
        <v>1884</v>
      </c>
      <c r="H147" t="s">
        <v>1749</v>
      </c>
      <c r="I147" t="s">
        <v>1650</v>
      </c>
      <c r="J147" t="s">
        <v>1750</v>
      </c>
      <c r="K147" t="s">
        <v>1751</v>
      </c>
      <c r="L147" t="s">
        <v>92</v>
      </c>
      <c r="M147" t="s">
        <v>1864</v>
      </c>
      <c r="N147" t="s">
        <v>1864</v>
      </c>
      <c r="O147" t="s">
        <v>1753</v>
      </c>
      <c r="P147">
        <v>0</v>
      </c>
      <c r="Q147" s="126" t="s">
        <v>1865</v>
      </c>
      <c r="R147">
        <v>2.3046857089883369E-2</v>
      </c>
      <c r="S147">
        <v>3.7774463909742109E-2</v>
      </c>
      <c r="T147">
        <v>4.6330784703473835E-2</v>
      </c>
      <c r="U147">
        <v>5.4854660128614605E-2</v>
      </c>
      <c r="V147">
        <v>6.3304130343735429E-2</v>
      </c>
      <c r="W147">
        <v>7.1615061286123452E-2</v>
      </c>
      <c r="X147">
        <v>7.9823480660539251E-2</v>
      </c>
      <c r="Y147">
        <v>8.797170402959302E-2</v>
      </c>
      <c r="Z147">
        <v>9.6068347950953245E-2</v>
      </c>
      <c r="AA147" s="126">
        <v>0.10406913787629572</v>
      </c>
      <c r="AC147" s="130">
        <f t="shared" si="20"/>
        <v>23.046857089883368</v>
      </c>
      <c r="AD147" s="131">
        <f t="shared" si="21"/>
        <v>37.77446390974211</v>
      </c>
      <c r="AE147" s="131">
        <f t="shared" si="22"/>
        <v>46.330784703473832</v>
      </c>
      <c r="AF147" s="131">
        <f t="shared" si="23"/>
        <v>54.854660128614604</v>
      </c>
      <c r="AG147" s="131">
        <f t="shared" si="24"/>
        <v>63.30413034373543</v>
      </c>
      <c r="AH147" s="131">
        <f t="shared" si="25"/>
        <v>71.615061286123449</v>
      </c>
      <c r="AI147" s="131">
        <f t="shared" si="26"/>
        <v>79.823480660539246</v>
      </c>
      <c r="AJ147" s="131">
        <f t="shared" si="27"/>
        <v>87.971704029593013</v>
      </c>
      <c r="AK147" s="131">
        <f t="shared" si="28"/>
        <v>96.068347950953239</v>
      </c>
      <c r="AL147" s="131">
        <f t="shared" si="29"/>
        <v>104.06913787629573</v>
      </c>
    </row>
    <row r="148" spans="1:38" hidden="1" x14ac:dyDescent="0.25">
      <c r="A148">
        <v>48</v>
      </c>
      <c r="B148" t="s">
        <v>1745</v>
      </c>
      <c r="C148" t="s">
        <v>1849</v>
      </c>
      <c r="E148" t="s">
        <v>1869</v>
      </c>
      <c r="F148" t="s">
        <v>1870</v>
      </c>
      <c r="G148" t="s">
        <v>1884</v>
      </c>
      <c r="H148" t="s">
        <v>1749</v>
      </c>
      <c r="I148" t="s">
        <v>1650</v>
      </c>
      <c r="J148" t="s">
        <v>1750</v>
      </c>
      <c r="K148" t="s">
        <v>1751</v>
      </c>
      <c r="L148" t="s">
        <v>92</v>
      </c>
      <c r="M148" t="s">
        <v>1864</v>
      </c>
      <c r="N148" t="s">
        <v>1864</v>
      </c>
      <c r="O148" t="s">
        <v>1753</v>
      </c>
      <c r="P148">
        <v>0</v>
      </c>
      <c r="Q148" s="126" t="s">
        <v>1865</v>
      </c>
      <c r="R148">
        <v>3.8488649735033464E-2</v>
      </c>
      <c r="S148">
        <v>6.459792659749175E-2</v>
      </c>
      <c r="T148">
        <v>8.1160935853959726E-2</v>
      </c>
      <c r="U148">
        <v>9.7642697944830381E-2</v>
      </c>
      <c r="V148">
        <v>0.11395210662650862</v>
      </c>
      <c r="W148">
        <v>0.12996490965496632</v>
      </c>
      <c r="X148">
        <v>0.1457539392960599</v>
      </c>
      <c r="Y148">
        <v>0.16139902510323068</v>
      </c>
      <c r="Z148">
        <v>0.17691882064124687</v>
      </c>
      <c r="AA148" s="126">
        <v>0.19222837041280905</v>
      </c>
      <c r="AC148" s="130">
        <f t="shared" si="20"/>
        <v>38.488649735033462</v>
      </c>
      <c r="AD148" s="131">
        <f t="shared" si="21"/>
        <v>64.59792659749175</v>
      </c>
      <c r="AE148" s="131">
        <f t="shared" si="22"/>
        <v>81.160935853959728</v>
      </c>
      <c r="AF148" s="131">
        <f t="shared" si="23"/>
        <v>97.642697944830388</v>
      </c>
      <c r="AG148" s="131">
        <f t="shared" si="24"/>
        <v>113.95210662650862</v>
      </c>
      <c r="AH148" s="131">
        <f t="shared" si="25"/>
        <v>129.96490965496633</v>
      </c>
      <c r="AI148" s="131">
        <f t="shared" si="26"/>
        <v>145.75393929605991</v>
      </c>
      <c r="AJ148" s="131">
        <f t="shared" si="27"/>
        <v>161.39902510323068</v>
      </c>
      <c r="AK148" s="131">
        <f t="shared" si="28"/>
        <v>176.91882064124687</v>
      </c>
      <c r="AL148" s="131">
        <f t="shared" si="29"/>
        <v>192.22837041280906</v>
      </c>
    </row>
    <row r="149" spans="1:38" hidden="1" x14ac:dyDescent="0.25">
      <c r="A149">
        <v>48</v>
      </c>
      <c r="B149" t="s">
        <v>1745</v>
      </c>
      <c r="C149" t="s">
        <v>1871</v>
      </c>
      <c r="F149" t="s">
        <v>1871</v>
      </c>
      <c r="G149" t="s">
        <v>1884</v>
      </c>
      <c r="H149" t="s">
        <v>1749</v>
      </c>
      <c r="I149" t="s">
        <v>1650</v>
      </c>
      <c r="J149" t="s">
        <v>1750</v>
      </c>
      <c r="K149" t="s">
        <v>1751</v>
      </c>
      <c r="L149" t="s">
        <v>92</v>
      </c>
      <c r="M149" t="s">
        <v>1864</v>
      </c>
      <c r="N149" t="s">
        <v>1864</v>
      </c>
      <c r="O149" t="s">
        <v>1753</v>
      </c>
      <c r="P149" t="e">
        <v>#N/A</v>
      </c>
      <c r="Q149" s="126" t="e">
        <v>#N/A</v>
      </c>
      <c r="R149">
        <v>62.016678440902311</v>
      </c>
      <c r="S149">
        <v>70.013457357077272</v>
      </c>
      <c r="T149">
        <v>77.093872416964388</v>
      </c>
      <c r="U149">
        <v>84.162180935427841</v>
      </c>
      <c r="V149">
        <v>91.180720357289488</v>
      </c>
      <c r="W149">
        <v>98.091256645630637</v>
      </c>
      <c r="X149">
        <v>104.93039783886567</v>
      </c>
      <c r="Y149">
        <v>111.73161668067932</v>
      </c>
      <c r="Z149">
        <v>118.50165591378445</v>
      </c>
      <c r="AA149" s="126">
        <v>125.20480919227785</v>
      </c>
      <c r="AC149" s="130">
        <f t="shared" si="20"/>
        <v>62016.678440902309</v>
      </c>
      <c r="AD149" s="131">
        <f t="shared" si="21"/>
        <v>70013.457357077277</v>
      </c>
      <c r="AE149" s="131">
        <f t="shared" si="22"/>
        <v>77093.872416964383</v>
      </c>
      <c r="AF149" s="131">
        <f t="shared" si="23"/>
        <v>84162.180935427838</v>
      </c>
      <c r="AG149" s="131">
        <f t="shared" si="24"/>
        <v>91180.720357289494</v>
      </c>
      <c r="AH149" s="131">
        <f t="shared" si="25"/>
        <v>98091.256645630638</v>
      </c>
      <c r="AI149" s="131">
        <f t="shared" si="26"/>
        <v>104930.39783886567</v>
      </c>
      <c r="AJ149" s="131">
        <f t="shared" si="27"/>
        <v>111731.61668067932</v>
      </c>
      <c r="AK149" s="131">
        <f t="shared" si="28"/>
        <v>118501.65591378445</v>
      </c>
      <c r="AL149" s="131">
        <f t="shared" si="29"/>
        <v>125204.80919227785</v>
      </c>
    </row>
    <row r="150" spans="1:38" hidden="1" x14ac:dyDescent="0.25">
      <c r="A150">
        <v>48</v>
      </c>
      <c r="B150" t="s">
        <v>1745</v>
      </c>
      <c r="C150" t="s">
        <v>1872</v>
      </c>
      <c r="F150" t="s">
        <v>1872</v>
      </c>
      <c r="G150" t="s">
        <v>1884</v>
      </c>
      <c r="H150" t="s">
        <v>1749</v>
      </c>
      <c r="I150" t="s">
        <v>1650</v>
      </c>
      <c r="J150" t="s">
        <v>1750</v>
      </c>
      <c r="K150" t="s">
        <v>1751</v>
      </c>
      <c r="L150" t="s">
        <v>92</v>
      </c>
      <c r="M150" t="s">
        <v>1864</v>
      </c>
      <c r="N150" t="s">
        <v>1864</v>
      </c>
      <c r="O150" t="s">
        <v>1753</v>
      </c>
      <c r="P150" t="e">
        <v>#N/A</v>
      </c>
      <c r="Q150" s="126" t="e">
        <v>#N/A</v>
      </c>
      <c r="R150">
        <v>14.867927663463915</v>
      </c>
      <c r="S150">
        <v>17.117970733808804</v>
      </c>
      <c r="T150">
        <v>18.967052937124233</v>
      </c>
      <c r="U150">
        <v>20.813893712684436</v>
      </c>
      <c r="V150">
        <v>22.651867465496682</v>
      </c>
      <c r="W150">
        <v>24.465321838665606</v>
      </c>
      <c r="X150">
        <v>26.26338808868789</v>
      </c>
      <c r="Y150">
        <v>28.055167903174972</v>
      </c>
      <c r="Z150">
        <v>29.842154401850706</v>
      </c>
      <c r="AA150" s="126">
        <v>31.6149842418438</v>
      </c>
      <c r="AC150" s="130">
        <f t="shared" si="20"/>
        <v>14867.927663463915</v>
      </c>
      <c r="AD150" s="131">
        <f t="shared" si="21"/>
        <v>17117.970733808805</v>
      </c>
      <c r="AE150" s="131">
        <f t="shared" si="22"/>
        <v>18967.052937124234</v>
      </c>
      <c r="AF150" s="131">
        <f t="shared" si="23"/>
        <v>20813.893712684436</v>
      </c>
      <c r="AG150" s="131">
        <f t="shared" si="24"/>
        <v>22651.867465496682</v>
      </c>
      <c r="AH150" s="131">
        <f t="shared" si="25"/>
        <v>24465.321838665604</v>
      </c>
      <c r="AI150" s="131">
        <f t="shared" si="26"/>
        <v>26263.388088687891</v>
      </c>
      <c r="AJ150" s="131">
        <f t="shared" si="27"/>
        <v>28055.167903174974</v>
      </c>
      <c r="AK150" s="131">
        <f t="shared" si="28"/>
        <v>29842.154401850705</v>
      </c>
      <c r="AL150" s="131">
        <f t="shared" si="29"/>
        <v>31614.984241843798</v>
      </c>
    </row>
    <row r="151" spans="1:38" hidden="1" x14ac:dyDescent="0.25">
      <c r="A151">
        <v>48</v>
      </c>
      <c r="B151" t="s">
        <v>1745</v>
      </c>
      <c r="C151" t="s">
        <v>67</v>
      </c>
      <c r="E151" t="s">
        <v>1746</v>
      </c>
      <c r="F151" t="s">
        <v>1747</v>
      </c>
      <c r="G151" t="s">
        <v>1885</v>
      </c>
      <c r="H151" t="s">
        <v>1749</v>
      </c>
      <c r="I151" t="s">
        <v>1650</v>
      </c>
      <c r="J151" t="s">
        <v>1750</v>
      </c>
      <c r="K151" t="s">
        <v>1751</v>
      </c>
      <c r="L151" t="s">
        <v>92</v>
      </c>
      <c r="M151" t="s">
        <v>1752</v>
      </c>
      <c r="N151" t="s">
        <v>1752</v>
      </c>
      <c r="O151" t="s">
        <v>1753</v>
      </c>
      <c r="P151" t="s">
        <v>1754</v>
      </c>
      <c r="Q151" s="126" t="s">
        <v>1755</v>
      </c>
      <c r="R151">
        <v>0</v>
      </c>
      <c r="S151">
        <v>0</v>
      </c>
      <c r="T151">
        <v>0</v>
      </c>
      <c r="U151">
        <v>0</v>
      </c>
      <c r="V151">
        <v>0</v>
      </c>
      <c r="W151">
        <v>0</v>
      </c>
      <c r="X151">
        <v>0</v>
      </c>
      <c r="Y151">
        <v>0</v>
      </c>
      <c r="Z151">
        <v>0</v>
      </c>
      <c r="AA151" s="126">
        <v>0</v>
      </c>
      <c r="AC151" s="130">
        <f t="shared" si="20"/>
        <v>0</v>
      </c>
      <c r="AD151" s="131">
        <f t="shared" si="21"/>
        <v>0</v>
      </c>
      <c r="AE151" s="131">
        <f t="shared" si="22"/>
        <v>0</v>
      </c>
      <c r="AF151" s="131">
        <f t="shared" si="23"/>
        <v>0</v>
      </c>
      <c r="AG151" s="131">
        <f t="shared" si="24"/>
        <v>0</v>
      </c>
      <c r="AH151" s="131">
        <f t="shared" si="25"/>
        <v>0</v>
      </c>
      <c r="AI151" s="131">
        <f t="shared" si="26"/>
        <v>0</v>
      </c>
      <c r="AJ151" s="131">
        <f t="shared" si="27"/>
        <v>0</v>
      </c>
      <c r="AK151" s="131">
        <f t="shared" si="28"/>
        <v>0</v>
      </c>
      <c r="AL151" s="131">
        <f t="shared" si="29"/>
        <v>0</v>
      </c>
    </row>
    <row r="152" spans="1:38" hidden="1" x14ac:dyDescent="0.25">
      <c r="A152">
        <v>48</v>
      </c>
      <c r="B152" t="s">
        <v>1745</v>
      </c>
      <c r="C152" t="s">
        <v>67</v>
      </c>
      <c r="E152" t="s">
        <v>1756</v>
      </c>
      <c r="F152" t="s">
        <v>1757</v>
      </c>
      <c r="G152" t="s">
        <v>1885</v>
      </c>
      <c r="H152" t="s">
        <v>1749</v>
      </c>
      <c r="I152" t="s">
        <v>1650</v>
      </c>
      <c r="J152" t="s">
        <v>1750</v>
      </c>
      <c r="K152" t="s">
        <v>1751</v>
      </c>
      <c r="L152" t="s">
        <v>92</v>
      </c>
      <c r="M152" t="s">
        <v>1752</v>
      </c>
      <c r="N152" t="s">
        <v>1752</v>
      </c>
      <c r="O152" t="s">
        <v>1753</v>
      </c>
      <c r="P152" t="s">
        <v>1757</v>
      </c>
      <c r="Q152" s="126" t="s">
        <v>1755</v>
      </c>
      <c r="R152">
        <v>0</v>
      </c>
      <c r="S152">
        <v>0</v>
      </c>
      <c r="T152">
        <v>0</v>
      </c>
      <c r="U152">
        <v>0</v>
      </c>
      <c r="V152">
        <v>0</v>
      </c>
      <c r="W152">
        <v>0</v>
      </c>
      <c r="X152">
        <v>0</v>
      </c>
      <c r="Y152">
        <v>0</v>
      </c>
      <c r="Z152">
        <v>0</v>
      </c>
      <c r="AA152" s="126">
        <v>0</v>
      </c>
      <c r="AC152" s="130">
        <f t="shared" si="20"/>
        <v>0</v>
      </c>
      <c r="AD152" s="131">
        <f t="shared" si="21"/>
        <v>0</v>
      </c>
      <c r="AE152" s="131">
        <f t="shared" si="22"/>
        <v>0</v>
      </c>
      <c r="AF152" s="131">
        <f t="shared" si="23"/>
        <v>0</v>
      </c>
      <c r="AG152" s="131">
        <f t="shared" si="24"/>
        <v>0</v>
      </c>
      <c r="AH152" s="131">
        <f t="shared" si="25"/>
        <v>0</v>
      </c>
      <c r="AI152" s="131">
        <f t="shared" si="26"/>
        <v>0</v>
      </c>
      <c r="AJ152" s="131">
        <f t="shared" si="27"/>
        <v>0</v>
      </c>
      <c r="AK152" s="131">
        <f t="shared" si="28"/>
        <v>0</v>
      </c>
      <c r="AL152" s="131">
        <f t="shared" si="29"/>
        <v>0</v>
      </c>
    </row>
    <row r="153" spans="1:38" hidden="1" x14ac:dyDescent="0.25">
      <c r="A153">
        <v>48</v>
      </c>
      <c r="B153" t="s">
        <v>1745</v>
      </c>
      <c r="C153" t="s">
        <v>67</v>
      </c>
      <c r="E153" t="s">
        <v>1758</v>
      </c>
      <c r="F153" t="s">
        <v>1759</v>
      </c>
      <c r="G153" t="s">
        <v>1885</v>
      </c>
      <c r="H153" t="s">
        <v>1749</v>
      </c>
      <c r="I153" t="s">
        <v>1650</v>
      </c>
      <c r="J153" t="s">
        <v>1750</v>
      </c>
      <c r="K153" t="s">
        <v>1751</v>
      </c>
      <c r="L153" t="s">
        <v>92</v>
      </c>
      <c r="M153" t="s">
        <v>1752</v>
      </c>
      <c r="N153" t="s">
        <v>1752</v>
      </c>
      <c r="O153" t="s">
        <v>1753</v>
      </c>
      <c r="P153" t="s">
        <v>1759</v>
      </c>
      <c r="Q153" s="126" t="s">
        <v>1755</v>
      </c>
      <c r="R153">
        <v>0</v>
      </c>
      <c r="S153">
        <v>0</v>
      </c>
      <c r="T153">
        <v>0</v>
      </c>
      <c r="U153">
        <v>0</v>
      </c>
      <c r="V153">
        <v>0</v>
      </c>
      <c r="W153">
        <v>0</v>
      </c>
      <c r="X153">
        <v>0</v>
      </c>
      <c r="Y153">
        <v>0</v>
      </c>
      <c r="Z153">
        <v>0</v>
      </c>
      <c r="AA153" s="126">
        <v>0</v>
      </c>
      <c r="AC153" s="130">
        <f t="shared" si="20"/>
        <v>0</v>
      </c>
      <c r="AD153" s="131">
        <f t="shared" si="21"/>
        <v>0</v>
      </c>
      <c r="AE153" s="131">
        <f t="shared" si="22"/>
        <v>0</v>
      </c>
      <c r="AF153" s="131">
        <f t="shared" si="23"/>
        <v>0</v>
      </c>
      <c r="AG153" s="131">
        <f t="shared" si="24"/>
        <v>0</v>
      </c>
      <c r="AH153" s="131">
        <f t="shared" si="25"/>
        <v>0</v>
      </c>
      <c r="AI153" s="131">
        <f t="shared" si="26"/>
        <v>0</v>
      </c>
      <c r="AJ153" s="131">
        <f t="shared" si="27"/>
        <v>0</v>
      </c>
      <c r="AK153" s="131">
        <f t="shared" si="28"/>
        <v>0</v>
      </c>
      <c r="AL153" s="131">
        <f t="shared" si="29"/>
        <v>0</v>
      </c>
    </row>
    <row r="154" spans="1:38" hidden="1" x14ac:dyDescent="0.25">
      <c r="A154">
        <v>48</v>
      </c>
      <c r="B154" t="s">
        <v>1745</v>
      </c>
      <c r="C154" t="s">
        <v>1760</v>
      </c>
      <c r="E154" t="s">
        <v>1761</v>
      </c>
      <c r="F154" t="s">
        <v>1762</v>
      </c>
      <c r="G154" t="s">
        <v>1885</v>
      </c>
      <c r="H154" t="s">
        <v>1749</v>
      </c>
      <c r="I154" t="s">
        <v>1650</v>
      </c>
      <c r="J154" t="s">
        <v>1750</v>
      </c>
      <c r="K154" t="s">
        <v>1751</v>
      </c>
      <c r="L154" t="s">
        <v>92</v>
      </c>
      <c r="M154" t="s">
        <v>1752</v>
      </c>
      <c r="N154" t="s">
        <v>1752</v>
      </c>
      <c r="O154" t="s">
        <v>1753</v>
      </c>
      <c r="P154">
        <v>0</v>
      </c>
      <c r="Q154" s="126" t="s">
        <v>1763</v>
      </c>
      <c r="R154">
        <v>6.4916711031939216E-4</v>
      </c>
      <c r="S154">
        <v>7.2119935100408469E-4</v>
      </c>
      <c r="T154">
        <v>7.756632717441388E-4</v>
      </c>
      <c r="U154">
        <v>8.2811188636167088E-4</v>
      </c>
      <c r="V154">
        <v>8.7890596170055993E-4</v>
      </c>
      <c r="W154">
        <v>9.2636649224501371E-4</v>
      </c>
      <c r="X154">
        <v>9.7104107066672916E-4</v>
      </c>
      <c r="Y154">
        <v>1.0132430661106602E-3</v>
      </c>
      <c r="Z154">
        <v>1.0523431137088146E-3</v>
      </c>
      <c r="AA154" s="126">
        <v>1.0886462650820108E-3</v>
      </c>
      <c r="AC154" s="130">
        <f t="shared" si="20"/>
        <v>0.64916711031939212</v>
      </c>
      <c r="AD154" s="131">
        <f t="shared" si="21"/>
        <v>0.72119935100408472</v>
      </c>
      <c r="AE154" s="131">
        <f t="shared" si="22"/>
        <v>0.77566327174413885</v>
      </c>
      <c r="AF154" s="131">
        <f t="shared" si="23"/>
        <v>0.82811188636167088</v>
      </c>
      <c r="AG154" s="131">
        <f t="shared" si="24"/>
        <v>0.8789059617005599</v>
      </c>
      <c r="AH154" s="131">
        <f t="shared" si="25"/>
        <v>0.92636649224501366</v>
      </c>
      <c r="AI154" s="131">
        <f t="shared" si="26"/>
        <v>0.97104107066672918</v>
      </c>
      <c r="AJ154" s="131">
        <f t="shared" si="27"/>
        <v>1.0132430661106602</v>
      </c>
      <c r="AK154" s="131">
        <f t="shared" si="28"/>
        <v>1.0523431137088146</v>
      </c>
      <c r="AL154" s="131">
        <f t="shared" si="29"/>
        <v>1.0886462650820108</v>
      </c>
    </row>
    <row r="155" spans="1:38" hidden="1" x14ac:dyDescent="0.25">
      <c r="A155">
        <v>48</v>
      </c>
      <c r="B155" t="s">
        <v>1745</v>
      </c>
      <c r="C155" t="s">
        <v>1760</v>
      </c>
      <c r="E155" t="s">
        <v>1764</v>
      </c>
      <c r="F155" t="s">
        <v>1765</v>
      </c>
      <c r="G155" t="s">
        <v>1885</v>
      </c>
      <c r="H155" t="s">
        <v>1749</v>
      </c>
      <c r="I155" t="s">
        <v>1650</v>
      </c>
      <c r="J155" t="s">
        <v>1750</v>
      </c>
      <c r="K155" t="s">
        <v>1751</v>
      </c>
      <c r="L155" t="s">
        <v>92</v>
      </c>
      <c r="M155" t="s">
        <v>1752</v>
      </c>
      <c r="N155" t="s">
        <v>1766</v>
      </c>
      <c r="O155" t="s">
        <v>1753</v>
      </c>
      <c r="P155">
        <v>0</v>
      </c>
      <c r="Q155" s="126" t="s">
        <v>1767</v>
      </c>
      <c r="R155">
        <v>0.22957980481609092</v>
      </c>
      <c r="S155">
        <v>0.26204161929272285</v>
      </c>
      <c r="T155">
        <v>0.29118346009521578</v>
      </c>
      <c r="U155">
        <v>0.31924599475672333</v>
      </c>
      <c r="V155">
        <v>0.34609931423916168</v>
      </c>
      <c r="W155">
        <v>0.37102914353929789</v>
      </c>
      <c r="X155">
        <v>0.3943222449948327</v>
      </c>
      <c r="Y155">
        <v>0.41614550220787716</v>
      </c>
      <c r="Z155">
        <v>0.43622201710683539</v>
      </c>
      <c r="AA155" s="126">
        <v>0.45471500803574966</v>
      </c>
      <c r="AC155" s="130">
        <f t="shared" si="20"/>
        <v>229.57980481609093</v>
      </c>
      <c r="AD155" s="131">
        <f t="shared" si="21"/>
        <v>262.04161929272283</v>
      </c>
      <c r="AE155" s="131">
        <f t="shared" si="22"/>
        <v>291.18346009521576</v>
      </c>
      <c r="AF155" s="131">
        <f t="shared" si="23"/>
        <v>319.24599475672335</v>
      </c>
      <c r="AG155" s="131">
        <f t="shared" si="24"/>
        <v>346.09931423916169</v>
      </c>
      <c r="AH155" s="131">
        <f t="shared" si="25"/>
        <v>371.02914353929788</v>
      </c>
      <c r="AI155" s="131">
        <f t="shared" si="26"/>
        <v>394.32224499483272</v>
      </c>
      <c r="AJ155" s="131">
        <f t="shared" si="27"/>
        <v>416.14550220787714</v>
      </c>
      <c r="AK155" s="131">
        <f t="shared" si="28"/>
        <v>436.22201710683538</v>
      </c>
      <c r="AL155" s="131">
        <f t="shared" si="29"/>
        <v>454.71500803574963</v>
      </c>
    </row>
    <row r="156" spans="1:38" hidden="1" x14ac:dyDescent="0.25">
      <c r="A156">
        <v>48</v>
      </c>
      <c r="B156" t="s">
        <v>1745</v>
      </c>
      <c r="C156" t="s">
        <v>1760</v>
      </c>
      <c r="E156" t="s">
        <v>1768</v>
      </c>
      <c r="F156" t="s">
        <v>1769</v>
      </c>
      <c r="G156" t="s">
        <v>1885</v>
      </c>
      <c r="H156" t="s">
        <v>1749</v>
      </c>
      <c r="I156" t="s">
        <v>1650</v>
      </c>
      <c r="J156" t="s">
        <v>1750</v>
      </c>
      <c r="K156" t="s">
        <v>1751</v>
      </c>
      <c r="L156" t="s">
        <v>92</v>
      </c>
      <c r="M156" t="s">
        <v>1752</v>
      </c>
      <c r="N156" t="s">
        <v>1766</v>
      </c>
      <c r="O156" t="s">
        <v>1753</v>
      </c>
      <c r="P156">
        <v>0</v>
      </c>
      <c r="Q156" s="126" t="s">
        <v>1767</v>
      </c>
      <c r="R156">
        <v>0.56922040980698263</v>
      </c>
      <c r="S156">
        <v>0.63485442468269959</v>
      </c>
      <c r="T156">
        <v>0.69251067538536937</v>
      </c>
      <c r="U156">
        <v>0.74770212809195125</v>
      </c>
      <c r="V156">
        <v>0.79989294619925555</v>
      </c>
      <c r="W156">
        <v>0.84791263163374253</v>
      </c>
      <c r="X156">
        <v>0.89238952236292923</v>
      </c>
      <c r="Y156">
        <v>0.93359337257781239</v>
      </c>
      <c r="Z156">
        <v>0.97113524733900758</v>
      </c>
      <c r="AA156" s="126">
        <v>1.005367820590352</v>
      </c>
      <c r="AC156" s="130">
        <f t="shared" si="20"/>
        <v>569.22040980698262</v>
      </c>
      <c r="AD156" s="131">
        <f t="shared" si="21"/>
        <v>634.85442468269957</v>
      </c>
      <c r="AE156" s="131">
        <f t="shared" si="22"/>
        <v>692.51067538536938</v>
      </c>
      <c r="AF156" s="131">
        <f t="shared" si="23"/>
        <v>747.70212809195129</v>
      </c>
      <c r="AG156" s="131">
        <f t="shared" si="24"/>
        <v>799.89294619925556</v>
      </c>
      <c r="AH156" s="131">
        <f t="shared" si="25"/>
        <v>847.91263163374254</v>
      </c>
      <c r="AI156" s="131">
        <f t="shared" si="26"/>
        <v>892.38952236292926</v>
      </c>
      <c r="AJ156" s="131">
        <f t="shared" si="27"/>
        <v>933.59337257781237</v>
      </c>
      <c r="AK156" s="131">
        <f t="shared" si="28"/>
        <v>971.13524733900761</v>
      </c>
      <c r="AL156" s="131">
        <f t="shared" si="29"/>
        <v>1005.367820590352</v>
      </c>
    </row>
    <row r="157" spans="1:38" hidden="1" x14ac:dyDescent="0.25">
      <c r="A157">
        <v>48</v>
      </c>
      <c r="B157" t="s">
        <v>1745</v>
      </c>
      <c r="C157" t="s">
        <v>1760</v>
      </c>
      <c r="E157" t="s">
        <v>1770</v>
      </c>
      <c r="F157" t="s">
        <v>1771</v>
      </c>
      <c r="G157" t="s">
        <v>1885</v>
      </c>
      <c r="H157" t="s">
        <v>1749</v>
      </c>
      <c r="I157" t="s">
        <v>1650</v>
      </c>
      <c r="J157" t="s">
        <v>1750</v>
      </c>
      <c r="K157" t="s">
        <v>1751</v>
      </c>
      <c r="L157" t="s">
        <v>92</v>
      </c>
      <c r="M157" t="s">
        <v>1752</v>
      </c>
      <c r="N157" t="s">
        <v>1766</v>
      </c>
      <c r="O157" t="s">
        <v>1753</v>
      </c>
      <c r="P157">
        <v>0</v>
      </c>
      <c r="Q157" s="126" t="s">
        <v>1767</v>
      </c>
      <c r="R157">
        <v>5.5939670392787946</v>
      </c>
      <c r="S157">
        <v>6.376152857499485</v>
      </c>
      <c r="T157">
        <v>7.113456900518309</v>
      </c>
      <c r="U157">
        <v>7.8188826493433305</v>
      </c>
      <c r="V157">
        <v>8.491821545850609</v>
      </c>
      <c r="W157">
        <v>9.115475836594582</v>
      </c>
      <c r="X157">
        <v>9.6963055374136005</v>
      </c>
      <c r="Y157">
        <v>10.23921682121752</v>
      </c>
      <c r="Z157">
        <v>10.737258820248359</v>
      </c>
      <c r="AA157" s="126">
        <v>11.19475635237221</v>
      </c>
      <c r="AC157" s="130">
        <f t="shared" si="20"/>
        <v>5593.9670392787948</v>
      </c>
      <c r="AD157" s="131">
        <f t="shared" si="21"/>
        <v>6376.1528574994854</v>
      </c>
      <c r="AE157" s="131">
        <f t="shared" si="22"/>
        <v>7113.4569005183093</v>
      </c>
      <c r="AF157" s="131">
        <f t="shared" si="23"/>
        <v>7818.8826493433307</v>
      </c>
      <c r="AG157" s="131">
        <f t="shared" si="24"/>
        <v>8491.8215458506093</v>
      </c>
      <c r="AH157" s="131">
        <f t="shared" si="25"/>
        <v>9115.4758365945818</v>
      </c>
      <c r="AI157" s="131">
        <f t="shared" si="26"/>
        <v>9696.3055374136002</v>
      </c>
      <c r="AJ157" s="131">
        <f t="shared" si="27"/>
        <v>10239.21682121752</v>
      </c>
      <c r="AK157" s="131">
        <f t="shared" si="28"/>
        <v>10737.258820248358</v>
      </c>
      <c r="AL157" s="131">
        <f t="shared" si="29"/>
        <v>11194.756352372209</v>
      </c>
    </row>
    <row r="158" spans="1:38" hidden="1" x14ac:dyDescent="0.25">
      <c r="A158">
        <v>48</v>
      </c>
      <c r="B158" t="s">
        <v>1745</v>
      </c>
      <c r="C158" t="s">
        <v>1760</v>
      </c>
      <c r="E158" t="s">
        <v>1772</v>
      </c>
      <c r="F158" t="s">
        <v>1773</v>
      </c>
      <c r="G158" t="s">
        <v>1885</v>
      </c>
      <c r="H158" t="s">
        <v>1749</v>
      </c>
      <c r="I158" t="s">
        <v>1650</v>
      </c>
      <c r="J158" t="s">
        <v>1750</v>
      </c>
      <c r="K158" t="s">
        <v>1751</v>
      </c>
      <c r="L158" t="s">
        <v>92</v>
      </c>
      <c r="M158" t="s">
        <v>1752</v>
      </c>
      <c r="N158" t="s">
        <v>1766</v>
      </c>
      <c r="O158" t="s">
        <v>1753</v>
      </c>
      <c r="P158">
        <v>0</v>
      </c>
      <c r="Q158" s="126" t="s">
        <v>1767</v>
      </c>
      <c r="R158">
        <v>1.784848108413214</v>
      </c>
      <c r="S158">
        <v>1.9647566483649286</v>
      </c>
      <c r="T158">
        <v>2.1296241326504362</v>
      </c>
      <c r="U158">
        <v>2.2856724453450852</v>
      </c>
      <c r="V158">
        <v>2.4343915329715085</v>
      </c>
      <c r="W158">
        <v>2.571178701596315</v>
      </c>
      <c r="X158">
        <v>2.6978737054776776</v>
      </c>
      <c r="Y158">
        <v>2.8157368493404098</v>
      </c>
      <c r="Z158">
        <v>2.9232225426777614</v>
      </c>
      <c r="AA158" s="126">
        <v>3.0214243088150297</v>
      </c>
      <c r="AC158" s="130">
        <f t="shared" si="20"/>
        <v>1784.848108413214</v>
      </c>
      <c r="AD158" s="131">
        <f t="shared" si="21"/>
        <v>1964.7566483649287</v>
      </c>
      <c r="AE158" s="131">
        <f t="shared" si="22"/>
        <v>2129.624132650436</v>
      </c>
      <c r="AF158" s="131">
        <f t="shared" si="23"/>
        <v>2285.6724453450852</v>
      </c>
      <c r="AG158" s="131">
        <f t="shared" si="24"/>
        <v>2434.3915329715082</v>
      </c>
      <c r="AH158" s="131">
        <f t="shared" si="25"/>
        <v>2571.178701596315</v>
      </c>
      <c r="AI158" s="131">
        <f t="shared" si="26"/>
        <v>2697.8737054776775</v>
      </c>
      <c r="AJ158" s="131">
        <f t="shared" si="27"/>
        <v>2815.7368493404097</v>
      </c>
      <c r="AK158" s="131">
        <f t="shared" si="28"/>
        <v>2923.2225426777613</v>
      </c>
      <c r="AL158" s="131">
        <f t="shared" si="29"/>
        <v>3021.4243088150297</v>
      </c>
    </row>
    <row r="159" spans="1:38" hidden="1" x14ac:dyDescent="0.25">
      <c r="A159">
        <v>48</v>
      </c>
      <c r="B159" t="s">
        <v>1745</v>
      </c>
      <c r="C159" t="s">
        <v>1760</v>
      </c>
      <c r="E159" t="s">
        <v>1774</v>
      </c>
      <c r="F159" t="s">
        <v>1775</v>
      </c>
      <c r="G159" t="s">
        <v>1885</v>
      </c>
      <c r="H159" t="s">
        <v>1749</v>
      </c>
      <c r="I159" t="s">
        <v>1650</v>
      </c>
      <c r="J159" t="s">
        <v>1750</v>
      </c>
      <c r="K159" t="s">
        <v>1751</v>
      </c>
      <c r="L159" t="s">
        <v>92</v>
      </c>
      <c r="M159" t="s">
        <v>1752</v>
      </c>
      <c r="N159" t="s">
        <v>1766</v>
      </c>
      <c r="O159" t="s">
        <v>1753</v>
      </c>
      <c r="P159">
        <v>0</v>
      </c>
      <c r="Q159" s="126" t="s">
        <v>1767</v>
      </c>
      <c r="R159">
        <v>0</v>
      </c>
      <c r="S159">
        <v>0</v>
      </c>
      <c r="T159">
        <v>0</v>
      </c>
      <c r="U159">
        <v>0</v>
      </c>
      <c r="V159">
        <v>0</v>
      </c>
      <c r="W159">
        <v>0</v>
      </c>
      <c r="X159">
        <v>0</v>
      </c>
      <c r="Y159">
        <v>0</v>
      </c>
      <c r="Z159">
        <v>0</v>
      </c>
      <c r="AA159" s="126">
        <v>0</v>
      </c>
      <c r="AC159" s="130">
        <f t="shared" si="20"/>
        <v>0</v>
      </c>
      <c r="AD159" s="131">
        <f t="shared" si="21"/>
        <v>0</v>
      </c>
      <c r="AE159" s="131">
        <f t="shared" si="22"/>
        <v>0</v>
      </c>
      <c r="AF159" s="131">
        <f t="shared" si="23"/>
        <v>0</v>
      </c>
      <c r="AG159" s="131">
        <f t="shared" si="24"/>
        <v>0</v>
      </c>
      <c r="AH159" s="131">
        <f t="shared" si="25"/>
        <v>0</v>
      </c>
      <c r="AI159" s="131">
        <f t="shared" si="26"/>
        <v>0</v>
      </c>
      <c r="AJ159" s="131">
        <f t="shared" si="27"/>
        <v>0</v>
      </c>
      <c r="AK159" s="131">
        <f t="shared" si="28"/>
        <v>0</v>
      </c>
      <c r="AL159" s="131">
        <f t="shared" si="29"/>
        <v>0</v>
      </c>
    </row>
    <row r="160" spans="1:38" hidden="1" x14ac:dyDescent="0.25">
      <c r="A160">
        <v>48</v>
      </c>
      <c r="B160" t="s">
        <v>1745</v>
      </c>
      <c r="C160" t="s">
        <v>1760</v>
      </c>
      <c r="E160" t="s">
        <v>1776</v>
      </c>
      <c r="F160" t="s">
        <v>1777</v>
      </c>
      <c r="G160" t="s">
        <v>1885</v>
      </c>
      <c r="H160" t="s">
        <v>1749</v>
      </c>
      <c r="I160" t="s">
        <v>1650</v>
      </c>
      <c r="J160" t="s">
        <v>1750</v>
      </c>
      <c r="K160" t="s">
        <v>1751</v>
      </c>
      <c r="L160" t="s">
        <v>92</v>
      </c>
      <c r="M160" t="s">
        <v>1752</v>
      </c>
      <c r="N160" t="s">
        <v>1766</v>
      </c>
      <c r="O160" t="s">
        <v>1753</v>
      </c>
      <c r="P160">
        <v>0</v>
      </c>
      <c r="Q160" s="126" t="s">
        <v>1767</v>
      </c>
      <c r="R160">
        <v>1.1449025468176006</v>
      </c>
      <c r="S160">
        <v>1.2718000207813169</v>
      </c>
      <c r="T160">
        <v>1.3856445526350065</v>
      </c>
      <c r="U160">
        <v>1.4943067815101274</v>
      </c>
      <c r="V160">
        <v>1.5972659337051713</v>
      </c>
      <c r="W160">
        <v>1.6920601648325884</v>
      </c>
      <c r="X160">
        <v>1.7799103451211875</v>
      </c>
      <c r="Y160">
        <v>1.8613930018931903</v>
      </c>
      <c r="Z160">
        <v>1.9356886285383326</v>
      </c>
      <c r="AA160" s="126">
        <v>2.0034982462805293</v>
      </c>
      <c r="AC160" s="130">
        <f t="shared" si="20"/>
        <v>1144.9025468176005</v>
      </c>
      <c r="AD160" s="131">
        <f t="shared" si="21"/>
        <v>1271.800020781317</v>
      </c>
      <c r="AE160" s="131">
        <f t="shared" si="22"/>
        <v>1385.6445526350064</v>
      </c>
      <c r="AF160" s="131">
        <f t="shared" si="23"/>
        <v>1494.3067815101274</v>
      </c>
      <c r="AG160" s="131">
        <f t="shared" si="24"/>
        <v>1597.2659337051714</v>
      </c>
      <c r="AH160" s="131">
        <f t="shared" si="25"/>
        <v>1692.0601648325883</v>
      </c>
      <c r="AI160" s="131">
        <f t="shared" si="26"/>
        <v>1779.9103451211874</v>
      </c>
      <c r="AJ160" s="131">
        <f t="shared" si="27"/>
        <v>1861.3930018931903</v>
      </c>
      <c r="AK160" s="131">
        <f t="shared" si="28"/>
        <v>1935.6886285383325</v>
      </c>
      <c r="AL160" s="131">
        <f t="shared" si="29"/>
        <v>2003.4982462805292</v>
      </c>
    </row>
    <row r="161" spans="1:38" hidden="1" x14ac:dyDescent="0.25">
      <c r="A161">
        <v>48</v>
      </c>
      <c r="B161" t="s">
        <v>1745</v>
      </c>
      <c r="C161" t="s">
        <v>1760</v>
      </c>
      <c r="E161" t="s">
        <v>1778</v>
      </c>
      <c r="F161" t="s">
        <v>1779</v>
      </c>
      <c r="G161" t="s">
        <v>1885</v>
      </c>
      <c r="H161" t="s">
        <v>1749</v>
      </c>
      <c r="I161" t="s">
        <v>1650</v>
      </c>
      <c r="J161" t="s">
        <v>1750</v>
      </c>
      <c r="K161" t="s">
        <v>1751</v>
      </c>
      <c r="L161" t="s">
        <v>92</v>
      </c>
      <c r="M161" t="s">
        <v>1752</v>
      </c>
      <c r="N161" t="s">
        <v>1766</v>
      </c>
      <c r="O161" t="s">
        <v>1753</v>
      </c>
      <c r="P161">
        <v>0</v>
      </c>
      <c r="Q161" s="126" t="s">
        <v>1767</v>
      </c>
      <c r="R161">
        <v>2.4433811116846598</v>
      </c>
      <c r="S161">
        <v>2.6817732259200033</v>
      </c>
      <c r="T161">
        <v>2.9004355403324067</v>
      </c>
      <c r="U161">
        <v>3.1074270262483967</v>
      </c>
      <c r="V161">
        <v>3.3046950256846395</v>
      </c>
      <c r="W161">
        <v>3.4861592048521537</v>
      </c>
      <c r="X161">
        <v>3.6542466406618281</v>
      </c>
      <c r="Y161">
        <v>3.8106274692474496</v>
      </c>
      <c r="Z161">
        <v>3.9532511599757307</v>
      </c>
      <c r="AA161" s="126">
        <v>4.0835656862270735</v>
      </c>
      <c r="AC161" s="130">
        <f t="shared" si="20"/>
        <v>2443.3811116846596</v>
      </c>
      <c r="AD161" s="131">
        <f t="shared" si="21"/>
        <v>2681.7732259200034</v>
      </c>
      <c r="AE161" s="131">
        <f t="shared" si="22"/>
        <v>2900.4355403324066</v>
      </c>
      <c r="AF161" s="131">
        <f t="shared" si="23"/>
        <v>3107.4270262483969</v>
      </c>
      <c r="AG161" s="131">
        <f t="shared" si="24"/>
        <v>3304.6950256846394</v>
      </c>
      <c r="AH161" s="131">
        <f t="shared" si="25"/>
        <v>3486.1592048521538</v>
      </c>
      <c r="AI161" s="131">
        <f t="shared" si="26"/>
        <v>3654.2466406618282</v>
      </c>
      <c r="AJ161" s="131">
        <f t="shared" si="27"/>
        <v>3810.6274692474494</v>
      </c>
      <c r="AK161" s="131">
        <f t="shared" si="28"/>
        <v>3953.2511599757308</v>
      </c>
      <c r="AL161" s="131">
        <f t="shared" si="29"/>
        <v>4083.5656862270735</v>
      </c>
    </row>
    <row r="162" spans="1:38" hidden="1" x14ac:dyDescent="0.25">
      <c r="A162">
        <v>48</v>
      </c>
      <c r="B162" t="s">
        <v>1745</v>
      </c>
      <c r="C162" t="s">
        <v>1760</v>
      </c>
      <c r="E162" t="s">
        <v>1780</v>
      </c>
      <c r="F162" t="s">
        <v>1781</v>
      </c>
      <c r="G162" t="s">
        <v>1885</v>
      </c>
      <c r="H162" t="s">
        <v>1749</v>
      </c>
      <c r="I162" t="s">
        <v>1650</v>
      </c>
      <c r="J162" t="s">
        <v>1750</v>
      </c>
      <c r="K162" t="s">
        <v>1751</v>
      </c>
      <c r="L162" t="s">
        <v>92</v>
      </c>
      <c r="M162" t="s">
        <v>1752</v>
      </c>
      <c r="N162" t="s">
        <v>1752</v>
      </c>
      <c r="O162" t="s">
        <v>1753</v>
      </c>
      <c r="P162" t="s">
        <v>1782</v>
      </c>
      <c r="Q162" s="126" t="s">
        <v>1755</v>
      </c>
      <c r="R162">
        <v>0</v>
      </c>
      <c r="S162">
        <v>0</v>
      </c>
      <c r="T162">
        <v>0</v>
      </c>
      <c r="U162">
        <v>0</v>
      </c>
      <c r="V162">
        <v>0</v>
      </c>
      <c r="W162">
        <v>0</v>
      </c>
      <c r="X162">
        <v>0</v>
      </c>
      <c r="Y162">
        <v>0</v>
      </c>
      <c r="Z162">
        <v>0</v>
      </c>
      <c r="AA162" s="126">
        <v>0</v>
      </c>
      <c r="AC162" s="130">
        <f t="shared" si="20"/>
        <v>0</v>
      </c>
      <c r="AD162" s="131">
        <f t="shared" si="21"/>
        <v>0</v>
      </c>
      <c r="AE162" s="131">
        <f t="shared" si="22"/>
        <v>0</v>
      </c>
      <c r="AF162" s="131">
        <f t="shared" si="23"/>
        <v>0</v>
      </c>
      <c r="AG162" s="131">
        <f t="shared" si="24"/>
        <v>0</v>
      </c>
      <c r="AH162" s="131">
        <f t="shared" si="25"/>
        <v>0</v>
      </c>
      <c r="AI162" s="131">
        <f t="shared" si="26"/>
        <v>0</v>
      </c>
      <c r="AJ162" s="131">
        <f t="shared" si="27"/>
        <v>0</v>
      </c>
      <c r="AK162" s="131">
        <f t="shared" si="28"/>
        <v>0</v>
      </c>
      <c r="AL162" s="131">
        <f t="shared" si="29"/>
        <v>0</v>
      </c>
    </row>
    <row r="163" spans="1:38" hidden="1" x14ac:dyDescent="0.25">
      <c r="A163">
        <v>48</v>
      </c>
      <c r="B163" t="s">
        <v>1745</v>
      </c>
      <c r="C163" t="s">
        <v>1760</v>
      </c>
      <c r="E163" t="s">
        <v>1783</v>
      </c>
      <c r="F163" t="s">
        <v>1784</v>
      </c>
      <c r="G163" t="s">
        <v>1885</v>
      </c>
      <c r="H163" t="s">
        <v>1749</v>
      </c>
      <c r="I163" t="s">
        <v>1650</v>
      </c>
      <c r="J163" t="s">
        <v>1750</v>
      </c>
      <c r="K163" t="s">
        <v>1751</v>
      </c>
      <c r="L163" t="s">
        <v>92</v>
      </c>
      <c r="M163" t="s">
        <v>1752</v>
      </c>
      <c r="N163" t="s">
        <v>1752</v>
      </c>
      <c r="O163" t="s">
        <v>1753</v>
      </c>
      <c r="P163">
        <v>0</v>
      </c>
      <c r="Q163" s="126" t="s">
        <v>1767</v>
      </c>
      <c r="R163">
        <v>1.8961180321918394</v>
      </c>
      <c r="S163">
        <v>2.0737058437727085</v>
      </c>
      <c r="T163">
        <v>2.2147479978069544</v>
      </c>
      <c r="U163">
        <v>2.349416964195115</v>
      </c>
      <c r="V163">
        <v>2.4785670873676593</v>
      </c>
      <c r="W163">
        <v>2.5973460146172318</v>
      </c>
      <c r="X163">
        <v>2.7078061646907914</v>
      </c>
      <c r="Y163">
        <v>2.8108256330596242</v>
      </c>
      <c r="Z163">
        <v>2.9050299947815428</v>
      </c>
      <c r="AA163" s="126">
        <v>2.9913555930706268</v>
      </c>
      <c r="AC163" s="130">
        <f t="shared" si="20"/>
        <v>1896.1180321918393</v>
      </c>
      <c r="AD163" s="131">
        <f t="shared" si="21"/>
        <v>2073.7058437727087</v>
      </c>
      <c r="AE163" s="131">
        <f t="shared" si="22"/>
        <v>2214.7479978069546</v>
      </c>
      <c r="AF163" s="131">
        <f t="shared" si="23"/>
        <v>2349.4169641951148</v>
      </c>
      <c r="AG163" s="131">
        <f t="shared" si="24"/>
        <v>2478.5670873676595</v>
      </c>
      <c r="AH163" s="131">
        <f t="shared" si="25"/>
        <v>2597.346014617232</v>
      </c>
      <c r="AI163" s="131">
        <f t="shared" si="26"/>
        <v>2707.8061646907913</v>
      </c>
      <c r="AJ163" s="131">
        <f t="shared" si="27"/>
        <v>2810.8256330596241</v>
      </c>
      <c r="AK163" s="131">
        <f t="shared" si="28"/>
        <v>2905.0299947815429</v>
      </c>
      <c r="AL163" s="131">
        <f t="shared" si="29"/>
        <v>2991.355593070627</v>
      </c>
    </row>
    <row r="164" spans="1:38" hidden="1" x14ac:dyDescent="0.25">
      <c r="A164">
        <v>48</v>
      </c>
      <c r="B164" t="s">
        <v>1745</v>
      </c>
      <c r="C164" t="s">
        <v>1785</v>
      </c>
      <c r="E164" t="s">
        <v>1786</v>
      </c>
      <c r="F164" t="s">
        <v>1787</v>
      </c>
      <c r="G164" t="s">
        <v>1885</v>
      </c>
      <c r="H164" t="s">
        <v>1749</v>
      </c>
      <c r="I164" t="s">
        <v>1650</v>
      </c>
      <c r="J164" t="s">
        <v>1750</v>
      </c>
      <c r="K164" t="s">
        <v>1751</v>
      </c>
      <c r="L164" t="s">
        <v>92</v>
      </c>
      <c r="M164" t="s">
        <v>1752</v>
      </c>
      <c r="N164" t="s">
        <v>1752</v>
      </c>
      <c r="O164" t="s">
        <v>1753</v>
      </c>
      <c r="P164">
        <v>0</v>
      </c>
      <c r="Q164" s="126" t="s">
        <v>1767</v>
      </c>
      <c r="R164">
        <v>3.44186210939597</v>
      </c>
      <c r="S164">
        <v>3.8174032469097803</v>
      </c>
      <c r="T164">
        <v>4.1260267638375456</v>
      </c>
      <c r="U164">
        <v>4.4195824097873082</v>
      </c>
      <c r="V164">
        <v>4.7000362595400373</v>
      </c>
      <c r="W164">
        <v>4.9589611965771043</v>
      </c>
      <c r="X164">
        <v>5.1996349573502778</v>
      </c>
      <c r="Y164">
        <v>5.4240693431257601</v>
      </c>
      <c r="Z164">
        <v>5.62940718375269</v>
      </c>
      <c r="AA164" s="126">
        <v>5.8175860219281299</v>
      </c>
      <c r="AC164" s="130">
        <f t="shared" si="20"/>
        <v>3441.86210939597</v>
      </c>
      <c r="AD164" s="131">
        <f t="shared" si="21"/>
        <v>3817.4032469097801</v>
      </c>
      <c r="AE164" s="131">
        <f t="shared" si="22"/>
        <v>4126.0267638375453</v>
      </c>
      <c r="AF164" s="131">
        <f t="shared" si="23"/>
        <v>4419.5824097873083</v>
      </c>
      <c r="AG164" s="131">
        <f t="shared" si="24"/>
        <v>4700.0362595400375</v>
      </c>
      <c r="AH164" s="131">
        <f t="shared" si="25"/>
        <v>4958.9611965771046</v>
      </c>
      <c r="AI164" s="131">
        <f t="shared" si="26"/>
        <v>5199.6349573502775</v>
      </c>
      <c r="AJ164" s="131">
        <f t="shared" si="27"/>
        <v>5424.0693431257605</v>
      </c>
      <c r="AK164" s="131">
        <f t="shared" si="28"/>
        <v>5629.4071837526899</v>
      </c>
      <c r="AL164" s="131">
        <f t="shared" si="29"/>
        <v>5817.5860219281303</v>
      </c>
    </row>
    <row r="165" spans="1:38" hidden="1" x14ac:dyDescent="0.25">
      <c r="A165">
        <v>48</v>
      </c>
      <c r="B165" t="s">
        <v>1745</v>
      </c>
      <c r="C165" t="s">
        <v>1785</v>
      </c>
      <c r="E165" t="s">
        <v>1788</v>
      </c>
      <c r="F165" t="s">
        <v>1789</v>
      </c>
      <c r="G165" t="s">
        <v>1885</v>
      </c>
      <c r="H165" t="s">
        <v>1749</v>
      </c>
      <c r="I165" t="s">
        <v>1650</v>
      </c>
      <c r="J165" t="s">
        <v>1750</v>
      </c>
      <c r="K165" t="s">
        <v>1751</v>
      </c>
      <c r="L165" t="s">
        <v>92</v>
      </c>
      <c r="M165" t="s">
        <v>1752</v>
      </c>
      <c r="N165" t="s">
        <v>1752</v>
      </c>
      <c r="O165" t="s">
        <v>1753</v>
      </c>
      <c r="P165" t="s">
        <v>149</v>
      </c>
      <c r="Q165" s="126" t="s">
        <v>1755</v>
      </c>
      <c r="R165">
        <v>0.26533713176529672</v>
      </c>
      <c r="S165">
        <v>0.29274514249674866</v>
      </c>
      <c r="T165">
        <v>0.31224792279261598</v>
      </c>
      <c r="U165">
        <v>0.330527614835888</v>
      </c>
      <c r="V165">
        <v>0.34802084625848861</v>
      </c>
      <c r="W165">
        <v>0.36396130184141212</v>
      </c>
      <c r="X165">
        <v>0.37866469225599914</v>
      </c>
      <c r="Y165">
        <v>0.39227496266155842</v>
      </c>
      <c r="Z165">
        <v>0.40461734006416555</v>
      </c>
      <c r="AA165" s="126">
        <v>0.41583692991212673</v>
      </c>
      <c r="AC165" s="130">
        <f t="shared" si="20"/>
        <v>265.3371317652967</v>
      </c>
      <c r="AD165" s="131">
        <f t="shared" si="21"/>
        <v>292.74514249674866</v>
      </c>
      <c r="AE165" s="131">
        <f t="shared" si="22"/>
        <v>312.24792279261601</v>
      </c>
      <c r="AF165" s="131">
        <f t="shared" si="23"/>
        <v>330.52761483588802</v>
      </c>
      <c r="AG165" s="131">
        <f t="shared" si="24"/>
        <v>348.02084625848863</v>
      </c>
      <c r="AH165" s="131">
        <f t="shared" si="25"/>
        <v>363.96130184141214</v>
      </c>
      <c r="AI165" s="131">
        <f t="shared" si="26"/>
        <v>378.66469225599911</v>
      </c>
      <c r="AJ165" s="131">
        <f t="shared" si="27"/>
        <v>392.27496266155845</v>
      </c>
      <c r="AK165" s="131">
        <f t="shared" si="28"/>
        <v>404.61734006416555</v>
      </c>
      <c r="AL165" s="131">
        <f t="shared" si="29"/>
        <v>415.83692991212672</v>
      </c>
    </row>
    <row r="166" spans="1:38" hidden="1" x14ac:dyDescent="0.25">
      <c r="A166">
        <v>48</v>
      </c>
      <c r="B166" t="s">
        <v>1745</v>
      </c>
      <c r="C166" t="s">
        <v>1785</v>
      </c>
      <c r="E166" t="s">
        <v>1790</v>
      </c>
      <c r="F166" t="s">
        <v>1791</v>
      </c>
      <c r="G166" t="s">
        <v>1885</v>
      </c>
      <c r="H166" t="s">
        <v>1749</v>
      </c>
      <c r="I166" t="s">
        <v>1650</v>
      </c>
      <c r="J166" t="s">
        <v>1750</v>
      </c>
      <c r="K166" t="s">
        <v>1751</v>
      </c>
      <c r="L166" t="s">
        <v>92</v>
      </c>
      <c r="M166" t="s">
        <v>1752</v>
      </c>
      <c r="N166" t="s">
        <v>1752</v>
      </c>
      <c r="O166" t="s">
        <v>1753</v>
      </c>
      <c r="P166" t="s">
        <v>1791</v>
      </c>
      <c r="Q166" s="126" t="s">
        <v>1755</v>
      </c>
      <c r="R166">
        <v>0</v>
      </c>
      <c r="S166">
        <v>0</v>
      </c>
      <c r="T166">
        <v>0</v>
      </c>
      <c r="U166">
        <v>0</v>
      </c>
      <c r="V166">
        <v>0</v>
      </c>
      <c r="W166">
        <v>0</v>
      </c>
      <c r="X166">
        <v>0</v>
      </c>
      <c r="Y166">
        <v>0</v>
      </c>
      <c r="Z166">
        <v>0</v>
      </c>
      <c r="AA166" s="126">
        <v>0</v>
      </c>
      <c r="AC166" s="130">
        <f t="shared" si="20"/>
        <v>0</v>
      </c>
      <c r="AD166" s="131">
        <f t="shared" si="21"/>
        <v>0</v>
      </c>
      <c r="AE166" s="131">
        <f t="shared" si="22"/>
        <v>0</v>
      </c>
      <c r="AF166" s="131">
        <f t="shared" si="23"/>
        <v>0</v>
      </c>
      <c r="AG166" s="131">
        <f t="shared" si="24"/>
        <v>0</v>
      </c>
      <c r="AH166" s="131">
        <f t="shared" si="25"/>
        <v>0</v>
      </c>
      <c r="AI166" s="131">
        <f t="shared" si="26"/>
        <v>0</v>
      </c>
      <c r="AJ166" s="131">
        <f t="shared" si="27"/>
        <v>0</v>
      </c>
      <c r="AK166" s="131">
        <f t="shared" si="28"/>
        <v>0</v>
      </c>
      <c r="AL166" s="131">
        <f t="shared" si="29"/>
        <v>0</v>
      </c>
    </row>
    <row r="167" spans="1:38" hidden="1" x14ac:dyDescent="0.25">
      <c r="A167">
        <v>48</v>
      </c>
      <c r="B167" t="s">
        <v>1745</v>
      </c>
      <c r="C167" t="s">
        <v>1785</v>
      </c>
      <c r="E167" t="s">
        <v>1792</v>
      </c>
      <c r="F167" t="s">
        <v>210</v>
      </c>
      <c r="G167" t="s">
        <v>1885</v>
      </c>
      <c r="H167" t="s">
        <v>1749</v>
      </c>
      <c r="I167" t="s">
        <v>1650</v>
      </c>
      <c r="J167" t="s">
        <v>1750</v>
      </c>
      <c r="K167" t="s">
        <v>1751</v>
      </c>
      <c r="L167" t="s">
        <v>92</v>
      </c>
      <c r="M167" t="s">
        <v>1752</v>
      </c>
      <c r="N167" t="s">
        <v>1766</v>
      </c>
      <c r="O167" t="s">
        <v>1753</v>
      </c>
      <c r="P167" t="s">
        <v>210</v>
      </c>
      <c r="Q167" s="126" t="s">
        <v>1755</v>
      </c>
      <c r="R167">
        <v>0</v>
      </c>
      <c r="S167">
        <v>0</v>
      </c>
      <c r="T167">
        <v>0</v>
      </c>
      <c r="U167">
        <v>0</v>
      </c>
      <c r="V167">
        <v>0</v>
      </c>
      <c r="W167">
        <v>0</v>
      </c>
      <c r="X167">
        <v>0</v>
      </c>
      <c r="Y167">
        <v>0</v>
      </c>
      <c r="Z167">
        <v>0</v>
      </c>
      <c r="AA167" s="126">
        <v>0</v>
      </c>
      <c r="AC167" s="130">
        <f t="shared" si="20"/>
        <v>0</v>
      </c>
      <c r="AD167" s="131">
        <f t="shared" si="21"/>
        <v>0</v>
      </c>
      <c r="AE167" s="131">
        <f t="shared" si="22"/>
        <v>0</v>
      </c>
      <c r="AF167" s="131">
        <f t="shared" si="23"/>
        <v>0</v>
      </c>
      <c r="AG167" s="131">
        <f t="shared" si="24"/>
        <v>0</v>
      </c>
      <c r="AH167" s="131">
        <f t="shared" si="25"/>
        <v>0</v>
      </c>
      <c r="AI167" s="131">
        <f t="shared" si="26"/>
        <v>0</v>
      </c>
      <c r="AJ167" s="131">
        <f t="shared" si="27"/>
        <v>0</v>
      </c>
      <c r="AK167" s="131">
        <f t="shared" si="28"/>
        <v>0</v>
      </c>
      <c r="AL167" s="131">
        <f t="shared" si="29"/>
        <v>0</v>
      </c>
    </row>
    <row r="168" spans="1:38" hidden="1" x14ac:dyDescent="0.25">
      <c r="A168">
        <v>48</v>
      </c>
      <c r="B168" t="s">
        <v>1745</v>
      </c>
      <c r="C168" t="s">
        <v>1785</v>
      </c>
      <c r="E168" t="s">
        <v>1793</v>
      </c>
      <c r="F168" t="s">
        <v>1794</v>
      </c>
      <c r="G168" t="s">
        <v>1885</v>
      </c>
      <c r="H168" t="s">
        <v>1749</v>
      </c>
      <c r="I168" t="s">
        <v>1650</v>
      </c>
      <c r="J168" t="s">
        <v>1750</v>
      </c>
      <c r="K168" t="s">
        <v>1751</v>
      </c>
      <c r="L168" t="s">
        <v>92</v>
      </c>
      <c r="M168" t="s">
        <v>1752</v>
      </c>
      <c r="N168" t="s">
        <v>1766</v>
      </c>
      <c r="O168" t="s">
        <v>1753</v>
      </c>
      <c r="P168">
        <v>0</v>
      </c>
      <c r="Q168" s="126" t="s">
        <v>1767</v>
      </c>
      <c r="R168">
        <v>0</v>
      </c>
      <c r="S168">
        <v>0</v>
      </c>
      <c r="T168">
        <v>0</v>
      </c>
      <c r="U168">
        <v>0</v>
      </c>
      <c r="V168">
        <v>0</v>
      </c>
      <c r="W168">
        <v>0</v>
      </c>
      <c r="X168">
        <v>0</v>
      </c>
      <c r="Y168">
        <v>0</v>
      </c>
      <c r="Z168">
        <v>0</v>
      </c>
      <c r="AA168" s="126">
        <v>0</v>
      </c>
      <c r="AC168" s="130">
        <f t="shared" si="20"/>
        <v>0</v>
      </c>
      <c r="AD168" s="131">
        <f t="shared" si="21"/>
        <v>0</v>
      </c>
      <c r="AE168" s="131">
        <f t="shared" si="22"/>
        <v>0</v>
      </c>
      <c r="AF168" s="131">
        <f t="shared" si="23"/>
        <v>0</v>
      </c>
      <c r="AG168" s="131">
        <f t="shared" si="24"/>
        <v>0</v>
      </c>
      <c r="AH168" s="131">
        <f t="shared" si="25"/>
        <v>0</v>
      </c>
      <c r="AI168" s="131">
        <f t="shared" si="26"/>
        <v>0</v>
      </c>
      <c r="AJ168" s="131">
        <f t="shared" si="27"/>
        <v>0</v>
      </c>
      <c r="AK168" s="131">
        <f t="shared" si="28"/>
        <v>0</v>
      </c>
      <c r="AL168" s="131">
        <f t="shared" si="29"/>
        <v>0</v>
      </c>
    </row>
    <row r="169" spans="1:38" hidden="1" x14ac:dyDescent="0.25">
      <c r="A169">
        <v>48</v>
      </c>
      <c r="B169" t="s">
        <v>1745</v>
      </c>
      <c r="C169" t="s">
        <v>1785</v>
      </c>
      <c r="E169" t="s">
        <v>1795</v>
      </c>
      <c r="F169" t="s">
        <v>91</v>
      </c>
      <c r="G169" t="s">
        <v>1885</v>
      </c>
      <c r="H169" t="s">
        <v>1749</v>
      </c>
      <c r="I169" t="s">
        <v>1650</v>
      </c>
      <c r="J169" t="s">
        <v>1750</v>
      </c>
      <c r="K169" t="s">
        <v>1751</v>
      </c>
      <c r="L169" t="s">
        <v>92</v>
      </c>
      <c r="M169" t="s">
        <v>1752</v>
      </c>
      <c r="N169" t="s">
        <v>1766</v>
      </c>
      <c r="O169" t="s">
        <v>1753</v>
      </c>
      <c r="P169">
        <v>0</v>
      </c>
      <c r="Q169" s="126" t="s">
        <v>1767</v>
      </c>
      <c r="R169">
        <v>0</v>
      </c>
      <c r="S169">
        <v>0</v>
      </c>
      <c r="T169">
        <v>0</v>
      </c>
      <c r="U169">
        <v>0</v>
      </c>
      <c r="V169">
        <v>0</v>
      </c>
      <c r="W169">
        <v>0</v>
      </c>
      <c r="X169">
        <v>0</v>
      </c>
      <c r="Y169">
        <v>0</v>
      </c>
      <c r="Z169">
        <v>0</v>
      </c>
      <c r="AA169" s="126">
        <v>0</v>
      </c>
      <c r="AC169" s="130">
        <f t="shared" si="20"/>
        <v>0</v>
      </c>
      <c r="AD169" s="131">
        <f t="shared" si="21"/>
        <v>0</v>
      </c>
      <c r="AE169" s="131">
        <f t="shared" si="22"/>
        <v>0</v>
      </c>
      <c r="AF169" s="131">
        <f t="shared" si="23"/>
        <v>0</v>
      </c>
      <c r="AG169" s="131">
        <f t="shared" si="24"/>
        <v>0</v>
      </c>
      <c r="AH169" s="131">
        <f t="shared" si="25"/>
        <v>0</v>
      </c>
      <c r="AI169" s="131">
        <f t="shared" si="26"/>
        <v>0</v>
      </c>
      <c r="AJ169" s="131">
        <f t="shared" si="27"/>
        <v>0</v>
      </c>
      <c r="AK169" s="131">
        <f t="shared" si="28"/>
        <v>0</v>
      </c>
      <c r="AL169" s="131">
        <f t="shared" si="29"/>
        <v>0</v>
      </c>
    </row>
    <row r="170" spans="1:38" hidden="1" x14ac:dyDescent="0.25">
      <c r="A170">
        <v>48</v>
      </c>
      <c r="B170" t="s">
        <v>1745</v>
      </c>
      <c r="C170" t="s">
        <v>1785</v>
      </c>
      <c r="E170" t="s">
        <v>1796</v>
      </c>
      <c r="F170" t="s">
        <v>1797</v>
      </c>
      <c r="G170" t="s">
        <v>1885</v>
      </c>
      <c r="H170" t="s">
        <v>1749</v>
      </c>
      <c r="I170" t="s">
        <v>1650</v>
      </c>
      <c r="J170" t="s">
        <v>1750</v>
      </c>
      <c r="K170" t="s">
        <v>1751</v>
      </c>
      <c r="L170" t="s">
        <v>92</v>
      </c>
      <c r="M170" t="s">
        <v>1752</v>
      </c>
      <c r="N170" t="s">
        <v>1766</v>
      </c>
      <c r="O170" t="s">
        <v>1753</v>
      </c>
      <c r="P170">
        <v>0</v>
      </c>
      <c r="Q170" s="126" t="s">
        <v>1767</v>
      </c>
      <c r="R170">
        <v>0.21306683967936277</v>
      </c>
      <c r="S170">
        <v>0.24740939444782056</v>
      </c>
      <c r="T170">
        <v>0.28166238786559783</v>
      </c>
      <c r="U170">
        <v>0.31475644409111064</v>
      </c>
      <c r="V170">
        <v>0.34559506029269804</v>
      </c>
      <c r="W170">
        <v>0.37410089693878434</v>
      </c>
      <c r="X170">
        <v>0.40037360973010588</v>
      </c>
      <c r="Y170">
        <v>0.42461869076901987</v>
      </c>
      <c r="Z170">
        <v>0.44666217303920336</v>
      </c>
      <c r="AA170" s="126">
        <v>0.46668462625398771</v>
      </c>
      <c r="AC170" s="130">
        <f t="shared" si="20"/>
        <v>213.06683967936277</v>
      </c>
      <c r="AD170" s="131">
        <f t="shared" si="21"/>
        <v>247.40939444782057</v>
      </c>
      <c r="AE170" s="131">
        <f t="shared" si="22"/>
        <v>281.66238786559785</v>
      </c>
      <c r="AF170" s="131">
        <f t="shared" si="23"/>
        <v>314.75644409111067</v>
      </c>
      <c r="AG170" s="131">
        <f t="shared" si="24"/>
        <v>345.59506029269807</v>
      </c>
      <c r="AH170" s="131">
        <f t="shared" si="25"/>
        <v>374.10089693878433</v>
      </c>
      <c r="AI170" s="131">
        <f t="shared" si="26"/>
        <v>400.3736097301059</v>
      </c>
      <c r="AJ170" s="131">
        <f t="shared" si="27"/>
        <v>424.61869076901985</v>
      </c>
      <c r="AK170" s="131">
        <f t="shared" si="28"/>
        <v>446.66217303920337</v>
      </c>
      <c r="AL170" s="131">
        <f t="shared" si="29"/>
        <v>466.68462625398769</v>
      </c>
    </row>
    <row r="171" spans="1:38" hidden="1" x14ac:dyDescent="0.25">
      <c r="A171">
        <v>48</v>
      </c>
      <c r="B171" t="s">
        <v>1745</v>
      </c>
      <c r="C171" t="s">
        <v>1785</v>
      </c>
      <c r="E171" t="s">
        <v>1798</v>
      </c>
      <c r="F171" t="s">
        <v>1799</v>
      </c>
      <c r="G171" t="s">
        <v>1885</v>
      </c>
      <c r="H171" t="s">
        <v>1749</v>
      </c>
      <c r="I171" t="s">
        <v>1650</v>
      </c>
      <c r="J171" t="s">
        <v>1750</v>
      </c>
      <c r="K171" t="s">
        <v>1751</v>
      </c>
      <c r="L171" t="s">
        <v>92</v>
      </c>
      <c r="M171" t="s">
        <v>1752</v>
      </c>
      <c r="N171" t="s">
        <v>1766</v>
      </c>
      <c r="O171" t="s">
        <v>1753</v>
      </c>
      <c r="P171">
        <v>0</v>
      </c>
      <c r="Q171" s="126" t="s">
        <v>1767</v>
      </c>
      <c r="R171">
        <v>4.1165698613200181</v>
      </c>
      <c r="S171">
        <v>4.570097049044211</v>
      </c>
      <c r="T171">
        <v>4.9342227583719307</v>
      </c>
      <c r="U171">
        <v>5.2794811123399557</v>
      </c>
      <c r="V171">
        <v>5.6085022164470582</v>
      </c>
      <c r="W171">
        <v>5.9113162623023134</v>
      </c>
      <c r="X171">
        <v>6.1916823613844638</v>
      </c>
      <c r="Y171">
        <v>6.4523256525676373</v>
      </c>
      <c r="Z171">
        <v>6.6899917365480759</v>
      </c>
      <c r="AA171" s="126">
        <v>6.9070330471443651</v>
      </c>
      <c r="AC171" s="130">
        <f t="shared" si="20"/>
        <v>4116.5698613200184</v>
      </c>
      <c r="AD171" s="131">
        <f t="shared" si="21"/>
        <v>4570.0970490442114</v>
      </c>
      <c r="AE171" s="131">
        <f t="shared" si="22"/>
        <v>4934.2227583719305</v>
      </c>
      <c r="AF171" s="131">
        <f t="shared" si="23"/>
        <v>5279.4811123399559</v>
      </c>
      <c r="AG171" s="131">
        <f t="shared" si="24"/>
        <v>5608.5022164470583</v>
      </c>
      <c r="AH171" s="131">
        <f t="shared" si="25"/>
        <v>5911.3162623023136</v>
      </c>
      <c r="AI171" s="131">
        <f t="shared" si="26"/>
        <v>6191.6823613844635</v>
      </c>
      <c r="AJ171" s="131">
        <f t="shared" si="27"/>
        <v>6452.325652567637</v>
      </c>
      <c r="AK171" s="131">
        <f t="shared" si="28"/>
        <v>6689.991736548076</v>
      </c>
      <c r="AL171" s="131">
        <f t="shared" si="29"/>
        <v>6907.0330471443649</v>
      </c>
    </row>
    <row r="172" spans="1:38" hidden="1" x14ac:dyDescent="0.25">
      <c r="A172">
        <v>48</v>
      </c>
      <c r="B172" t="s">
        <v>1745</v>
      </c>
      <c r="C172" t="s">
        <v>1785</v>
      </c>
      <c r="E172" t="s">
        <v>1800</v>
      </c>
      <c r="F172" t="s">
        <v>1801</v>
      </c>
      <c r="G172" t="s">
        <v>1885</v>
      </c>
      <c r="H172" t="s">
        <v>1749</v>
      </c>
      <c r="I172" t="s">
        <v>1650</v>
      </c>
      <c r="J172" t="s">
        <v>1750</v>
      </c>
      <c r="K172" t="s">
        <v>1751</v>
      </c>
      <c r="L172" t="s">
        <v>92</v>
      </c>
      <c r="M172" t="s">
        <v>1752</v>
      </c>
      <c r="N172" t="s">
        <v>1766</v>
      </c>
      <c r="O172" t="s">
        <v>1753</v>
      </c>
      <c r="P172" t="s">
        <v>58</v>
      </c>
      <c r="Q172" s="126" t="s">
        <v>1755</v>
      </c>
      <c r="R172">
        <v>0.73429416486424748</v>
      </c>
      <c r="S172">
        <v>0.82744456887907802</v>
      </c>
      <c r="T172">
        <v>0.91217479366140852</v>
      </c>
      <c r="U172">
        <v>0.99370030943859189</v>
      </c>
      <c r="V172">
        <v>1.0723061188528022</v>
      </c>
      <c r="W172">
        <v>1.1458406471867761</v>
      </c>
      <c r="X172">
        <v>1.2149564504818291</v>
      </c>
      <c r="Y172">
        <v>1.2801575249518553</v>
      </c>
      <c r="Z172">
        <v>1.3404995690766375</v>
      </c>
      <c r="AA172" s="126">
        <v>1.3964433459824006</v>
      </c>
      <c r="AC172" s="130">
        <f t="shared" si="20"/>
        <v>734.29416486424748</v>
      </c>
      <c r="AD172" s="131">
        <f t="shared" si="21"/>
        <v>827.44456887907802</v>
      </c>
      <c r="AE172" s="131">
        <f t="shared" si="22"/>
        <v>912.17479366140856</v>
      </c>
      <c r="AF172" s="131">
        <f t="shared" si="23"/>
        <v>993.70030943859194</v>
      </c>
      <c r="AG172" s="131">
        <f t="shared" si="24"/>
        <v>1072.3061188528022</v>
      </c>
      <c r="AH172" s="131">
        <f t="shared" si="25"/>
        <v>1145.8406471867761</v>
      </c>
      <c r="AI172" s="131">
        <f t="shared" si="26"/>
        <v>1214.9564504818291</v>
      </c>
      <c r="AJ172" s="131">
        <f t="shared" si="27"/>
        <v>1280.1575249518553</v>
      </c>
      <c r="AK172" s="131">
        <f t="shared" si="28"/>
        <v>1340.4995690766375</v>
      </c>
      <c r="AL172" s="131">
        <f t="shared" si="29"/>
        <v>1396.4433459824006</v>
      </c>
    </row>
    <row r="173" spans="1:38" hidden="1" x14ac:dyDescent="0.25">
      <c r="A173">
        <v>48</v>
      </c>
      <c r="B173" t="s">
        <v>1745</v>
      </c>
      <c r="C173" t="s">
        <v>1802</v>
      </c>
      <c r="E173" t="s">
        <v>1803</v>
      </c>
      <c r="F173" t="s">
        <v>1804</v>
      </c>
      <c r="G173" t="s">
        <v>1885</v>
      </c>
      <c r="H173" t="s">
        <v>1749</v>
      </c>
      <c r="I173" t="s">
        <v>1650</v>
      </c>
      <c r="J173" t="s">
        <v>1750</v>
      </c>
      <c r="K173" t="s">
        <v>1751</v>
      </c>
      <c r="L173" t="s">
        <v>92</v>
      </c>
      <c r="M173" t="s">
        <v>1752</v>
      </c>
      <c r="N173" t="s">
        <v>1766</v>
      </c>
      <c r="O173" t="s">
        <v>1753</v>
      </c>
      <c r="P173">
        <v>0</v>
      </c>
      <c r="Q173" s="126" t="s">
        <v>1767</v>
      </c>
      <c r="R173">
        <v>2.9724662859590145</v>
      </c>
      <c r="S173">
        <v>3.2895634709412378</v>
      </c>
      <c r="T173">
        <v>3.5297435566128681</v>
      </c>
      <c r="U173">
        <v>3.76114380956618</v>
      </c>
      <c r="V173">
        <v>3.9853752510325253</v>
      </c>
      <c r="W173">
        <v>4.1950463723226559</v>
      </c>
      <c r="X173">
        <v>4.3925389819558083</v>
      </c>
      <c r="Y173">
        <v>4.5792238690184091</v>
      </c>
      <c r="Z173">
        <v>4.7522983949547912</v>
      </c>
      <c r="AA173" s="126">
        <v>4.913096675825372</v>
      </c>
      <c r="AC173" s="130">
        <f t="shared" si="20"/>
        <v>2972.4662859590144</v>
      </c>
      <c r="AD173" s="131">
        <f t="shared" si="21"/>
        <v>3289.5634709412379</v>
      </c>
      <c r="AE173" s="131">
        <f t="shared" si="22"/>
        <v>3529.7435566128679</v>
      </c>
      <c r="AF173" s="131">
        <f t="shared" si="23"/>
        <v>3761.1438095661802</v>
      </c>
      <c r="AG173" s="131">
        <f t="shared" si="24"/>
        <v>3985.3752510325253</v>
      </c>
      <c r="AH173" s="131">
        <f t="shared" si="25"/>
        <v>4195.0463723226558</v>
      </c>
      <c r="AI173" s="131">
        <f t="shared" si="26"/>
        <v>4392.5389819558086</v>
      </c>
      <c r="AJ173" s="131">
        <f t="shared" si="27"/>
        <v>4579.2238690184095</v>
      </c>
      <c r="AK173" s="131">
        <f t="shared" si="28"/>
        <v>4752.2983949547915</v>
      </c>
      <c r="AL173" s="131">
        <f t="shared" si="29"/>
        <v>4913.0966758253717</v>
      </c>
    </row>
    <row r="174" spans="1:38" hidden="1" x14ac:dyDescent="0.25">
      <c r="A174">
        <v>48</v>
      </c>
      <c r="B174" t="s">
        <v>1745</v>
      </c>
      <c r="C174" t="s">
        <v>1802</v>
      </c>
      <c r="E174" t="s">
        <v>1805</v>
      </c>
      <c r="F174" t="s">
        <v>1806</v>
      </c>
      <c r="G174" t="s">
        <v>1885</v>
      </c>
      <c r="H174" t="s">
        <v>1749</v>
      </c>
      <c r="I174" t="s">
        <v>1650</v>
      </c>
      <c r="J174" t="s">
        <v>1750</v>
      </c>
      <c r="K174" t="s">
        <v>1751</v>
      </c>
      <c r="L174" t="s">
        <v>92</v>
      </c>
      <c r="M174" t="s">
        <v>1752</v>
      </c>
      <c r="N174" t="s">
        <v>1752</v>
      </c>
      <c r="O174" t="s">
        <v>1753</v>
      </c>
      <c r="P174" t="s">
        <v>1807</v>
      </c>
      <c r="Q174" s="126" t="s">
        <v>1755</v>
      </c>
      <c r="R174">
        <v>0</v>
      </c>
      <c r="S174">
        <v>0</v>
      </c>
      <c r="T174">
        <v>0</v>
      </c>
      <c r="U174">
        <v>0</v>
      </c>
      <c r="V174">
        <v>0</v>
      </c>
      <c r="W174">
        <v>0</v>
      </c>
      <c r="X174">
        <v>0</v>
      </c>
      <c r="Y174">
        <v>0</v>
      </c>
      <c r="Z174">
        <v>0</v>
      </c>
      <c r="AA174" s="126">
        <v>0</v>
      </c>
      <c r="AC174" s="130">
        <f t="shared" si="20"/>
        <v>0</v>
      </c>
      <c r="AD174" s="131">
        <f t="shared" si="21"/>
        <v>0</v>
      </c>
      <c r="AE174" s="131">
        <f t="shared" si="22"/>
        <v>0</v>
      </c>
      <c r="AF174" s="131">
        <f t="shared" si="23"/>
        <v>0</v>
      </c>
      <c r="AG174" s="131">
        <f t="shared" si="24"/>
        <v>0</v>
      </c>
      <c r="AH174" s="131">
        <f t="shared" si="25"/>
        <v>0</v>
      </c>
      <c r="AI174" s="131">
        <f t="shared" si="26"/>
        <v>0</v>
      </c>
      <c r="AJ174" s="131">
        <f t="shared" si="27"/>
        <v>0</v>
      </c>
      <c r="AK174" s="131">
        <f t="shared" si="28"/>
        <v>0</v>
      </c>
      <c r="AL174" s="131">
        <f t="shared" si="29"/>
        <v>0</v>
      </c>
    </row>
    <row r="175" spans="1:38" hidden="1" x14ac:dyDescent="0.25">
      <c r="A175">
        <v>48</v>
      </c>
      <c r="B175" t="s">
        <v>1745</v>
      </c>
      <c r="C175" t="s">
        <v>1802</v>
      </c>
      <c r="E175" t="s">
        <v>1808</v>
      </c>
      <c r="F175" t="s">
        <v>1809</v>
      </c>
      <c r="G175" t="s">
        <v>1885</v>
      </c>
      <c r="H175" t="s">
        <v>1749</v>
      </c>
      <c r="I175" t="s">
        <v>1650</v>
      </c>
      <c r="J175" t="s">
        <v>1750</v>
      </c>
      <c r="K175" t="s">
        <v>1751</v>
      </c>
      <c r="L175" t="s">
        <v>92</v>
      </c>
      <c r="M175" t="s">
        <v>1752</v>
      </c>
      <c r="N175" t="s">
        <v>1752</v>
      </c>
      <c r="O175" t="s">
        <v>1753</v>
      </c>
      <c r="P175" t="s">
        <v>1807</v>
      </c>
      <c r="Q175" s="126" t="s">
        <v>1755</v>
      </c>
      <c r="R175">
        <v>0</v>
      </c>
      <c r="S175">
        <v>0</v>
      </c>
      <c r="T175">
        <v>0</v>
      </c>
      <c r="U175">
        <v>0</v>
      </c>
      <c r="V175">
        <v>0</v>
      </c>
      <c r="W175">
        <v>0</v>
      </c>
      <c r="X175">
        <v>0</v>
      </c>
      <c r="Y175">
        <v>0</v>
      </c>
      <c r="Z175">
        <v>0</v>
      </c>
      <c r="AA175" s="126">
        <v>0</v>
      </c>
      <c r="AC175" s="130">
        <f t="shared" si="20"/>
        <v>0</v>
      </c>
      <c r="AD175" s="131">
        <f t="shared" si="21"/>
        <v>0</v>
      </c>
      <c r="AE175" s="131">
        <f t="shared" si="22"/>
        <v>0</v>
      </c>
      <c r="AF175" s="131">
        <f t="shared" si="23"/>
        <v>0</v>
      </c>
      <c r="AG175" s="131">
        <f t="shared" si="24"/>
        <v>0</v>
      </c>
      <c r="AH175" s="131">
        <f t="shared" si="25"/>
        <v>0</v>
      </c>
      <c r="AI175" s="131">
        <f t="shared" si="26"/>
        <v>0</v>
      </c>
      <c r="AJ175" s="131">
        <f t="shared" si="27"/>
        <v>0</v>
      </c>
      <c r="AK175" s="131">
        <f t="shared" si="28"/>
        <v>0</v>
      </c>
      <c r="AL175" s="131">
        <f t="shared" si="29"/>
        <v>0</v>
      </c>
    </row>
    <row r="176" spans="1:38" hidden="1" x14ac:dyDescent="0.25">
      <c r="A176">
        <v>48</v>
      </c>
      <c r="B176" t="s">
        <v>1745</v>
      </c>
      <c r="C176" t="s">
        <v>1802</v>
      </c>
      <c r="E176" t="s">
        <v>1810</v>
      </c>
      <c r="F176" t="s">
        <v>1811</v>
      </c>
      <c r="G176" t="s">
        <v>1885</v>
      </c>
      <c r="H176" t="s">
        <v>1749</v>
      </c>
      <c r="I176" t="s">
        <v>1650</v>
      </c>
      <c r="J176" t="s">
        <v>1750</v>
      </c>
      <c r="K176" t="s">
        <v>1751</v>
      </c>
      <c r="L176" t="s">
        <v>92</v>
      </c>
      <c r="M176" t="s">
        <v>1752</v>
      </c>
      <c r="N176" t="s">
        <v>1752</v>
      </c>
      <c r="O176" t="s">
        <v>1753</v>
      </c>
      <c r="P176">
        <v>0</v>
      </c>
      <c r="Q176" s="126" t="s">
        <v>1767</v>
      </c>
      <c r="R176">
        <v>4.5636298740281829</v>
      </c>
      <c r="S176">
        <v>5.1389329629212677</v>
      </c>
      <c r="T176">
        <v>5.5826730038600907</v>
      </c>
      <c r="U176">
        <v>6.0034018893398571</v>
      </c>
      <c r="V176">
        <v>6.4063185953893731</v>
      </c>
      <c r="W176">
        <v>6.7784881417479053</v>
      </c>
      <c r="X176">
        <v>7.1246307868447669</v>
      </c>
      <c r="Y176">
        <v>7.4479318418249534</v>
      </c>
      <c r="Z176">
        <v>7.7439852422666622</v>
      </c>
      <c r="AA176" s="126">
        <v>8.0156085013669323</v>
      </c>
      <c r="AC176" s="130">
        <f t="shared" si="20"/>
        <v>4563.6298740281827</v>
      </c>
      <c r="AD176" s="131">
        <f t="shared" si="21"/>
        <v>5138.932962921268</v>
      </c>
      <c r="AE176" s="131">
        <f t="shared" si="22"/>
        <v>5582.6730038600908</v>
      </c>
      <c r="AF176" s="131">
        <f t="shared" si="23"/>
        <v>6003.401889339857</v>
      </c>
      <c r="AG176" s="131">
        <f t="shared" si="24"/>
        <v>6406.3185953893735</v>
      </c>
      <c r="AH176" s="131">
        <f t="shared" si="25"/>
        <v>6778.4881417479055</v>
      </c>
      <c r="AI176" s="131">
        <f t="shared" si="26"/>
        <v>7124.6307868447666</v>
      </c>
      <c r="AJ176" s="131">
        <f t="shared" si="27"/>
        <v>7447.9318418249532</v>
      </c>
      <c r="AK176" s="131">
        <f t="shared" si="28"/>
        <v>7743.9852422666618</v>
      </c>
      <c r="AL176" s="131">
        <f t="shared" si="29"/>
        <v>8015.6085013669326</v>
      </c>
    </row>
    <row r="177" spans="1:38" hidden="1" x14ac:dyDescent="0.25">
      <c r="A177">
        <v>48</v>
      </c>
      <c r="B177" t="s">
        <v>1745</v>
      </c>
      <c r="C177" t="s">
        <v>1802</v>
      </c>
      <c r="E177" t="s">
        <v>1812</v>
      </c>
      <c r="F177" t="s">
        <v>1813</v>
      </c>
      <c r="G177" t="s">
        <v>1885</v>
      </c>
      <c r="H177" t="s">
        <v>1749</v>
      </c>
      <c r="I177" t="s">
        <v>1650</v>
      </c>
      <c r="J177" t="s">
        <v>1750</v>
      </c>
      <c r="K177" t="s">
        <v>1751</v>
      </c>
      <c r="L177" t="s">
        <v>92</v>
      </c>
      <c r="M177" t="s">
        <v>1752</v>
      </c>
      <c r="N177" t="s">
        <v>1766</v>
      </c>
      <c r="O177" t="s">
        <v>1753</v>
      </c>
      <c r="P177">
        <v>0</v>
      </c>
      <c r="Q177" s="126" t="s">
        <v>1767</v>
      </c>
      <c r="R177">
        <v>1.9892594505296846</v>
      </c>
      <c r="S177">
        <v>2.2591565117885786</v>
      </c>
      <c r="T177">
        <v>2.4809457027493966</v>
      </c>
      <c r="U177">
        <v>2.690319988410439</v>
      </c>
      <c r="V177">
        <v>2.8906985208668701</v>
      </c>
      <c r="W177">
        <v>3.0756963619001239</v>
      </c>
      <c r="X177">
        <v>3.2476354458388759</v>
      </c>
      <c r="Y177">
        <v>3.4081374124598409</v>
      </c>
      <c r="Z177">
        <v>3.5549975392132582</v>
      </c>
      <c r="AA177" s="126">
        <v>3.6896522746078708</v>
      </c>
      <c r="AC177" s="130">
        <f t="shared" si="20"/>
        <v>1989.2594505296845</v>
      </c>
      <c r="AD177" s="131">
        <f t="shared" si="21"/>
        <v>2259.1565117885784</v>
      </c>
      <c r="AE177" s="131">
        <f t="shared" si="22"/>
        <v>2480.9457027493968</v>
      </c>
      <c r="AF177" s="131">
        <f t="shared" si="23"/>
        <v>2690.3199884104388</v>
      </c>
      <c r="AG177" s="131">
        <f t="shared" si="24"/>
        <v>2890.6985208668702</v>
      </c>
      <c r="AH177" s="131">
        <f t="shared" si="25"/>
        <v>3075.696361900124</v>
      </c>
      <c r="AI177" s="131">
        <f t="shared" si="26"/>
        <v>3247.635445838876</v>
      </c>
      <c r="AJ177" s="131">
        <f t="shared" si="27"/>
        <v>3408.137412459841</v>
      </c>
      <c r="AK177" s="131">
        <f t="shared" si="28"/>
        <v>3554.9975392132583</v>
      </c>
      <c r="AL177" s="131">
        <f t="shared" si="29"/>
        <v>3689.6522746078708</v>
      </c>
    </row>
    <row r="178" spans="1:38" hidden="1" x14ac:dyDescent="0.25">
      <c r="A178">
        <v>48</v>
      </c>
      <c r="B178" t="s">
        <v>1745</v>
      </c>
      <c r="C178" t="s">
        <v>1802</v>
      </c>
      <c r="E178" t="s">
        <v>1814</v>
      </c>
      <c r="F178" t="s">
        <v>1815</v>
      </c>
      <c r="G178" t="s">
        <v>1885</v>
      </c>
      <c r="H178" t="s">
        <v>1749</v>
      </c>
      <c r="I178" t="s">
        <v>1650</v>
      </c>
      <c r="J178" t="s">
        <v>1750</v>
      </c>
      <c r="K178" t="s">
        <v>1751</v>
      </c>
      <c r="L178" t="s">
        <v>92</v>
      </c>
      <c r="M178" t="s">
        <v>1752</v>
      </c>
      <c r="N178" t="s">
        <v>1752</v>
      </c>
      <c r="O178" t="s">
        <v>1753</v>
      </c>
      <c r="P178">
        <v>0</v>
      </c>
      <c r="Q178" s="126" t="s">
        <v>1767</v>
      </c>
      <c r="R178">
        <v>1.0036912884874632E-2</v>
      </c>
      <c r="S178">
        <v>1.118742707847642E-2</v>
      </c>
      <c r="T178">
        <v>1.2055056768282656E-2</v>
      </c>
      <c r="U178">
        <v>1.2881141976277957E-2</v>
      </c>
      <c r="V178">
        <v>1.367310981036712E-2</v>
      </c>
      <c r="W178">
        <v>1.4407292664866496E-2</v>
      </c>
      <c r="X178">
        <v>1.5091495313232435E-2</v>
      </c>
      <c r="Y178">
        <v>1.5732069860478873E-2</v>
      </c>
      <c r="Z178">
        <v>1.6320130130006456E-2</v>
      </c>
      <c r="AA178" s="126">
        <v>1.686092725611819E-2</v>
      </c>
      <c r="AC178" s="130">
        <f t="shared" si="20"/>
        <v>10.036912884874631</v>
      </c>
      <c r="AD178" s="131">
        <f t="shared" si="21"/>
        <v>11.18742707847642</v>
      </c>
      <c r="AE178" s="131">
        <f t="shared" si="22"/>
        <v>12.055056768282656</v>
      </c>
      <c r="AF178" s="131">
        <f t="shared" si="23"/>
        <v>12.881141976277956</v>
      </c>
      <c r="AG178" s="131">
        <f t="shared" si="24"/>
        <v>13.673109810367119</v>
      </c>
      <c r="AH178" s="131">
        <f t="shared" si="25"/>
        <v>14.407292664866496</v>
      </c>
      <c r="AI178" s="131">
        <f t="shared" si="26"/>
        <v>15.091495313232434</v>
      </c>
      <c r="AJ178" s="131">
        <f t="shared" si="27"/>
        <v>15.732069860478873</v>
      </c>
      <c r="AK178" s="131">
        <f t="shared" si="28"/>
        <v>16.320130130006454</v>
      </c>
      <c r="AL178" s="131">
        <f t="shared" si="29"/>
        <v>16.860927256118192</v>
      </c>
    </row>
    <row r="179" spans="1:38" hidden="1" x14ac:dyDescent="0.25">
      <c r="A179">
        <v>48</v>
      </c>
      <c r="B179" t="s">
        <v>1745</v>
      </c>
      <c r="C179" t="s">
        <v>1802</v>
      </c>
      <c r="E179" t="s">
        <v>1816</v>
      </c>
      <c r="F179" t="s">
        <v>1817</v>
      </c>
      <c r="G179" t="s">
        <v>1885</v>
      </c>
      <c r="H179" t="s">
        <v>1749</v>
      </c>
      <c r="I179" t="s">
        <v>1650</v>
      </c>
      <c r="J179" t="s">
        <v>1750</v>
      </c>
      <c r="K179" t="s">
        <v>1751</v>
      </c>
      <c r="L179" t="s">
        <v>92</v>
      </c>
      <c r="M179" t="s">
        <v>1752</v>
      </c>
      <c r="N179" t="s">
        <v>1766</v>
      </c>
      <c r="O179" t="s">
        <v>1753</v>
      </c>
      <c r="P179">
        <v>0</v>
      </c>
      <c r="Q179" s="126" t="s">
        <v>1767</v>
      </c>
      <c r="R179">
        <v>0.46803644128000466</v>
      </c>
      <c r="S179">
        <v>0.521046954948168</v>
      </c>
      <c r="T179">
        <v>0.56432362527534397</v>
      </c>
      <c r="U179">
        <v>0.60567527335205384</v>
      </c>
      <c r="V179">
        <v>0.64542087653867752</v>
      </c>
      <c r="W179">
        <v>0.68238703624935015</v>
      </c>
      <c r="X179">
        <v>0.7169718533943249</v>
      </c>
      <c r="Y179">
        <v>0.74946302915568808</v>
      </c>
      <c r="Z179">
        <v>0.77939291665639632</v>
      </c>
      <c r="AA179" s="126">
        <v>0.80701666191619514</v>
      </c>
      <c r="AC179" s="130">
        <f t="shared" si="20"/>
        <v>468.03644128000468</v>
      </c>
      <c r="AD179" s="131">
        <f t="shared" si="21"/>
        <v>521.04695494816804</v>
      </c>
      <c r="AE179" s="131">
        <f t="shared" si="22"/>
        <v>564.32362527534394</v>
      </c>
      <c r="AF179" s="131">
        <f t="shared" si="23"/>
        <v>605.67527335205386</v>
      </c>
      <c r="AG179" s="131">
        <f t="shared" si="24"/>
        <v>645.42087653867748</v>
      </c>
      <c r="AH179" s="131">
        <f t="shared" si="25"/>
        <v>682.3870362493501</v>
      </c>
      <c r="AI179" s="131">
        <f t="shared" si="26"/>
        <v>716.97185339432485</v>
      </c>
      <c r="AJ179" s="131">
        <f t="shared" si="27"/>
        <v>749.4630291556881</v>
      </c>
      <c r="AK179" s="131">
        <f t="shared" si="28"/>
        <v>779.39291665639632</v>
      </c>
      <c r="AL179" s="131">
        <f t="shared" si="29"/>
        <v>807.01666191619518</v>
      </c>
    </row>
    <row r="180" spans="1:38" hidden="1" x14ac:dyDescent="0.25">
      <c r="A180">
        <v>48</v>
      </c>
      <c r="B180" t="s">
        <v>1745</v>
      </c>
      <c r="C180" t="s">
        <v>1802</v>
      </c>
      <c r="E180" t="s">
        <v>1818</v>
      </c>
      <c r="F180" t="s">
        <v>66</v>
      </c>
      <c r="G180" t="s">
        <v>1885</v>
      </c>
      <c r="H180" t="s">
        <v>1749</v>
      </c>
      <c r="I180" t="s">
        <v>1650</v>
      </c>
      <c r="J180" t="s">
        <v>1750</v>
      </c>
      <c r="K180" t="s">
        <v>1751</v>
      </c>
      <c r="L180" t="s">
        <v>92</v>
      </c>
      <c r="M180" t="s">
        <v>1752</v>
      </c>
      <c r="N180" t="s">
        <v>1752</v>
      </c>
      <c r="O180" t="s">
        <v>1753</v>
      </c>
      <c r="P180" t="s">
        <v>66</v>
      </c>
      <c r="Q180" s="126" t="s">
        <v>1755</v>
      </c>
      <c r="R180">
        <v>1.4069502388768711E-3</v>
      </c>
      <c r="S180">
        <v>1.5801396432546394E-3</v>
      </c>
      <c r="T180">
        <v>1.7183340997602855E-3</v>
      </c>
      <c r="U180">
        <v>1.8511960806726268E-3</v>
      </c>
      <c r="V180">
        <v>1.9796618334951485E-3</v>
      </c>
      <c r="W180">
        <v>2.0995161448394703E-3</v>
      </c>
      <c r="X180">
        <v>2.2121454188680392E-3</v>
      </c>
      <c r="Y180">
        <v>2.3183107020418119E-3</v>
      </c>
      <c r="Z180">
        <v>2.416480408738935E-3</v>
      </c>
      <c r="AA180" s="126">
        <v>2.5074314425264249E-3</v>
      </c>
      <c r="AC180" s="130">
        <f t="shared" si="20"/>
        <v>1.4069502388768711</v>
      </c>
      <c r="AD180" s="131">
        <f t="shared" si="21"/>
        <v>1.5801396432546393</v>
      </c>
      <c r="AE180" s="131">
        <f t="shared" si="22"/>
        <v>1.7183340997602854</v>
      </c>
      <c r="AF180" s="131">
        <f t="shared" si="23"/>
        <v>1.8511960806726269</v>
      </c>
      <c r="AG180" s="131">
        <f t="shared" si="24"/>
        <v>1.9796618334951486</v>
      </c>
      <c r="AH180" s="131">
        <f t="shared" si="25"/>
        <v>2.0995161448394701</v>
      </c>
      <c r="AI180" s="131">
        <f t="shared" si="26"/>
        <v>2.2121454188680394</v>
      </c>
      <c r="AJ180" s="131">
        <f t="shared" si="27"/>
        <v>2.3183107020418121</v>
      </c>
      <c r="AK180" s="131">
        <f t="shared" si="28"/>
        <v>2.4164804087389351</v>
      </c>
      <c r="AL180" s="131">
        <f t="shared" si="29"/>
        <v>2.5074314425264248</v>
      </c>
    </row>
    <row r="181" spans="1:38" hidden="1" x14ac:dyDescent="0.25">
      <c r="A181">
        <v>48</v>
      </c>
      <c r="B181" t="s">
        <v>1745</v>
      </c>
      <c r="C181" t="s">
        <v>1802</v>
      </c>
      <c r="E181" t="s">
        <v>1819</v>
      </c>
      <c r="F181" t="s">
        <v>1820</v>
      </c>
      <c r="G181" t="s">
        <v>1885</v>
      </c>
      <c r="H181" t="s">
        <v>1749</v>
      </c>
      <c r="I181" t="s">
        <v>1650</v>
      </c>
      <c r="J181" t="s">
        <v>1750</v>
      </c>
      <c r="K181" t="s">
        <v>1751</v>
      </c>
      <c r="L181" t="s">
        <v>92</v>
      </c>
      <c r="M181" t="s">
        <v>1752</v>
      </c>
      <c r="N181" t="s">
        <v>1752</v>
      </c>
      <c r="O181" t="s">
        <v>1753</v>
      </c>
      <c r="P181">
        <v>0</v>
      </c>
      <c r="Q181" s="126" t="s">
        <v>1767</v>
      </c>
      <c r="R181">
        <v>3.192219004688857</v>
      </c>
      <c r="S181">
        <v>3.584622991521099</v>
      </c>
      <c r="T181">
        <v>3.9058353884744834</v>
      </c>
      <c r="U181">
        <v>4.2127778144473291</v>
      </c>
      <c r="V181">
        <v>4.5077940592728272</v>
      </c>
      <c r="W181">
        <v>4.7822149491198704</v>
      </c>
      <c r="X181">
        <v>5.0389766304411614</v>
      </c>
      <c r="Y181">
        <v>5.2802171227802628</v>
      </c>
      <c r="Z181">
        <v>5.5024589736279568</v>
      </c>
      <c r="AA181" s="126">
        <v>5.7075938997267972</v>
      </c>
      <c r="AC181" s="130">
        <f t="shared" si="20"/>
        <v>3192.2190046888568</v>
      </c>
      <c r="AD181" s="131">
        <f t="shared" si="21"/>
        <v>3584.6229915210988</v>
      </c>
      <c r="AE181" s="131">
        <f t="shared" si="22"/>
        <v>3905.8353884744834</v>
      </c>
      <c r="AF181" s="131">
        <f t="shared" si="23"/>
        <v>4212.7778144473295</v>
      </c>
      <c r="AG181" s="131">
        <f t="shared" si="24"/>
        <v>4507.7940592728273</v>
      </c>
      <c r="AH181" s="131">
        <f t="shared" si="25"/>
        <v>4782.2149491198707</v>
      </c>
      <c r="AI181" s="131">
        <f t="shared" si="26"/>
        <v>5038.9766304411614</v>
      </c>
      <c r="AJ181" s="131">
        <f t="shared" si="27"/>
        <v>5280.2171227802628</v>
      </c>
      <c r="AK181" s="131">
        <f t="shared" si="28"/>
        <v>5502.4589736279568</v>
      </c>
      <c r="AL181" s="131">
        <f t="shared" si="29"/>
        <v>5707.5938997267976</v>
      </c>
    </row>
    <row r="182" spans="1:38" hidden="1" x14ac:dyDescent="0.25">
      <c r="A182">
        <v>48</v>
      </c>
      <c r="B182" t="s">
        <v>1745</v>
      </c>
      <c r="C182" t="s">
        <v>1802</v>
      </c>
      <c r="E182" t="s">
        <v>1821</v>
      </c>
      <c r="F182" t="s">
        <v>1822</v>
      </c>
      <c r="G182" t="s">
        <v>1885</v>
      </c>
      <c r="H182" t="s">
        <v>1749</v>
      </c>
      <c r="I182" t="s">
        <v>1650</v>
      </c>
      <c r="J182" t="s">
        <v>1750</v>
      </c>
      <c r="K182" t="s">
        <v>1751</v>
      </c>
      <c r="L182" t="s">
        <v>92</v>
      </c>
      <c r="M182" t="s">
        <v>1752</v>
      </c>
      <c r="N182" t="s">
        <v>1752</v>
      </c>
      <c r="O182" t="s">
        <v>1753</v>
      </c>
      <c r="P182">
        <v>0</v>
      </c>
      <c r="Q182" s="126" t="s">
        <v>1767</v>
      </c>
      <c r="R182">
        <v>0</v>
      </c>
      <c r="S182">
        <v>0</v>
      </c>
      <c r="T182">
        <v>0</v>
      </c>
      <c r="U182">
        <v>0</v>
      </c>
      <c r="V182">
        <v>0</v>
      </c>
      <c r="W182">
        <v>0</v>
      </c>
      <c r="X182">
        <v>0</v>
      </c>
      <c r="Y182">
        <v>0</v>
      </c>
      <c r="Z182">
        <v>0</v>
      </c>
      <c r="AA182" s="126">
        <v>0</v>
      </c>
      <c r="AC182" s="130">
        <f t="shared" si="20"/>
        <v>0</v>
      </c>
      <c r="AD182" s="131">
        <f t="shared" si="21"/>
        <v>0</v>
      </c>
      <c r="AE182" s="131">
        <f t="shared" si="22"/>
        <v>0</v>
      </c>
      <c r="AF182" s="131">
        <f t="shared" si="23"/>
        <v>0</v>
      </c>
      <c r="AG182" s="131">
        <f t="shared" si="24"/>
        <v>0</v>
      </c>
      <c r="AH182" s="131">
        <f t="shared" si="25"/>
        <v>0</v>
      </c>
      <c r="AI182" s="131">
        <f t="shared" si="26"/>
        <v>0</v>
      </c>
      <c r="AJ182" s="131">
        <f t="shared" si="27"/>
        <v>0</v>
      </c>
      <c r="AK182" s="131">
        <f t="shared" si="28"/>
        <v>0</v>
      </c>
      <c r="AL182" s="131">
        <f t="shared" si="29"/>
        <v>0</v>
      </c>
    </row>
    <row r="183" spans="1:38" hidden="1" x14ac:dyDescent="0.25">
      <c r="A183">
        <v>48</v>
      </c>
      <c r="B183" t="s">
        <v>1745</v>
      </c>
      <c r="C183" t="s">
        <v>1802</v>
      </c>
      <c r="E183" t="s">
        <v>1823</v>
      </c>
      <c r="F183" t="s">
        <v>1824</v>
      </c>
      <c r="G183" t="s">
        <v>1885</v>
      </c>
      <c r="H183" t="s">
        <v>1749</v>
      </c>
      <c r="I183" t="s">
        <v>1650</v>
      </c>
      <c r="J183" t="s">
        <v>1750</v>
      </c>
      <c r="K183" t="s">
        <v>1751</v>
      </c>
      <c r="L183" t="s">
        <v>92</v>
      </c>
      <c r="M183" t="s">
        <v>1752</v>
      </c>
      <c r="N183" t="s">
        <v>1752</v>
      </c>
      <c r="O183" t="s">
        <v>1753</v>
      </c>
      <c r="P183">
        <v>0</v>
      </c>
      <c r="Q183" s="126" t="s">
        <v>1767</v>
      </c>
      <c r="R183">
        <v>0.38269799981631031</v>
      </c>
      <c r="S183">
        <v>0.42947409887025484</v>
      </c>
      <c r="T183">
        <v>0.46676285562586461</v>
      </c>
      <c r="U183">
        <v>0.50262094155888859</v>
      </c>
      <c r="V183">
        <v>0.53730025994986019</v>
      </c>
      <c r="W183">
        <v>0.56965848500516858</v>
      </c>
      <c r="X183">
        <v>0.60007096504374136</v>
      </c>
      <c r="Y183">
        <v>0.62874143938327776</v>
      </c>
      <c r="Z183">
        <v>0.65525628541591319</v>
      </c>
      <c r="AA183" s="126">
        <v>0.67982475926416619</v>
      </c>
      <c r="AC183" s="130">
        <f t="shared" si="20"/>
        <v>382.6979998163103</v>
      </c>
      <c r="AD183" s="131">
        <f t="shared" si="21"/>
        <v>429.47409887025486</v>
      </c>
      <c r="AE183" s="131">
        <f t="shared" si="22"/>
        <v>466.76285562586463</v>
      </c>
      <c r="AF183" s="131">
        <f t="shared" si="23"/>
        <v>502.6209415588886</v>
      </c>
      <c r="AG183" s="131">
        <f t="shared" si="24"/>
        <v>537.30025994986022</v>
      </c>
      <c r="AH183" s="131">
        <f t="shared" si="25"/>
        <v>569.65848500516859</v>
      </c>
      <c r="AI183" s="131">
        <f t="shared" si="26"/>
        <v>600.07096504374135</v>
      </c>
      <c r="AJ183" s="131">
        <f t="shared" si="27"/>
        <v>628.74143938327779</v>
      </c>
      <c r="AK183" s="131">
        <f t="shared" si="28"/>
        <v>655.25628541591323</v>
      </c>
      <c r="AL183" s="131">
        <f t="shared" si="29"/>
        <v>679.82475926416623</v>
      </c>
    </row>
    <row r="184" spans="1:38" hidden="1" x14ac:dyDescent="0.25">
      <c r="A184">
        <v>48</v>
      </c>
      <c r="B184" t="s">
        <v>1745</v>
      </c>
      <c r="C184" t="s">
        <v>1802</v>
      </c>
      <c r="E184" t="s">
        <v>1825</v>
      </c>
      <c r="F184" t="s">
        <v>1826</v>
      </c>
      <c r="G184" t="s">
        <v>1885</v>
      </c>
      <c r="H184" t="s">
        <v>1749</v>
      </c>
      <c r="I184" t="s">
        <v>1650</v>
      </c>
      <c r="J184" t="s">
        <v>1750</v>
      </c>
      <c r="K184" t="s">
        <v>1751</v>
      </c>
      <c r="L184" t="s">
        <v>92</v>
      </c>
      <c r="M184" t="s">
        <v>1752</v>
      </c>
      <c r="N184" t="s">
        <v>1752</v>
      </c>
      <c r="O184" t="s">
        <v>1753</v>
      </c>
      <c r="P184">
        <v>0</v>
      </c>
      <c r="Q184" s="126" t="s">
        <v>1767</v>
      </c>
      <c r="R184">
        <v>2.5107635281611698</v>
      </c>
      <c r="S184">
        <v>2.8549382242049841</v>
      </c>
      <c r="T184">
        <v>3.1116989015093237</v>
      </c>
      <c r="U184">
        <v>3.3580279489068787</v>
      </c>
      <c r="V184">
        <v>3.5950685037544576</v>
      </c>
      <c r="W184">
        <v>3.8160948150643841</v>
      </c>
      <c r="X184">
        <v>4.0232368835796972</v>
      </c>
      <c r="Y184">
        <v>4.218114074524145</v>
      </c>
      <c r="Z184">
        <v>4.3979871353287461</v>
      </c>
      <c r="AA184" s="126">
        <v>4.5642811967639902</v>
      </c>
      <c r="AC184" s="130">
        <f t="shared" si="20"/>
        <v>2510.7635281611697</v>
      </c>
      <c r="AD184" s="131">
        <f t="shared" si="21"/>
        <v>2854.9382242049842</v>
      </c>
      <c r="AE184" s="131">
        <f t="shared" si="22"/>
        <v>3111.6989015093236</v>
      </c>
      <c r="AF184" s="131">
        <f t="shared" si="23"/>
        <v>3358.0279489068789</v>
      </c>
      <c r="AG184" s="131">
        <f t="shared" si="24"/>
        <v>3595.0685037544577</v>
      </c>
      <c r="AH184" s="131">
        <f t="shared" si="25"/>
        <v>3816.094815064384</v>
      </c>
      <c r="AI184" s="131">
        <f t="shared" si="26"/>
        <v>4023.2368835796974</v>
      </c>
      <c r="AJ184" s="131">
        <f t="shared" si="27"/>
        <v>4218.1140745241446</v>
      </c>
      <c r="AK184" s="131">
        <f t="shared" si="28"/>
        <v>4397.9871353287463</v>
      </c>
      <c r="AL184" s="131">
        <f t="shared" si="29"/>
        <v>4564.28119676399</v>
      </c>
    </row>
    <row r="185" spans="1:38" hidden="1" x14ac:dyDescent="0.25">
      <c r="A185">
        <v>48</v>
      </c>
      <c r="B185" t="s">
        <v>1745</v>
      </c>
      <c r="C185" t="s">
        <v>1802</v>
      </c>
      <c r="E185" t="s">
        <v>1827</v>
      </c>
      <c r="F185" t="s">
        <v>1828</v>
      </c>
      <c r="G185" t="s">
        <v>1885</v>
      </c>
      <c r="H185" t="s">
        <v>1749</v>
      </c>
      <c r="I185" t="s">
        <v>1650</v>
      </c>
      <c r="J185" t="s">
        <v>1750</v>
      </c>
      <c r="K185" t="s">
        <v>1751</v>
      </c>
      <c r="L185" t="s">
        <v>92</v>
      </c>
      <c r="M185" t="s">
        <v>1752</v>
      </c>
      <c r="N185" t="s">
        <v>1766</v>
      </c>
      <c r="O185" t="s">
        <v>1753</v>
      </c>
      <c r="P185">
        <v>0</v>
      </c>
      <c r="Q185" s="126" t="s">
        <v>1767</v>
      </c>
      <c r="R185">
        <v>0</v>
      </c>
      <c r="S185">
        <v>0</v>
      </c>
      <c r="T185">
        <v>0</v>
      </c>
      <c r="U185">
        <v>0</v>
      </c>
      <c r="V185">
        <v>0</v>
      </c>
      <c r="W185">
        <v>0</v>
      </c>
      <c r="X185">
        <v>0</v>
      </c>
      <c r="Y185">
        <v>0</v>
      </c>
      <c r="Z185">
        <v>0</v>
      </c>
      <c r="AA185" s="126">
        <v>0</v>
      </c>
      <c r="AC185" s="130">
        <f t="shared" si="20"/>
        <v>0</v>
      </c>
      <c r="AD185" s="131">
        <f t="shared" si="21"/>
        <v>0</v>
      </c>
      <c r="AE185" s="131">
        <f t="shared" si="22"/>
        <v>0</v>
      </c>
      <c r="AF185" s="131">
        <f t="shared" si="23"/>
        <v>0</v>
      </c>
      <c r="AG185" s="131">
        <f t="shared" si="24"/>
        <v>0</v>
      </c>
      <c r="AH185" s="131">
        <f t="shared" si="25"/>
        <v>0</v>
      </c>
      <c r="AI185" s="131">
        <f t="shared" si="26"/>
        <v>0</v>
      </c>
      <c r="AJ185" s="131">
        <f t="shared" si="27"/>
        <v>0</v>
      </c>
      <c r="AK185" s="131">
        <f t="shared" si="28"/>
        <v>0</v>
      </c>
      <c r="AL185" s="131">
        <f t="shared" si="29"/>
        <v>0</v>
      </c>
    </row>
    <row r="186" spans="1:38" hidden="1" x14ac:dyDescent="0.25">
      <c r="A186">
        <v>48</v>
      </c>
      <c r="B186" t="s">
        <v>1745</v>
      </c>
      <c r="C186" t="s">
        <v>1802</v>
      </c>
      <c r="E186" t="s">
        <v>1829</v>
      </c>
      <c r="F186" t="s">
        <v>1830</v>
      </c>
      <c r="G186" t="s">
        <v>1885</v>
      </c>
      <c r="H186" t="s">
        <v>1749</v>
      </c>
      <c r="I186" t="s">
        <v>1650</v>
      </c>
      <c r="J186" t="s">
        <v>1750</v>
      </c>
      <c r="K186" t="s">
        <v>1751</v>
      </c>
      <c r="L186" t="s">
        <v>92</v>
      </c>
      <c r="M186" t="s">
        <v>1752</v>
      </c>
      <c r="N186" t="s">
        <v>1752</v>
      </c>
      <c r="O186" t="s">
        <v>1753</v>
      </c>
      <c r="P186">
        <v>0</v>
      </c>
      <c r="Q186" s="126" t="s">
        <v>1767</v>
      </c>
      <c r="R186">
        <v>3.5939952055424378</v>
      </c>
      <c r="S186">
        <v>4.1065918849275036</v>
      </c>
      <c r="T186">
        <v>4.4887071443128574</v>
      </c>
      <c r="U186">
        <v>4.8552004270830311</v>
      </c>
      <c r="V186">
        <v>5.2077406462784115</v>
      </c>
      <c r="W186">
        <v>5.5363756982610752</v>
      </c>
      <c r="X186">
        <v>5.844269758010233</v>
      </c>
      <c r="Y186">
        <v>6.1338406574239768</v>
      </c>
      <c r="Z186">
        <v>6.4010358826664522</v>
      </c>
      <c r="AA186" s="126">
        <v>6.6479801422424671</v>
      </c>
      <c r="AC186" s="130">
        <f t="shared" si="20"/>
        <v>3593.9952055424378</v>
      </c>
      <c r="AD186" s="131">
        <f t="shared" si="21"/>
        <v>4106.591884927504</v>
      </c>
      <c r="AE186" s="131">
        <f t="shared" si="22"/>
        <v>4488.7071443128571</v>
      </c>
      <c r="AF186" s="131">
        <f t="shared" si="23"/>
        <v>4855.2004270830312</v>
      </c>
      <c r="AG186" s="131">
        <f t="shared" si="24"/>
        <v>5207.7406462784111</v>
      </c>
      <c r="AH186" s="131">
        <f t="shared" si="25"/>
        <v>5536.3756982610748</v>
      </c>
      <c r="AI186" s="131">
        <f t="shared" si="26"/>
        <v>5844.2697580102331</v>
      </c>
      <c r="AJ186" s="131">
        <f t="shared" si="27"/>
        <v>6133.8406574239771</v>
      </c>
      <c r="AK186" s="131">
        <f t="shared" si="28"/>
        <v>6401.0358826664524</v>
      </c>
      <c r="AL186" s="131">
        <f t="shared" si="29"/>
        <v>6647.9801422424671</v>
      </c>
    </row>
    <row r="187" spans="1:38" hidden="1" x14ac:dyDescent="0.25">
      <c r="A187">
        <v>48</v>
      </c>
      <c r="B187" t="s">
        <v>1745</v>
      </c>
      <c r="C187" t="s">
        <v>1802</v>
      </c>
      <c r="E187" t="s">
        <v>1831</v>
      </c>
      <c r="F187" t="s">
        <v>1832</v>
      </c>
      <c r="G187" t="s">
        <v>1885</v>
      </c>
      <c r="H187" t="s">
        <v>1749</v>
      </c>
      <c r="I187" t="s">
        <v>1650</v>
      </c>
      <c r="J187" t="s">
        <v>1750</v>
      </c>
      <c r="K187" t="s">
        <v>1751</v>
      </c>
      <c r="L187" t="s">
        <v>92</v>
      </c>
      <c r="M187" t="s">
        <v>1752</v>
      </c>
      <c r="N187" t="s">
        <v>1752</v>
      </c>
      <c r="O187" t="s">
        <v>1753</v>
      </c>
      <c r="P187">
        <v>0</v>
      </c>
      <c r="Q187" s="126" t="s">
        <v>1767</v>
      </c>
      <c r="R187">
        <v>0.79961705750526535</v>
      </c>
      <c r="S187">
        <v>0.89909702800202684</v>
      </c>
      <c r="T187">
        <v>0.9725847035548113</v>
      </c>
      <c r="U187">
        <v>1.042218218211642</v>
      </c>
      <c r="V187">
        <v>1.1088339588907372</v>
      </c>
      <c r="W187">
        <v>1.170232723313775</v>
      </c>
      <c r="X187">
        <v>1.2272359207060715</v>
      </c>
      <c r="Y187">
        <v>1.2803795931496447</v>
      </c>
      <c r="Z187">
        <v>1.3289571180576241</v>
      </c>
      <c r="AA187" s="126">
        <v>1.3734419596726304</v>
      </c>
      <c r="AC187" s="130">
        <f t="shared" si="20"/>
        <v>799.61705750526539</v>
      </c>
      <c r="AD187" s="131">
        <f t="shared" si="21"/>
        <v>899.09702800202683</v>
      </c>
      <c r="AE187" s="131">
        <f t="shared" si="22"/>
        <v>972.58470355481131</v>
      </c>
      <c r="AF187" s="131">
        <f t="shared" si="23"/>
        <v>1042.2182182116419</v>
      </c>
      <c r="AG187" s="131">
        <f t="shared" si="24"/>
        <v>1108.8339588907372</v>
      </c>
      <c r="AH187" s="131">
        <f t="shared" si="25"/>
        <v>1170.2327233137751</v>
      </c>
      <c r="AI187" s="131">
        <f t="shared" si="26"/>
        <v>1227.2359207060715</v>
      </c>
      <c r="AJ187" s="131">
        <f t="shared" si="27"/>
        <v>1280.3795931496447</v>
      </c>
      <c r="AK187" s="131">
        <f t="shared" si="28"/>
        <v>1328.957118057624</v>
      </c>
      <c r="AL187" s="131">
        <f t="shared" si="29"/>
        <v>1373.4419596726304</v>
      </c>
    </row>
    <row r="188" spans="1:38" hidden="1" x14ac:dyDescent="0.25">
      <c r="A188">
        <v>48</v>
      </c>
      <c r="B188" t="s">
        <v>1745</v>
      </c>
      <c r="C188" t="s">
        <v>1802</v>
      </c>
      <c r="E188" t="s">
        <v>1833</v>
      </c>
      <c r="F188" t="s">
        <v>1834</v>
      </c>
      <c r="G188" t="s">
        <v>1885</v>
      </c>
      <c r="H188" t="s">
        <v>1749</v>
      </c>
      <c r="I188" t="s">
        <v>1650</v>
      </c>
      <c r="J188" t="s">
        <v>1750</v>
      </c>
      <c r="K188" t="s">
        <v>1751</v>
      </c>
      <c r="L188" t="s">
        <v>92</v>
      </c>
      <c r="M188" t="s">
        <v>1752</v>
      </c>
      <c r="N188" t="s">
        <v>1766</v>
      </c>
      <c r="O188" t="s">
        <v>1753</v>
      </c>
      <c r="P188" t="s">
        <v>1835</v>
      </c>
      <c r="Q188" s="126" t="s">
        <v>1755</v>
      </c>
      <c r="R188">
        <v>0.25239415398096371</v>
      </c>
      <c r="S188">
        <v>0.28115832099792365</v>
      </c>
      <c r="T188">
        <v>0.30285401941641743</v>
      </c>
      <c r="U188">
        <v>0.32352194261965217</v>
      </c>
      <c r="V188">
        <v>0.34334590086562611</v>
      </c>
      <c r="W188">
        <v>0.36173038042205696</v>
      </c>
      <c r="X188">
        <v>0.37887166964342389</v>
      </c>
      <c r="Y188">
        <v>0.39492699444022583</v>
      </c>
      <c r="Z188">
        <v>0.4096728083228004</v>
      </c>
      <c r="AA188" s="126">
        <v>0.42323996390144319</v>
      </c>
      <c r="AC188" s="130">
        <f t="shared" si="20"/>
        <v>252.39415398096372</v>
      </c>
      <c r="AD188" s="131">
        <f t="shared" si="21"/>
        <v>281.15832099792362</v>
      </c>
      <c r="AE188" s="131">
        <f t="shared" si="22"/>
        <v>302.85401941641743</v>
      </c>
      <c r="AF188" s="131">
        <f t="shared" si="23"/>
        <v>323.52194261965218</v>
      </c>
      <c r="AG188" s="131">
        <f t="shared" si="24"/>
        <v>343.34590086562611</v>
      </c>
      <c r="AH188" s="131">
        <f t="shared" si="25"/>
        <v>361.73038042205695</v>
      </c>
      <c r="AI188" s="131">
        <f t="shared" si="26"/>
        <v>378.8716696434239</v>
      </c>
      <c r="AJ188" s="131">
        <f t="shared" si="27"/>
        <v>394.92699444022583</v>
      </c>
      <c r="AK188" s="131">
        <f t="shared" si="28"/>
        <v>409.67280832280039</v>
      </c>
      <c r="AL188" s="131">
        <f t="shared" si="29"/>
        <v>423.23996390144322</v>
      </c>
    </row>
    <row r="189" spans="1:38" hidden="1" x14ac:dyDescent="0.25">
      <c r="A189">
        <v>48</v>
      </c>
      <c r="B189" t="s">
        <v>1745</v>
      </c>
      <c r="C189" t="s">
        <v>1802</v>
      </c>
      <c r="E189" t="s">
        <v>1836</v>
      </c>
      <c r="F189" t="s">
        <v>1837</v>
      </c>
      <c r="G189" t="s">
        <v>1885</v>
      </c>
      <c r="H189" t="s">
        <v>1749</v>
      </c>
      <c r="I189" t="s">
        <v>1650</v>
      </c>
      <c r="J189" t="s">
        <v>1750</v>
      </c>
      <c r="K189" t="s">
        <v>1751</v>
      </c>
      <c r="L189" t="s">
        <v>92</v>
      </c>
      <c r="M189" t="s">
        <v>1752</v>
      </c>
      <c r="N189" t="s">
        <v>1752</v>
      </c>
      <c r="O189" t="s">
        <v>1753</v>
      </c>
      <c r="P189" t="s">
        <v>187</v>
      </c>
      <c r="Q189" s="126" t="s">
        <v>1755</v>
      </c>
      <c r="R189">
        <v>0</v>
      </c>
      <c r="S189">
        <v>0</v>
      </c>
      <c r="T189">
        <v>0</v>
      </c>
      <c r="U189">
        <v>0</v>
      </c>
      <c r="V189">
        <v>0</v>
      </c>
      <c r="W189">
        <v>0</v>
      </c>
      <c r="X189">
        <v>0</v>
      </c>
      <c r="Y189">
        <v>0</v>
      </c>
      <c r="Z189">
        <v>0</v>
      </c>
      <c r="AA189" s="126">
        <v>0</v>
      </c>
      <c r="AC189" s="130">
        <f t="shared" si="20"/>
        <v>0</v>
      </c>
      <c r="AD189" s="131">
        <f t="shared" si="21"/>
        <v>0</v>
      </c>
      <c r="AE189" s="131">
        <f t="shared" si="22"/>
        <v>0</v>
      </c>
      <c r="AF189" s="131">
        <f t="shared" si="23"/>
        <v>0</v>
      </c>
      <c r="AG189" s="131">
        <f t="shared" si="24"/>
        <v>0</v>
      </c>
      <c r="AH189" s="131">
        <f t="shared" si="25"/>
        <v>0</v>
      </c>
      <c r="AI189" s="131">
        <f t="shared" si="26"/>
        <v>0</v>
      </c>
      <c r="AJ189" s="131">
        <f t="shared" si="27"/>
        <v>0</v>
      </c>
      <c r="AK189" s="131">
        <f t="shared" si="28"/>
        <v>0</v>
      </c>
      <c r="AL189" s="131">
        <f t="shared" si="29"/>
        <v>0</v>
      </c>
    </row>
    <row r="190" spans="1:38" hidden="1" x14ac:dyDescent="0.25">
      <c r="A190">
        <v>48</v>
      </c>
      <c r="B190" t="s">
        <v>1745</v>
      </c>
      <c r="C190" t="s">
        <v>1802</v>
      </c>
      <c r="E190" t="s">
        <v>1838</v>
      </c>
      <c r="F190" t="s">
        <v>1839</v>
      </c>
      <c r="G190" t="s">
        <v>1885</v>
      </c>
      <c r="H190" t="s">
        <v>1749</v>
      </c>
      <c r="I190" t="s">
        <v>1650</v>
      </c>
      <c r="J190" t="s">
        <v>1750</v>
      </c>
      <c r="K190" t="s">
        <v>1751</v>
      </c>
      <c r="L190" t="s">
        <v>92</v>
      </c>
      <c r="M190" t="s">
        <v>1752</v>
      </c>
      <c r="N190" t="s">
        <v>1752</v>
      </c>
      <c r="O190" t="s">
        <v>1753</v>
      </c>
      <c r="P190">
        <v>0</v>
      </c>
      <c r="Q190" s="126" t="s">
        <v>1767</v>
      </c>
      <c r="R190">
        <v>1.634388182559698</v>
      </c>
      <c r="S190">
        <v>1.8461445084343697</v>
      </c>
      <c r="T190">
        <v>2.0147367275164125</v>
      </c>
      <c r="U190">
        <v>2.1741912211930394</v>
      </c>
      <c r="V190">
        <v>2.3268722067636096</v>
      </c>
      <c r="W190">
        <v>2.4678636934395013</v>
      </c>
      <c r="X190">
        <v>2.5989549145596413</v>
      </c>
      <c r="Y190">
        <v>2.7213654548697512</v>
      </c>
      <c r="Z190">
        <v>2.8334190104853665</v>
      </c>
      <c r="AA190" s="126">
        <v>2.936198592157337</v>
      </c>
      <c r="AC190" s="130">
        <f t="shared" si="20"/>
        <v>1634.388182559698</v>
      </c>
      <c r="AD190" s="131">
        <f t="shared" si="21"/>
        <v>1846.1445084343698</v>
      </c>
      <c r="AE190" s="131">
        <f t="shared" si="22"/>
        <v>2014.7367275164124</v>
      </c>
      <c r="AF190" s="131">
        <f t="shared" si="23"/>
        <v>2174.1912211930394</v>
      </c>
      <c r="AG190" s="131">
        <f t="shared" si="24"/>
        <v>2326.8722067636095</v>
      </c>
      <c r="AH190" s="131">
        <f t="shared" si="25"/>
        <v>2467.8636934395013</v>
      </c>
      <c r="AI190" s="131">
        <f t="shared" si="26"/>
        <v>2598.9549145596411</v>
      </c>
      <c r="AJ190" s="131">
        <f t="shared" si="27"/>
        <v>2721.3654548697514</v>
      </c>
      <c r="AK190" s="131">
        <f t="shared" si="28"/>
        <v>2833.4190104853665</v>
      </c>
      <c r="AL190" s="131">
        <f t="shared" si="29"/>
        <v>2936.1985921573369</v>
      </c>
    </row>
    <row r="191" spans="1:38" hidden="1" x14ac:dyDescent="0.25">
      <c r="A191">
        <v>48</v>
      </c>
      <c r="B191" t="s">
        <v>1745</v>
      </c>
      <c r="C191" t="s">
        <v>1802</v>
      </c>
      <c r="E191" t="s">
        <v>1840</v>
      </c>
      <c r="F191" t="s">
        <v>1841</v>
      </c>
      <c r="G191" t="s">
        <v>1885</v>
      </c>
      <c r="H191" t="s">
        <v>1749</v>
      </c>
      <c r="I191" t="s">
        <v>1650</v>
      </c>
      <c r="J191" t="s">
        <v>1750</v>
      </c>
      <c r="K191" t="s">
        <v>1751</v>
      </c>
      <c r="L191" t="s">
        <v>92</v>
      </c>
      <c r="M191" t="s">
        <v>1752</v>
      </c>
      <c r="N191" t="s">
        <v>1752</v>
      </c>
      <c r="O191" t="s">
        <v>1753</v>
      </c>
      <c r="P191">
        <v>0</v>
      </c>
      <c r="Q191" s="126" t="s">
        <v>1767</v>
      </c>
      <c r="R191">
        <v>3.1514323970756122</v>
      </c>
      <c r="S191">
        <v>3.6062137088114992</v>
      </c>
      <c r="T191">
        <v>3.9452245380968201</v>
      </c>
      <c r="U191">
        <v>4.2703677687034549</v>
      </c>
      <c r="V191">
        <v>4.5831230175400135</v>
      </c>
      <c r="W191">
        <v>4.8746651588978445</v>
      </c>
      <c r="X191">
        <v>5.1478004428418762</v>
      </c>
      <c r="Y191">
        <v>5.4046748587484847</v>
      </c>
      <c r="Z191">
        <v>5.6416945340822231</v>
      </c>
      <c r="AA191" s="126">
        <v>5.8607447658315248</v>
      </c>
      <c r="AC191" s="130">
        <f t="shared" si="20"/>
        <v>3151.4323970756122</v>
      </c>
      <c r="AD191" s="131">
        <f t="shared" si="21"/>
        <v>3606.2137088114991</v>
      </c>
      <c r="AE191" s="131">
        <f t="shared" si="22"/>
        <v>3945.2245380968202</v>
      </c>
      <c r="AF191" s="131">
        <f t="shared" si="23"/>
        <v>4270.3677687034551</v>
      </c>
      <c r="AG191" s="131">
        <f t="shared" si="24"/>
        <v>4583.1230175400133</v>
      </c>
      <c r="AH191" s="131">
        <f t="shared" si="25"/>
        <v>4874.6651588978448</v>
      </c>
      <c r="AI191" s="131">
        <f t="shared" si="26"/>
        <v>5147.8004428418762</v>
      </c>
      <c r="AJ191" s="131">
        <f t="shared" si="27"/>
        <v>5404.6748587484844</v>
      </c>
      <c r="AK191" s="131">
        <f t="shared" si="28"/>
        <v>5641.6945340822231</v>
      </c>
      <c r="AL191" s="131">
        <f t="shared" si="29"/>
        <v>5860.744765831525</v>
      </c>
    </row>
    <row r="192" spans="1:38" hidden="1" x14ac:dyDescent="0.25">
      <c r="A192">
        <v>48</v>
      </c>
      <c r="B192" t="s">
        <v>1745</v>
      </c>
      <c r="C192" t="s">
        <v>1802</v>
      </c>
      <c r="E192" t="s">
        <v>1842</v>
      </c>
      <c r="F192" t="s">
        <v>82</v>
      </c>
      <c r="G192" t="s">
        <v>1885</v>
      </c>
      <c r="H192" t="s">
        <v>1749</v>
      </c>
      <c r="I192" t="s">
        <v>1650</v>
      </c>
      <c r="J192" t="s">
        <v>1750</v>
      </c>
      <c r="K192" t="s">
        <v>1751</v>
      </c>
      <c r="L192" t="s">
        <v>92</v>
      </c>
      <c r="M192" t="s">
        <v>1752</v>
      </c>
      <c r="N192" t="s">
        <v>1766</v>
      </c>
      <c r="O192" t="s">
        <v>1753</v>
      </c>
      <c r="P192">
        <v>0</v>
      </c>
      <c r="Q192" s="126" t="s">
        <v>1767</v>
      </c>
      <c r="R192">
        <v>1.4756890279284007</v>
      </c>
      <c r="S192">
        <v>1.6707518330131241</v>
      </c>
      <c r="T192">
        <v>1.8174261084666066</v>
      </c>
      <c r="U192">
        <v>1.9580110323902973</v>
      </c>
      <c r="V192">
        <v>2.0937289670458723</v>
      </c>
      <c r="W192">
        <v>2.2204639231146475</v>
      </c>
      <c r="X192">
        <v>2.3394214090280743</v>
      </c>
      <c r="Y192">
        <v>2.4516001859613286</v>
      </c>
      <c r="Z192">
        <v>2.5553156739368439</v>
      </c>
      <c r="AA192" s="126">
        <v>2.6513958193138296</v>
      </c>
      <c r="AC192" s="130">
        <f t="shared" si="20"/>
        <v>1475.6890279284007</v>
      </c>
      <c r="AD192" s="131">
        <f t="shared" si="21"/>
        <v>1670.751833013124</v>
      </c>
      <c r="AE192" s="131">
        <f t="shared" si="22"/>
        <v>1817.4261084666066</v>
      </c>
      <c r="AF192" s="131">
        <f t="shared" si="23"/>
        <v>1958.0110323902973</v>
      </c>
      <c r="AG192" s="131">
        <f t="shared" si="24"/>
        <v>2093.7289670458722</v>
      </c>
      <c r="AH192" s="131">
        <f t="shared" si="25"/>
        <v>2220.4639231146475</v>
      </c>
      <c r="AI192" s="131">
        <f t="shared" si="26"/>
        <v>2339.4214090280743</v>
      </c>
      <c r="AJ192" s="131">
        <f t="shared" si="27"/>
        <v>2451.6001859613284</v>
      </c>
      <c r="AK192" s="131">
        <f t="shared" si="28"/>
        <v>2555.3156739368437</v>
      </c>
      <c r="AL192" s="131">
        <f t="shared" si="29"/>
        <v>2651.3958193138296</v>
      </c>
    </row>
    <row r="193" spans="1:38" hidden="1" x14ac:dyDescent="0.25">
      <c r="A193">
        <v>48</v>
      </c>
      <c r="B193" t="s">
        <v>1745</v>
      </c>
      <c r="C193" t="s">
        <v>1802</v>
      </c>
      <c r="E193" t="s">
        <v>1843</v>
      </c>
      <c r="F193" t="s">
        <v>1844</v>
      </c>
      <c r="G193" t="s">
        <v>1885</v>
      </c>
      <c r="H193" t="s">
        <v>1749</v>
      </c>
      <c r="I193" t="s">
        <v>1650</v>
      </c>
      <c r="J193" t="s">
        <v>1750</v>
      </c>
      <c r="K193" t="s">
        <v>1751</v>
      </c>
      <c r="L193" t="s">
        <v>92</v>
      </c>
      <c r="M193" t="s">
        <v>1752</v>
      </c>
      <c r="N193" t="s">
        <v>1752</v>
      </c>
      <c r="O193" t="s">
        <v>1753</v>
      </c>
      <c r="P193">
        <v>0</v>
      </c>
      <c r="Q193" s="126" t="s">
        <v>1767</v>
      </c>
      <c r="R193">
        <v>0.31435498372535492</v>
      </c>
      <c r="S193">
        <v>0.34859155459219815</v>
      </c>
      <c r="T193">
        <v>0.37416592296412399</v>
      </c>
      <c r="U193">
        <v>0.3986691577496127</v>
      </c>
      <c r="V193">
        <v>0.42225812873963159</v>
      </c>
      <c r="W193">
        <v>0.44416418914795497</v>
      </c>
      <c r="X193">
        <v>0.46465700398201415</v>
      </c>
      <c r="Y193">
        <v>0.48390210077521034</v>
      </c>
      <c r="Z193">
        <v>0.50162389883052727</v>
      </c>
      <c r="AA193" s="126">
        <v>0.51797507066043291</v>
      </c>
      <c r="AC193" s="130">
        <f t="shared" si="20"/>
        <v>314.35498372535494</v>
      </c>
      <c r="AD193" s="131">
        <f t="shared" si="21"/>
        <v>348.59155459219812</v>
      </c>
      <c r="AE193" s="131">
        <f t="shared" si="22"/>
        <v>374.16592296412398</v>
      </c>
      <c r="AF193" s="131">
        <f t="shared" si="23"/>
        <v>398.66915774961268</v>
      </c>
      <c r="AG193" s="131">
        <f t="shared" si="24"/>
        <v>422.25812873963162</v>
      </c>
      <c r="AH193" s="131">
        <f t="shared" si="25"/>
        <v>444.16418914795497</v>
      </c>
      <c r="AI193" s="131">
        <f t="shared" si="26"/>
        <v>464.65700398201415</v>
      </c>
      <c r="AJ193" s="131">
        <f t="shared" si="27"/>
        <v>483.90210077521033</v>
      </c>
      <c r="AK193" s="131">
        <f t="shared" si="28"/>
        <v>501.62389883052725</v>
      </c>
      <c r="AL193" s="131">
        <f t="shared" si="29"/>
        <v>517.97507066043295</v>
      </c>
    </row>
    <row r="194" spans="1:38" hidden="1" x14ac:dyDescent="0.25">
      <c r="A194">
        <v>48</v>
      </c>
      <c r="B194" t="s">
        <v>1745</v>
      </c>
      <c r="C194" t="s">
        <v>1802</v>
      </c>
      <c r="E194" t="s">
        <v>1845</v>
      </c>
      <c r="F194" t="s">
        <v>1846</v>
      </c>
      <c r="G194" t="s">
        <v>1885</v>
      </c>
      <c r="H194" t="s">
        <v>1749</v>
      </c>
      <c r="I194" t="s">
        <v>1650</v>
      </c>
      <c r="J194" t="s">
        <v>1750</v>
      </c>
      <c r="K194" t="s">
        <v>1751</v>
      </c>
      <c r="L194" t="s">
        <v>92</v>
      </c>
      <c r="M194" t="s">
        <v>1752</v>
      </c>
      <c r="N194" t="s">
        <v>1752</v>
      </c>
      <c r="O194" t="s">
        <v>1753</v>
      </c>
      <c r="P194">
        <v>0</v>
      </c>
      <c r="Q194" s="126" t="s">
        <v>1767</v>
      </c>
      <c r="R194">
        <v>7.146382101550354E-2</v>
      </c>
      <c r="S194">
        <v>7.9620646142191373E-2</v>
      </c>
      <c r="T194">
        <v>8.5771906651876034E-2</v>
      </c>
      <c r="U194">
        <v>9.1628614359242591E-2</v>
      </c>
      <c r="V194">
        <v>9.7243429403931825E-2</v>
      </c>
      <c r="W194">
        <v>0.10244855699690078</v>
      </c>
      <c r="X194">
        <v>0.10729933083845039</v>
      </c>
      <c r="Y194">
        <v>0.11184078724122945</v>
      </c>
      <c r="Z194">
        <v>0.1160099271850577</v>
      </c>
      <c r="AA194" s="126">
        <v>0.11984398047030223</v>
      </c>
      <c r="AC194" s="130">
        <f t="shared" si="20"/>
        <v>71.463821015503541</v>
      </c>
      <c r="AD194" s="131">
        <f t="shared" si="21"/>
        <v>79.620646142191376</v>
      </c>
      <c r="AE194" s="131">
        <f t="shared" si="22"/>
        <v>85.771906651876037</v>
      </c>
      <c r="AF194" s="131">
        <f t="shared" si="23"/>
        <v>91.62861435924259</v>
      </c>
      <c r="AG194" s="131">
        <f t="shared" si="24"/>
        <v>97.243429403931827</v>
      </c>
      <c r="AH194" s="131">
        <f t="shared" si="25"/>
        <v>102.44855699690078</v>
      </c>
      <c r="AI194" s="131">
        <f t="shared" si="26"/>
        <v>107.29933083845039</v>
      </c>
      <c r="AJ194" s="131">
        <f t="shared" si="27"/>
        <v>111.84078724122945</v>
      </c>
      <c r="AK194" s="131">
        <f t="shared" si="28"/>
        <v>116.00992718505771</v>
      </c>
      <c r="AL194" s="131">
        <f t="shared" si="29"/>
        <v>119.84398047030223</v>
      </c>
    </row>
    <row r="195" spans="1:38" hidden="1" x14ac:dyDescent="0.25">
      <c r="A195">
        <v>48</v>
      </c>
      <c r="B195" t="s">
        <v>1745</v>
      </c>
      <c r="C195" t="s">
        <v>1802</v>
      </c>
      <c r="E195" t="s">
        <v>1847</v>
      </c>
      <c r="F195" t="s">
        <v>1848</v>
      </c>
      <c r="G195" t="s">
        <v>1885</v>
      </c>
      <c r="H195" t="s">
        <v>1749</v>
      </c>
      <c r="I195" t="s">
        <v>1650</v>
      </c>
      <c r="J195" t="s">
        <v>1750</v>
      </c>
      <c r="K195" t="s">
        <v>1751</v>
      </c>
      <c r="L195" t="s">
        <v>92</v>
      </c>
      <c r="M195" t="s">
        <v>1752</v>
      </c>
      <c r="N195" t="s">
        <v>1752</v>
      </c>
      <c r="O195" t="s">
        <v>1753</v>
      </c>
      <c r="P195">
        <v>0</v>
      </c>
      <c r="Q195" s="126" t="s">
        <v>1767</v>
      </c>
      <c r="R195">
        <v>3.292603207576017E-2</v>
      </c>
      <c r="S195">
        <v>3.658693384331347E-2</v>
      </c>
      <c r="T195">
        <v>3.9356203688766689E-2</v>
      </c>
      <c r="U195">
        <v>4.2022839947460353E-2</v>
      </c>
      <c r="V195">
        <v>4.4605232450382115E-2</v>
      </c>
      <c r="W195">
        <v>4.701798523082152E-2</v>
      </c>
      <c r="X195">
        <v>4.9288982900612288E-2</v>
      </c>
      <c r="Y195">
        <v>5.1434167512507477E-2</v>
      </c>
      <c r="Z195">
        <v>5.3421563983144259E-2</v>
      </c>
      <c r="AA195" s="126">
        <v>5.526669599110768E-2</v>
      </c>
      <c r="AC195" s="130">
        <f t="shared" ref="AC195:AC258" si="30">R195*1000</f>
        <v>32.926032075760169</v>
      </c>
      <c r="AD195" s="131">
        <f t="shared" ref="AD195:AD258" si="31">S195*1000</f>
        <v>36.586933843313467</v>
      </c>
      <c r="AE195" s="131">
        <f t="shared" ref="AE195:AE258" si="32">T195*1000</f>
        <v>39.356203688766691</v>
      </c>
      <c r="AF195" s="131">
        <f t="shared" ref="AF195:AF258" si="33">U195*1000</f>
        <v>42.022839947460355</v>
      </c>
      <c r="AG195" s="131">
        <f t="shared" ref="AG195:AG258" si="34">V195*1000</f>
        <v>44.605232450382118</v>
      </c>
      <c r="AH195" s="131">
        <f t="shared" ref="AH195:AH258" si="35">W195*1000</f>
        <v>47.017985230821523</v>
      </c>
      <c r="AI195" s="131">
        <f t="shared" ref="AI195:AI258" si="36">X195*1000</f>
        <v>49.288982900612289</v>
      </c>
      <c r="AJ195" s="131">
        <f t="shared" ref="AJ195:AJ258" si="37">Y195*1000</f>
        <v>51.434167512507479</v>
      </c>
      <c r="AK195" s="131">
        <f t="shared" ref="AK195:AK258" si="38">Z195*1000</f>
        <v>53.42156398314426</v>
      </c>
      <c r="AL195" s="131">
        <f t="shared" ref="AL195:AL258" si="39">AA195*1000</f>
        <v>55.266695991107682</v>
      </c>
    </row>
    <row r="196" spans="1:38" hidden="1" x14ac:dyDescent="0.25">
      <c r="A196">
        <v>48</v>
      </c>
      <c r="B196" t="s">
        <v>1745</v>
      </c>
      <c r="C196" t="s">
        <v>1849</v>
      </c>
      <c r="E196" t="s">
        <v>1850</v>
      </c>
      <c r="F196" t="s">
        <v>80</v>
      </c>
      <c r="G196" t="s">
        <v>1885</v>
      </c>
      <c r="H196" t="s">
        <v>1749</v>
      </c>
      <c r="I196" t="s">
        <v>1650</v>
      </c>
      <c r="J196" t="s">
        <v>1750</v>
      </c>
      <c r="K196" t="s">
        <v>1751</v>
      </c>
      <c r="L196" t="s">
        <v>92</v>
      </c>
      <c r="M196" t="s">
        <v>1752</v>
      </c>
      <c r="N196" t="s">
        <v>1752</v>
      </c>
      <c r="O196" t="s">
        <v>1753</v>
      </c>
      <c r="P196">
        <v>0</v>
      </c>
      <c r="Q196" s="126" t="s">
        <v>1767</v>
      </c>
      <c r="R196">
        <v>0</v>
      </c>
      <c r="S196">
        <v>0</v>
      </c>
      <c r="T196">
        <v>0</v>
      </c>
      <c r="U196">
        <v>0</v>
      </c>
      <c r="V196">
        <v>0</v>
      </c>
      <c r="W196">
        <v>0</v>
      </c>
      <c r="X196">
        <v>0</v>
      </c>
      <c r="Y196">
        <v>0</v>
      </c>
      <c r="Z196">
        <v>0</v>
      </c>
      <c r="AA196" s="126">
        <v>0</v>
      </c>
      <c r="AC196" s="130">
        <f t="shared" si="30"/>
        <v>0</v>
      </c>
      <c r="AD196" s="131">
        <f t="shared" si="31"/>
        <v>0</v>
      </c>
      <c r="AE196" s="131">
        <f t="shared" si="32"/>
        <v>0</v>
      </c>
      <c r="AF196" s="131">
        <f t="shared" si="33"/>
        <v>0</v>
      </c>
      <c r="AG196" s="131">
        <f t="shared" si="34"/>
        <v>0</v>
      </c>
      <c r="AH196" s="131">
        <f t="shared" si="35"/>
        <v>0</v>
      </c>
      <c r="AI196" s="131">
        <f t="shared" si="36"/>
        <v>0</v>
      </c>
      <c r="AJ196" s="131">
        <f t="shared" si="37"/>
        <v>0</v>
      </c>
      <c r="AK196" s="131">
        <f t="shared" si="38"/>
        <v>0</v>
      </c>
      <c r="AL196" s="131">
        <f t="shared" si="39"/>
        <v>0</v>
      </c>
    </row>
    <row r="197" spans="1:38" hidden="1" x14ac:dyDescent="0.25">
      <c r="A197">
        <v>48</v>
      </c>
      <c r="B197" t="s">
        <v>1745</v>
      </c>
      <c r="C197" t="s">
        <v>1849</v>
      </c>
      <c r="E197" t="s">
        <v>1851</v>
      </c>
      <c r="F197" t="s">
        <v>1852</v>
      </c>
      <c r="G197" t="s">
        <v>1885</v>
      </c>
      <c r="H197" t="s">
        <v>1749</v>
      </c>
      <c r="I197" t="s">
        <v>1650</v>
      </c>
      <c r="J197" t="s">
        <v>1750</v>
      </c>
      <c r="K197" t="s">
        <v>1751</v>
      </c>
      <c r="L197" t="s">
        <v>92</v>
      </c>
      <c r="M197" t="s">
        <v>1752</v>
      </c>
      <c r="N197" t="s">
        <v>1752</v>
      </c>
      <c r="O197" t="s">
        <v>1753</v>
      </c>
      <c r="P197">
        <v>0</v>
      </c>
      <c r="Q197" s="126" t="s">
        <v>1767</v>
      </c>
      <c r="R197">
        <v>1.4989995938147798E-4</v>
      </c>
      <c r="S197">
        <v>1.6750032360415178E-4</v>
      </c>
      <c r="T197">
        <v>1.7669457262406207E-4</v>
      </c>
      <c r="U197">
        <v>1.854398049707517E-4</v>
      </c>
      <c r="V197">
        <v>1.938100982835073E-4</v>
      </c>
      <c r="W197">
        <v>2.015585117604918E-4</v>
      </c>
      <c r="X197">
        <v>2.0876899796134102E-4</v>
      </c>
      <c r="Y197">
        <v>2.1550745474471886E-4</v>
      </c>
      <c r="Z197">
        <v>2.2168375601533424E-4</v>
      </c>
      <c r="AA197" s="126">
        <v>2.2735409588420884E-4</v>
      </c>
      <c r="AC197" s="130">
        <f t="shared" si="30"/>
        <v>0.14989995938147799</v>
      </c>
      <c r="AD197" s="131">
        <f t="shared" si="31"/>
        <v>0.16750032360415179</v>
      </c>
      <c r="AE197" s="131">
        <f t="shared" si="32"/>
        <v>0.17669457262406207</v>
      </c>
      <c r="AF197" s="131">
        <f t="shared" si="33"/>
        <v>0.18543980497075171</v>
      </c>
      <c r="AG197" s="131">
        <f t="shared" si="34"/>
        <v>0.19381009828350729</v>
      </c>
      <c r="AH197" s="131">
        <f t="shared" si="35"/>
        <v>0.2015585117604918</v>
      </c>
      <c r="AI197" s="131">
        <f t="shared" si="36"/>
        <v>0.20876899796134102</v>
      </c>
      <c r="AJ197" s="131">
        <f t="shared" si="37"/>
        <v>0.21550745474471886</v>
      </c>
      <c r="AK197" s="131">
        <f t="shared" si="38"/>
        <v>0.22168375601533424</v>
      </c>
      <c r="AL197" s="131">
        <f t="shared" si="39"/>
        <v>0.22735409588420882</v>
      </c>
    </row>
    <row r="198" spans="1:38" hidden="1" x14ac:dyDescent="0.25">
      <c r="A198">
        <v>48</v>
      </c>
      <c r="B198" t="s">
        <v>1745</v>
      </c>
      <c r="C198" t="s">
        <v>1849</v>
      </c>
      <c r="E198" t="s">
        <v>1853</v>
      </c>
      <c r="F198" t="s">
        <v>1854</v>
      </c>
      <c r="G198" t="s">
        <v>1885</v>
      </c>
      <c r="H198" t="s">
        <v>1749</v>
      </c>
      <c r="I198" t="s">
        <v>1650</v>
      </c>
      <c r="J198" t="s">
        <v>1750</v>
      </c>
      <c r="K198" t="s">
        <v>1751</v>
      </c>
      <c r="L198" t="s">
        <v>92</v>
      </c>
      <c r="M198" t="s">
        <v>1752</v>
      </c>
      <c r="N198" t="s">
        <v>1752</v>
      </c>
      <c r="O198" t="s">
        <v>1753</v>
      </c>
      <c r="P198">
        <v>0</v>
      </c>
      <c r="Q198" s="126" t="s">
        <v>1763</v>
      </c>
      <c r="R198">
        <v>0</v>
      </c>
      <c r="S198">
        <v>0</v>
      </c>
      <c r="T198">
        <v>0</v>
      </c>
      <c r="U198">
        <v>0</v>
      </c>
      <c r="V198">
        <v>0</v>
      </c>
      <c r="W198">
        <v>0</v>
      </c>
      <c r="X198">
        <v>0</v>
      </c>
      <c r="Y198">
        <v>0</v>
      </c>
      <c r="Z198">
        <v>0</v>
      </c>
      <c r="AA198" s="126">
        <v>0</v>
      </c>
      <c r="AC198" s="130">
        <f t="shared" si="30"/>
        <v>0</v>
      </c>
      <c r="AD198" s="131">
        <f t="shared" si="31"/>
        <v>0</v>
      </c>
      <c r="AE198" s="131">
        <f t="shared" si="32"/>
        <v>0</v>
      </c>
      <c r="AF198" s="131">
        <f t="shared" si="33"/>
        <v>0</v>
      </c>
      <c r="AG198" s="131">
        <f t="shared" si="34"/>
        <v>0</v>
      </c>
      <c r="AH198" s="131">
        <f t="shared" si="35"/>
        <v>0</v>
      </c>
      <c r="AI198" s="131">
        <f t="shared" si="36"/>
        <v>0</v>
      </c>
      <c r="AJ198" s="131">
        <f t="shared" si="37"/>
        <v>0</v>
      </c>
      <c r="AK198" s="131">
        <f t="shared" si="38"/>
        <v>0</v>
      </c>
      <c r="AL198" s="131">
        <f t="shared" si="39"/>
        <v>0</v>
      </c>
    </row>
    <row r="199" spans="1:38" hidden="1" x14ac:dyDescent="0.25">
      <c r="A199">
        <v>48</v>
      </c>
      <c r="B199" t="s">
        <v>1745</v>
      </c>
      <c r="C199" t="s">
        <v>1849</v>
      </c>
      <c r="E199" t="s">
        <v>1855</v>
      </c>
      <c r="F199" t="s">
        <v>1856</v>
      </c>
      <c r="G199" t="s">
        <v>1885</v>
      </c>
      <c r="H199" t="s">
        <v>1749</v>
      </c>
      <c r="I199" t="s">
        <v>1650</v>
      </c>
      <c r="J199" t="s">
        <v>1750</v>
      </c>
      <c r="K199" t="s">
        <v>1751</v>
      </c>
      <c r="L199" t="s">
        <v>92</v>
      </c>
      <c r="M199" t="s">
        <v>1752</v>
      </c>
      <c r="N199" t="s">
        <v>1752</v>
      </c>
      <c r="O199" t="s">
        <v>1753</v>
      </c>
      <c r="P199">
        <v>0</v>
      </c>
      <c r="Q199" s="126" t="s">
        <v>1767</v>
      </c>
      <c r="R199">
        <v>0.25316098543599419</v>
      </c>
      <c r="S199">
        <v>0.28288564693043272</v>
      </c>
      <c r="T199">
        <v>0.29841350398809124</v>
      </c>
      <c r="U199">
        <v>0.31318303193119373</v>
      </c>
      <c r="V199">
        <v>0.32731933798617296</v>
      </c>
      <c r="W199">
        <v>0.34040537216185207</v>
      </c>
      <c r="X199">
        <v>0.35258291910457112</v>
      </c>
      <c r="Y199">
        <v>0.36396327148516405</v>
      </c>
      <c r="Z199">
        <v>0.37439421838114961</v>
      </c>
      <c r="AA199" s="126">
        <v>0.38397066413126535</v>
      </c>
      <c r="AC199" s="130">
        <f t="shared" si="30"/>
        <v>253.16098543599418</v>
      </c>
      <c r="AD199" s="131">
        <f t="shared" si="31"/>
        <v>282.8856469304327</v>
      </c>
      <c r="AE199" s="131">
        <f t="shared" si="32"/>
        <v>298.41350398809124</v>
      </c>
      <c r="AF199" s="131">
        <f t="shared" si="33"/>
        <v>313.18303193119374</v>
      </c>
      <c r="AG199" s="131">
        <f t="shared" si="34"/>
        <v>327.31933798617297</v>
      </c>
      <c r="AH199" s="131">
        <f t="shared" si="35"/>
        <v>340.40537216185209</v>
      </c>
      <c r="AI199" s="131">
        <f t="shared" si="36"/>
        <v>352.58291910457115</v>
      </c>
      <c r="AJ199" s="131">
        <f t="shared" si="37"/>
        <v>363.96327148516406</v>
      </c>
      <c r="AK199" s="131">
        <f t="shared" si="38"/>
        <v>374.39421838114959</v>
      </c>
      <c r="AL199" s="131">
        <f t="shared" si="39"/>
        <v>383.97066413126532</v>
      </c>
    </row>
    <row r="200" spans="1:38" hidden="1" x14ac:dyDescent="0.25">
      <c r="A200">
        <v>48</v>
      </c>
      <c r="B200" t="s">
        <v>1745</v>
      </c>
      <c r="C200" t="s">
        <v>1849</v>
      </c>
      <c r="E200" t="s">
        <v>1857</v>
      </c>
      <c r="F200" t="s">
        <v>1858</v>
      </c>
      <c r="G200" t="s">
        <v>1885</v>
      </c>
      <c r="H200" t="s">
        <v>1749</v>
      </c>
      <c r="I200" t="s">
        <v>1650</v>
      </c>
      <c r="J200" t="s">
        <v>1750</v>
      </c>
      <c r="K200" t="s">
        <v>1751</v>
      </c>
      <c r="L200" t="s">
        <v>92</v>
      </c>
      <c r="M200" t="s">
        <v>1752</v>
      </c>
      <c r="N200" t="s">
        <v>1752</v>
      </c>
      <c r="O200" t="s">
        <v>1753</v>
      </c>
      <c r="P200" t="s">
        <v>1858</v>
      </c>
      <c r="Q200" s="126" t="s">
        <v>1755</v>
      </c>
      <c r="R200">
        <v>0</v>
      </c>
      <c r="S200">
        <v>0</v>
      </c>
      <c r="T200">
        <v>0</v>
      </c>
      <c r="U200">
        <v>0</v>
      </c>
      <c r="V200">
        <v>0</v>
      </c>
      <c r="W200">
        <v>0</v>
      </c>
      <c r="X200">
        <v>0</v>
      </c>
      <c r="Y200">
        <v>0</v>
      </c>
      <c r="Z200">
        <v>0</v>
      </c>
      <c r="AA200" s="126">
        <v>0</v>
      </c>
      <c r="AC200" s="130">
        <f t="shared" si="30"/>
        <v>0</v>
      </c>
      <c r="AD200" s="131">
        <f t="shared" si="31"/>
        <v>0</v>
      </c>
      <c r="AE200" s="131">
        <f t="shared" si="32"/>
        <v>0</v>
      </c>
      <c r="AF200" s="131">
        <f t="shared" si="33"/>
        <v>0</v>
      </c>
      <c r="AG200" s="131">
        <f t="shared" si="34"/>
        <v>0</v>
      </c>
      <c r="AH200" s="131">
        <f t="shared" si="35"/>
        <v>0</v>
      </c>
      <c r="AI200" s="131">
        <f t="shared" si="36"/>
        <v>0</v>
      </c>
      <c r="AJ200" s="131">
        <f t="shared" si="37"/>
        <v>0</v>
      </c>
      <c r="AK200" s="131">
        <f t="shared" si="38"/>
        <v>0</v>
      </c>
      <c r="AL200" s="131">
        <f t="shared" si="39"/>
        <v>0</v>
      </c>
    </row>
    <row r="201" spans="1:38" hidden="1" x14ac:dyDescent="0.25">
      <c r="A201">
        <v>48</v>
      </c>
      <c r="B201" t="s">
        <v>1745</v>
      </c>
      <c r="C201" t="s">
        <v>1849</v>
      </c>
      <c r="E201" t="s">
        <v>1859</v>
      </c>
      <c r="F201" t="s">
        <v>1860</v>
      </c>
      <c r="G201" t="s">
        <v>1885</v>
      </c>
      <c r="H201" t="s">
        <v>1749</v>
      </c>
      <c r="I201" t="s">
        <v>1650</v>
      </c>
      <c r="J201" t="s">
        <v>1750</v>
      </c>
      <c r="K201" t="s">
        <v>1751</v>
      </c>
      <c r="L201" t="s">
        <v>92</v>
      </c>
      <c r="M201" t="s">
        <v>1752</v>
      </c>
      <c r="N201" t="s">
        <v>1752</v>
      </c>
      <c r="O201" t="s">
        <v>1753</v>
      </c>
      <c r="P201" t="s">
        <v>1860</v>
      </c>
      <c r="Q201" s="126" t="s">
        <v>1755</v>
      </c>
      <c r="R201">
        <v>0</v>
      </c>
      <c r="S201">
        <v>0</v>
      </c>
      <c r="T201">
        <v>0</v>
      </c>
      <c r="U201">
        <v>0</v>
      </c>
      <c r="V201">
        <v>0</v>
      </c>
      <c r="W201">
        <v>0</v>
      </c>
      <c r="X201">
        <v>0</v>
      </c>
      <c r="Y201">
        <v>0</v>
      </c>
      <c r="Z201">
        <v>0</v>
      </c>
      <c r="AA201" s="126">
        <v>0</v>
      </c>
      <c r="AC201" s="130">
        <f t="shared" si="30"/>
        <v>0</v>
      </c>
      <c r="AD201" s="131">
        <f t="shared" si="31"/>
        <v>0</v>
      </c>
      <c r="AE201" s="131">
        <f t="shared" si="32"/>
        <v>0</v>
      </c>
      <c r="AF201" s="131">
        <f t="shared" si="33"/>
        <v>0</v>
      </c>
      <c r="AG201" s="131">
        <f t="shared" si="34"/>
        <v>0</v>
      </c>
      <c r="AH201" s="131">
        <f t="shared" si="35"/>
        <v>0</v>
      </c>
      <c r="AI201" s="131">
        <f t="shared" si="36"/>
        <v>0</v>
      </c>
      <c r="AJ201" s="131">
        <f t="shared" si="37"/>
        <v>0</v>
      </c>
      <c r="AK201" s="131">
        <f t="shared" si="38"/>
        <v>0</v>
      </c>
      <c r="AL201" s="131">
        <f t="shared" si="39"/>
        <v>0</v>
      </c>
    </row>
    <row r="202" spans="1:38" hidden="1" x14ac:dyDescent="0.25">
      <c r="A202">
        <v>48</v>
      </c>
      <c r="B202" t="s">
        <v>1745</v>
      </c>
      <c r="C202" t="s">
        <v>1849</v>
      </c>
      <c r="E202" t="s">
        <v>1861</v>
      </c>
      <c r="F202" t="s">
        <v>1862</v>
      </c>
      <c r="G202" t="s">
        <v>1885</v>
      </c>
      <c r="H202" t="s">
        <v>1749</v>
      </c>
      <c r="I202" t="s">
        <v>1650</v>
      </c>
      <c r="J202" t="s">
        <v>1750</v>
      </c>
      <c r="K202" t="s">
        <v>1751</v>
      </c>
      <c r="L202" t="s">
        <v>92</v>
      </c>
      <c r="M202" t="s">
        <v>1752</v>
      </c>
      <c r="N202" t="s">
        <v>1752</v>
      </c>
      <c r="O202" t="s">
        <v>1753</v>
      </c>
      <c r="P202" t="s">
        <v>1679</v>
      </c>
      <c r="Q202" s="126" t="s">
        <v>1755</v>
      </c>
      <c r="R202">
        <v>0</v>
      </c>
      <c r="S202">
        <v>0</v>
      </c>
      <c r="T202">
        <v>0</v>
      </c>
      <c r="U202">
        <v>0</v>
      </c>
      <c r="V202">
        <v>0</v>
      </c>
      <c r="W202">
        <v>0</v>
      </c>
      <c r="X202">
        <v>0</v>
      </c>
      <c r="Y202">
        <v>0</v>
      </c>
      <c r="Z202">
        <v>0</v>
      </c>
      <c r="AA202" s="126">
        <v>0</v>
      </c>
      <c r="AC202" s="130">
        <f t="shared" si="30"/>
        <v>0</v>
      </c>
      <c r="AD202" s="131">
        <f t="shared" si="31"/>
        <v>0</v>
      </c>
      <c r="AE202" s="131">
        <f t="shared" si="32"/>
        <v>0</v>
      </c>
      <c r="AF202" s="131">
        <f t="shared" si="33"/>
        <v>0</v>
      </c>
      <c r="AG202" s="131">
        <f t="shared" si="34"/>
        <v>0</v>
      </c>
      <c r="AH202" s="131">
        <f t="shared" si="35"/>
        <v>0</v>
      </c>
      <c r="AI202" s="131">
        <f t="shared" si="36"/>
        <v>0</v>
      </c>
      <c r="AJ202" s="131">
        <f t="shared" si="37"/>
        <v>0</v>
      </c>
      <c r="AK202" s="131">
        <f t="shared" si="38"/>
        <v>0</v>
      </c>
      <c r="AL202" s="131">
        <f t="shared" si="39"/>
        <v>0</v>
      </c>
    </row>
    <row r="203" spans="1:38" hidden="1" x14ac:dyDescent="0.25">
      <c r="A203">
        <v>48</v>
      </c>
      <c r="B203" t="s">
        <v>1745</v>
      </c>
      <c r="C203" t="s">
        <v>1849</v>
      </c>
      <c r="E203" t="s">
        <v>1863</v>
      </c>
      <c r="F203" t="s">
        <v>1670</v>
      </c>
      <c r="G203" t="s">
        <v>1885</v>
      </c>
      <c r="H203" t="s">
        <v>1749</v>
      </c>
      <c r="I203" t="s">
        <v>1650</v>
      </c>
      <c r="J203" t="s">
        <v>1750</v>
      </c>
      <c r="K203" t="s">
        <v>1751</v>
      </c>
      <c r="L203" t="s">
        <v>92</v>
      </c>
      <c r="M203" t="s">
        <v>1752</v>
      </c>
      <c r="N203" t="s">
        <v>1752</v>
      </c>
      <c r="O203" t="s">
        <v>1753</v>
      </c>
      <c r="P203" t="s">
        <v>1670</v>
      </c>
      <c r="Q203" s="126" t="s">
        <v>1755</v>
      </c>
      <c r="R203">
        <v>8.5222357834034868E-2</v>
      </c>
      <c r="S203">
        <v>9.4845526261418789E-2</v>
      </c>
      <c r="T203">
        <v>0.10260817885705298</v>
      </c>
      <c r="U203">
        <v>0.10996852905010616</v>
      </c>
      <c r="V203">
        <v>0.11695555081979531</v>
      </c>
      <c r="W203">
        <v>0.12337835142828012</v>
      </c>
      <c r="X203">
        <v>0.12931353768554904</v>
      </c>
      <c r="Y203">
        <v>0.13481812431187523</v>
      </c>
      <c r="Z203">
        <v>0.13982808265143667</v>
      </c>
      <c r="AA203" s="126">
        <v>0.14439360029432202</v>
      </c>
      <c r="AC203" s="130">
        <f t="shared" si="30"/>
        <v>85.222357834034867</v>
      </c>
      <c r="AD203" s="131">
        <f t="shared" si="31"/>
        <v>94.845526261418783</v>
      </c>
      <c r="AE203" s="131">
        <f t="shared" si="32"/>
        <v>102.60817885705298</v>
      </c>
      <c r="AF203" s="131">
        <f t="shared" si="33"/>
        <v>109.96852905010617</v>
      </c>
      <c r="AG203" s="131">
        <f t="shared" si="34"/>
        <v>116.95555081979531</v>
      </c>
      <c r="AH203" s="131">
        <f t="shared" si="35"/>
        <v>123.37835142828011</v>
      </c>
      <c r="AI203" s="131">
        <f t="shared" si="36"/>
        <v>129.31353768554905</v>
      </c>
      <c r="AJ203" s="131">
        <f t="shared" si="37"/>
        <v>134.81812431187524</v>
      </c>
      <c r="AK203" s="131">
        <f t="shared" si="38"/>
        <v>139.82808265143669</v>
      </c>
      <c r="AL203" s="131">
        <f t="shared" si="39"/>
        <v>144.39360029432203</v>
      </c>
    </row>
    <row r="204" spans="1:38" hidden="1" x14ac:dyDescent="0.25">
      <c r="A204">
        <v>48</v>
      </c>
      <c r="B204" t="s">
        <v>1745</v>
      </c>
      <c r="C204" t="s">
        <v>1802</v>
      </c>
      <c r="E204" t="s">
        <v>229</v>
      </c>
      <c r="F204" t="s">
        <v>228</v>
      </c>
      <c r="G204" t="s">
        <v>1885</v>
      </c>
      <c r="H204" t="s">
        <v>1749</v>
      </c>
      <c r="I204" t="s">
        <v>1650</v>
      </c>
      <c r="J204" t="s">
        <v>1750</v>
      </c>
      <c r="K204" t="s">
        <v>1751</v>
      </c>
      <c r="L204" t="s">
        <v>92</v>
      </c>
      <c r="M204" t="s">
        <v>1864</v>
      </c>
      <c r="N204" t="s">
        <v>1864</v>
      </c>
      <c r="O204" t="s">
        <v>1753</v>
      </c>
      <c r="P204">
        <v>0</v>
      </c>
      <c r="Q204" s="126" t="s">
        <v>1865</v>
      </c>
      <c r="R204">
        <v>1.0419233475210881</v>
      </c>
      <c r="S204">
        <v>1.1908798753637961</v>
      </c>
      <c r="T204">
        <v>1.3019176276399886</v>
      </c>
      <c r="U204">
        <v>1.4084133452176655</v>
      </c>
      <c r="V204">
        <v>1.5108516605774973</v>
      </c>
      <c r="W204">
        <v>1.6063419986037075</v>
      </c>
      <c r="X204">
        <v>1.6958035119951851</v>
      </c>
      <c r="Y204">
        <v>1.7799390771028412</v>
      </c>
      <c r="Z204">
        <v>1.8575715614549115</v>
      </c>
      <c r="AA204" s="126">
        <v>1.9293184619541988</v>
      </c>
      <c r="AC204" s="130">
        <f t="shared" si="30"/>
        <v>1041.9233475210881</v>
      </c>
      <c r="AD204" s="131">
        <f t="shared" si="31"/>
        <v>1190.8798753637961</v>
      </c>
      <c r="AE204" s="131">
        <f t="shared" si="32"/>
        <v>1301.9176276399887</v>
      </c>
      <c r="AF204" s="131">
        <f t="shared" si="33"/>
        <v>1408.4133452176654</v>
      </c>
      <c r="AG204" s="131">
        <f t="shared" si="34"/>
        <v>1510.8516605774973</v>
      </c>
      <c r="AH204" s="131">
        <f t="shared" si="35"/>
        <v>1606.3419986037075</v>
      </c>
      <c r="AI204" s="131">
        <f t="shared" si="36"/>
        <v>1695.8035119951851</v>
      </c>
      <c r="AJ204" s="131">
        <f t="shared" si="37"/>
        <v>1779.9390771028411</v>
      </c>
      <c r="AK204" s="131">
        <f t="shared" si="38"/>
        <v>1857.5715614549115</v>
      </c>
      <c r="AL204" s="131">
        <f t="shared" si="39"/>
        <v>1929.3184619541987</v>
      </c>
    </row>
    <row r="205" spans="1:38" hidden="1" x14ac:dyDescent="0.25">
      <c r="A205">
        <v>48</v>
      </c>
      <c r="B205" t="s">
        <v>1745</v>
      </c>
      <c r="C205" t="s">
        <v>1802</v>
      </c>
      <c r="E205" t="s">
        <v>234</v>
      </c>
      <c r="F205" t="s">
        <v>211</v>
      </c>
      <c r="G205" t="s">
        <v>1885</v>
      </c>
      <c r="H205" t="s">
        <v>1749</v>
      </c>
      <c r="I205" t="s">
        <v>1650</v>
      </c>
      <c r="J205" t="s">
        <v>1750</v>
      </c>
      <c r="K205" t="s">
        <v>1751</v>
      </c>
      <c r="L205" t="s">
        <v>92</v>
      </c>
      <c r="M205" t="s">
        <v>1864</v>
      </c>
      <c r="N205" t="s">
        <v>1866</v>
      </c>
      <c r="O205" t="s">
        <v>1753</v>
      </c>
      <c r="P205">
        <v>0</v>
      </c>
      <c r="Q205" s="126" t="s">
        <v>1865</v>
      </c>
      <c r="R205">
        <v>1.6105235543527465</v>
      </c>
      <c r="S205">
        <v>1.8224644386642568</v>
      </c>
      <c r="T205">
        <v>1.9968750486195856</v>
      </c>
      <c r="U205">
        <v>2.1617166570150173</v>
      </c>
      <c r="V205">
        <v>2.3196285831821797</v>
      </c>
      <c r="W205">
        <v>2.4655800797758705</v>
      </c>
      <c r="X205">
        <v>2.6013796978718635</v>
      </c>
      <c r="Y205">
        <v>2.7282829611480452</v>
      </c>
      <c r="Z205">
        <v>2.8445293285875621</v>
      </c>
      <c r="AA205" s="126">
        <v>2.951237087364682</v>
      </c>
      <c r="AC205" s="130">
        <f t="shared" si="30"/>
        <v>1610.5235543527465</v>
      </c>
      <c r="AD205" s="131">
        <f t="shared" si="31"/>
        <v>1822.4644386642567</v>
      </c>
      <c r="AE205" s="131">
        <f t="shared" si="32"/>
        <v>1996.8750486195856</v>
      </c>
      <c r="AF205" s="131">
        <f t="shared" si="33"/>
        <v>2161.7166570150171</v>
      </c>
      <c r="AG205" s="131">
        <f t="shared" si="34"/>
        <v>2319.6285831821797</v>
      </c>
      <c r="AH205" s="131">
        <f t="shared" si="35"/>
        <v>2465.5800797758707</v>
      </c>
      <c r="AI205" s="131">
        <f t="shared" si="36"/>
        <v>2601.3796978718633</v>
      </c>
      <c r="AJ205" s="131">
        <f t="shared" si="37"/>
        <v>2728.2829611480452</v>
      </c>
      <c r="AK205" s="131">
        <f t="shared" si="38"/>
        <v>2844.5293285875623</v>
      </c>
      <c r="AL205" s="131">
        <f t="shared" si="39"/>
        <v>2951.2370873646819</v>
      </c>
    </row>
    <row r="206" spans="1:38" hidden="1" x14ac:dyDescent="0.25">
      <c r="A206">
        <v>48</v>
      </c>
      <c r="B206" t="s">
        <v>1745</v>
      </c>
      <c r="C206" t="s">
        <v>1802</v>
      </c>
      <c r="E206" t="s">
        <v>236</v>
      </c>
      <c r="F206" t="s">
        <v>212</v>
      </c>
      <c r="G206" t="s">
        <v>1885</v>
      </c>
      <c r="H206" t="s">
        <v>1749</v>
      </c>
      <c r="I206" t="s">
        <v>1650</v>
      </c>
      <c r="J206" t="s">
        <v>1750</v>
      </c>
      <c r="K206" t="s">
        <v>1751</v>
      </c>
      <c r="L206" t="s">
        <v>92</v>
      </c>
      <c r="M206" t="s">
        <v>1864</v>
      </c>
      <c r="N206" t="s">
        <v>1864</v>
      </c>
      <c r="O206" t="s">
        <v>1753</v>
      </c>
      <c r="P206">
        <v>0</v>
      </c>
      <c r="Q206" s="126" t="s">
        <v>1865</v>
      </c>
      <c r="R206">
        <v>0.55289682747807822</v>
      </c>
      <c r="S206">
        <v>0.62389843366849851</v>
      </c>
      <c r="T206">
        <v>0.68196303126390589</v>
      </c>
      <c r="U206">
        <v>0.73694142795549844</v>
      </c>
      <c r="V206">
        <v>0.78967045670918989</v>
      </c>
      <c r="W206">
        <v>0.83846673046584463</v>
      </c>
      <c r="X206">
        <v>0.8839277824343873</v>
      </c>
      <c r="Y206">
        <v>0.92646339909443498</v>
      </c>
      <c r="Z206">
        <v>0.96547783109281793</v>
      </c>
      <c r="AA206" s="126">
        <v>1.0013383097209236</v>
      </c>
      <c r="AC206" s="130">
        <f t="shared" si="30"/>
        <v>552.89682747807819</v>
      </c>
      <c r="AD206" s="131">
        <f t="shared" si="31"/>
        <v>623.89843366849846</v>
      </c>
      <c r="AE206" s="131">
        <f t="shared" si="32"/>
        <v>681.96303126390592</v>
      </c>
      <c r="AF206" s="131">
        <f t="shared" si="33"/>
        <v>736.9414279554984</v>
      </c>
      <c r="AG206" s="131">
        <f t="shared" si="34"/>
        <v>789.67045670918992</v>
      </c>
      <c r="AH206" s="131">
        <f t="shared" si="35"/>
        <v>838.46673046584465</v>
      </c>
      <c r="AI206" s="131">
        <f t="shared" si="36"/>
        <v>883.92778243438727</v>
      </c>
      <c r="AJ206" s="131">
        <f t="shared" si="37"/>
        <v>926.46339909443498</v>
      </c>
      <c r="AK206" s="131">
        <f t="shared" si="38"/>
        <v>965.47783109281795</v>
      </c>
      <c r="AL206" s="131">
        <f t="shared" si="39"/>
        <v>1001.3383097209237</v>
      </c>
    </row>
    <row r="207" spans="1:38" hidden="1" x14ac:dyDescent="0.25">
      <c r="A207">
        <v>48</v>
      </c>
      <c r="B207" t="s">
        <v>1745</v>
      </c>
      <c r="C207" t="s">
        <v>1802</v>
      </c>
      <c r="E207" t="s">
        <v>240</v>
      </c>
      <c r="F207" t="s">
        <v>216</v>
      </c>
      <c r="G207" t="s">
        <v>1885</v>
      </c>
      <c r="H207" t="s">
        <v>1749</v>
      </c>
      <c r="I207" t="s">
        <v>1650</v>
      </c>
      <c r="J207" t="s">
        <v>1750</v>
      </c>
      <c r="K207" t="s">
        <v>1751</v>
      </c>
      <c r="L207" t="s">
        <v>92</v>
      </c>
      <c r="M207" t="s">
        <v>1864</v>
      </c>
      <c r="N207" t="s">
        <v>1864</v>
      </c>
      <c r="O207" t="s">
        <v>1753</v>
      </c>
      <c r="P207">
        <v>0</v>
      </c>
      <c r="Q207" s="126" t="s">
        <v>1865</v>
      </c>
      <c r="R207">
        <v>0.29609710591533739</v>
      </c>
      <c r="S207">
        <v>0.33363070700562653</v>
      </c>
      <c r="T207">
        <v>0.36135846706211489</v>
      </c>
      <c r="U207">
        <v>0.38763218037110647</v>
      </c>
      <c r="V207">
        <v>0.41276731627082464</v>
      </c>
      <c r="W207">
        <v>0.43593413896199462</v>
      </c>
      <c r="X207">
        <v>0.457442542684044</v>
      </c>
      <c r="Y207">
        <v>0.47749477151170117</v>
      </c>
      <c r="Z207">
        <v>0.49582418879327261</v>
      </c>
      <c r="AA207" s="126">
        <v>0.51260942777860163</v>
      </c>
      <c r="AC207" s="130">
        <f t="shared" si="30"/>
        <v>296.09710591533741</v>
      </c>
      <c r="AD207" s="131">
        <f t="shared" si="31"/>
        <v>333.6307070056265</v>
      </c>
      <c r="AE207" s="131">
        <f t="shared" si="32"/>
        <v>361.35846706211487</v>
      </c>
      <c r="AF207" s="131">
        <f t="shared" si="33"/>
        <v>387.63218037110647</v>
      </c>
      <c r="AG207" s="131">
        <f t="shared" si="34"/>
        <v>412.76731627082461</v>
      </c>
      <c r="AH207" s="131">
        <f t="shared" si="35"/>
        <v>435.93413896199462</v>
      </c>
      <c r="AI207" s="131">
        <f t="shared" si="36"/>
        <v>457.44254268404399</v>
      </c>
      <c r="AJ207" s="131">
        <f t="shared" si="37"/>
        <v>477.49477151170117</v>
      </c>
      <c r="AK207" s="131">
        <f t="shared" si="38"/>
        <v>495.82418879327264</v>
      </c>
      <c r="AL207" s="131">
        <f t="shared" si="39"/>
        <v>512.60942777860168</v>
      </c>
    </row>
    <row r="208" spans="1:38" hidden="1" x14ac:dyDescent="0.25">
      <c r="A208">
        <v>48</v>
      </c>
      <c r="B208" t="s">
        <v>1745</v>
      </c>
      <c r="C208" t="s">
        <v>1802</v>
      </c>
      <c r="E208" t="s">
        <v>244</v>
      </c>
      <c r="F208" t="s">
        <v>242</v>
      </c>
      <c r="G208" t="s">
        <v>1885</v>
      </c>
      <c r="H208" t="s">
        <v>1749</v>
      </c>
      <c r="I208" t="s">
        <v>1650</v>
      </c>
      <c r="J208" t="s">
        <v>1750</v>
      </c>
      <c r="K208" t="s">
        <v>1751</v>
      </c>
      <c r="L208" t="s">
        <v>92</v>
      </c>
      <c r="M208" t="s">
        <v>1864</v>
      </c>
      <c r="N208" t="s">
        <v>1864</v>
      </c>
      <c r="O208" t="s">
        <v>1753</v>
      </c>
      <c r="P208">
        <v>0</v>
      </c>
      <c r="Q208" s="126" t="s">
        <v>1865</v>
      </c>
      <c r="R208">
        <v>1.5677819197256528</v>
      </c>
      <c r="S208">
        <v>1.7698343065990432</v>
      </c>
      <c r="T208">
        <v>1.9204974721605521</v>
      </c>
      <c r="U208">
        <v>2.0650920826982051</v>
      </c>
      <c r="V208">
        <v>2.2042840365066172</v>
      </c>
      <c r="W208">
        <v>2.334102758968279</v>
      </c>
      <c r="X208">
        <v>2.4558059976764364</v>
      </c>
      <c r="Y208">
        <v>2.5703368486426141</v>
      </c>
      <c r="Z208">
        <v>2.6760807928662369</v>
      </c>
      <c r="AA208" s="126">
        <v>2.773872372473857</v>
      </c>
      <c r="AC208" s="130">
        <f t="shared" si="30"/>
        <v>1567.7819197256529</v>
      </c>
      <c r="AD208" s="131">
        <f t="shared" si="31"/>
        <v>1769.8343065990432</v>
      </c>
      <c r="AE208" s="131">
        <f t="shared" si="32"/>
        <v>1920.4974721605522</v>
      </c>
      <c r="AF208" s="131">
        <f t="shared" si="33"/>
        <v>2065.0920826982051</v>
      </c>
      <c r="AG208" s="131">
        <f t="shared" si="34"/>
        <v>2204.2840365066172</v>
      </c>
      <c r="AH208" s="131">
        <f t="shared" si="35"/>
        <v>2334.102758968279</v>
      </c>
      <c r="AI208" s="131">
        <f t="shared" si="36"/>
        <v>2455.8059976764362</v>
      </c>
      <c r="AJ208" s="131">
        <f t="shared" si="37"/>
        <v>2570.3368486426143</v>
      </c>
      <c r="AK208" s="131">
        <f t="shared" si="38"/>
        <v>2676.0807928662371</v>
      </c>
      <c r="AL208" s="131">
        <f t="shared" si="39"/>
        <v>2773.872372473857</v>
      </c>
    </row>
    <row r="209" spans="1:38" hidden="1" x14ac:dyDescent="0.25">
      <c r="A209">
        <v>48</v>
      </c>
      <c r="B209" t="s">
        <v>1745</v>
      </c>
      <c r="C209" t="s">
        <v>1802</v>
      </c>
      <c r="E209" t="s">
        <v>267</v>
      </c>
      <c r="F209" t="s">
        <v>1676</v>
      </c>
      <c r="G209" t="s">
        <v>1885</v>
      </c>
      <c r="H209" t="s">
        <v>1749</v>
      </c>
      <c r="I209" t="s">
        <v>1650</v>
      </c>
      <c r="J209" t="s">
        <v>1750</v>
      </c>
      <c r="K209" t="s">
        <v>1751</v>
      </c>
      <c r="L209" t="s">
        <v>92</v>
      </c>
      <c r="M209" t="s">
        <v>1864</v>
      </c>
      <c r="N209" t="s">
        <v>1864</v>
      </c>
      <c r="O209" t="s">
        <v>1753</v>
      </c>
      <c r="P209">
        <v>0</v>
      </c>
      <c r="Q209" s="126" t="s">
        <v>1865</v>
      </c>
      <c r="R209">
        <v>1.2647550040002724E-2</v>
      </c>
      <c r="S209">
        <v>1.4087833513826788E-2</v>
      </c>
      <c r="T209">
        <v>1.5173986592948017E-2</v>
      </c>
      <c r="U209">
        <v>1.620812862689254E-2</v>
      </c>
      <c r="V209">
        <v>1.7199558213609138E-2</v>
      </c>
      <c r="W209">
        <v>1.8118647253646567E-2</v>
      </c>
      <c r="X209">
        <v>1.8975166239157744E-2</v>
      </c>
      <c r="Y209">
        <v>1.9777067494087818E-2</v>
      </c>
      <c r="Z209">
        <v>2.0513227102638629E-2</v>
      </c>
      <c r="AA209" s="126">
        <v>2.1190218914627728E-2</v>
      </c>
      <c r="AC209" s="130">
        <f t="shared" si="30"/>
        <v>12.647550040002724</v>
      </c>
      <c r="AD209" s="131">
        <f t="shared" si="31"/>
        <v>14.087833513826787</v>
      </c>
      <c r="AE209" s="131">
        <f t="shared" si="32"/>
        <v>15.173986592948017</v>
      </c>
      <c r="AF209" s="131">
        <f t="shared" si="33"/>
        <v>16.208128626892542</v>
      </c>
      <c r="AG209" s="131">
        <f t="shared" si="34"/>
        <v>17.199558213609137</v>
      </c>
      <c r="AH209" s="131">
        <f t="shared" si="35"/>
        <v>18.118647253646568</v>
      </c>
      <c r="AI209" s="131">
        <f t="shared" si="36"/>
        <v>18.975166239157744</v>
      </c>
      <c r="AJ209" s="131">
        <f t="shared" si="37"/>
        <v>19.777067494087817</v>
      </c>
      <c r="AK209" s="131">
        <f t="shared" si="38"/>
        <v>20.513227102638627</v>
      </c>
      <c r="AL209" s="131">
        <f t="shared" si="39"/>
        <v>21.190218914627728</v>
      </c>
    </row>
    <row r="210" spans="1:38" hidden="1" x14ac:dyDescent="0.25">
      <c r="A210">
        <v>48</v>
      </c>
      <c r="B210" t="s">
        <v>1745</v>
      </c>
      <c r="C210" t="s">
        <v>1802</v>
      </c>
      <c r="E210" t="s">
        <v>247</v>
      </c>
      <c r="F210" t="s">
        <v>220</v>
      </c>
      <c r="G210" t="s">
        <v>1885</v>
      </c>
      <c r="H210" t="s">
        <v>1749</v>
      </c>
      <c r="I210" t="s">
        <v>1650</v>
      </c>
      <c r="J210" t="s">
        <v>1750</v>
      </c>
      <c r="K210" t="s">
        <v>1751</v>
      </c>
      <c r="L210" t="s">
        <v>92</v>
      </c>
      <c r="M210" t="s">
        <v>1864</v>
      </c>
      <c r="N210" t="s">
        <v>1866</v>
      </c>
      <c r="O210" t="s">
        <v>1753</v>
      </c>
      <c r="P210">
        <v>0</v>
      </c>
      <c r="Q210" s="126" t="s">
        <v>1865</v>
      </c>
      <c r="R210">
        <v>1.7293437244105203</v>
      </c>
      <c r="S210">
        <v>1.9788783086979629</v>
      </c>
      <c r="T210">
        <v>2.1648929486620343</v>
      </c>
      <c r="U210">
        <v>2.3432981065085632</v>
      </c>
      <c r="V210">
        <v>2.5149059074260891</v>
      </c>
      <c r="W210">
        <v>2.6748739595620274</v>
      </c>
      <c r="X210">
        <v>2.8247420966046164</v>
      </c>
      <c r="Y210">
        <v>2.9656878419425645</v>
      </c>
      <c r="Z210">
        <v>3.0957392590330639</v>
      </c>
      <c r="AA210" s="126">
        <v>3.2159308282288661</v>
      </c>
      <c r="AC210" s="130">
        <f t="shared" si="30"/>
        <v>1729.3437244105203</v>
      </c>
      <c r="AD210" s="131">
        <f t="shared" si="31"/>
        <v>1978.8783086979629</v>
      </c>
      <c r="AE210" s="131">
        <f t="shared" si="32"/>
        <v>2164.8929486620341</v>
      </c>
      <c r="AF210" s="131">
        <f t="shared" si="33"/>
        <v>2343.2981065085633</v>
      </c>
      <c r="AG210" s="131">
        <f t="shared" si="34"/>
        <v>2514.905907426089</v>
      </c>
      <c r="AH210" s="131">
        <f t="shared" si="35"/>
        <v>2674.8739595620273</v>
      </c>
      <c r="AI210" s="131">
        <f t="shared" si="36"/>
        <v>2824.7420966046166</v>
      </c>
      <c r="AJ210" s="131">
        <f t="shared" si="37"/>
        <v>2965.6878419425643</v>
      </c>
      <c r="AK210" s="131">
        <f t="shared" si="38"/>
        <v>3095.7392590330637</v>
      </c>
      <c r="AL210" s="131">
        <f t="shared" si="39"/>
        <v>3215.9308282288662</v>
      </c>
    </row>
    <row r="211" spans="1:38" hidden="1" x14ac:dyDescent="0.25">
      <c r="A211">
        <v>48</v>
      </c>
      <c r="B211" t="s">
        <v>1745</v>
      </c>
      <c r="C211" t="s">
        <v>1802</v>
      </c>
      <c r="E211" t="s">
        <v>250</v>
      </c>
      <c r="F211" t="s">
        <v>213</v>
      </c>
      <c r="G211" t="s">
        <v>1885</v>
      </c>
      <c r="H211" t="s">
        <v>1749</v>
      </c>
      <c r="I211" t="s">
        <v>1650</v>
      </c>
      <c r="J211" t="s">
        <v>1750</v>
      </c>
      <c r="K211" t="s">
        <v>1751</v>
      </c>
      <c r="L211" t="s">
        <v>92</v>
      </c>
      <c r="M211" t="s">
        <v>1864</v>
      </c>
      <c r="N211" t="s">
        <v>1864</v>
      </c>
      <c r="O211" t="s">
        <v>1753</v>
      </c>
      <c r="P211">
        <v>0</v>
      </c>
      <c r="Q211" s="126" t="s">
        <v>1865</v>
      </c>
      <c r="R211">
        <v>0.80370315932858394</v>
      </c>
      <c r="S211">
        <v>0.908815753197874</v>
      </c>
      <c r="T211">
        <v>0.99263556933590869</v>
      </c>
      <c r="U211">
        <v>1.0718365713837248</v>
      </c>
      <c r="V211">
        <v>1.1476213111342002</v>
      </c>
      <c r="W211">
        <v>1.2175510996499774</v>
      </c>
      <c r="X211">
        <v>1.282520278983883</v>
      </c>
      <c r="Y211">
        <v>1.3431419838446081</v>
      </c>
      <c r="Z211">
        <v>1.3985913306220821</v>
      </c>
      <c r="AA211" s="126">
        <v>1.4494108388983382</v>
      </c>
      <c r="AC211" s="130">
        <f t="shared" si="30"/>
        <v>803.70315932858398</v>
      </c>
      <c r="AD211" s="131">
        <f t="shared" si="31"/>
        <v>908.81575319787396</v>
      </c>
      <c r="AE211" s="131">
        <f t="shared" si="32"/>
        <v>992.63556933590871</v>
      </c>
      <c r="AF211" s="131">
        <f t="shared" si="33"/>
        <v>1071.8365713837247</v>
      </c>
      <c r="AG211" s="131">
        <f t="shared" si="34"/>
        <v>1147.6213111342001</v>
      </c>
      <c r="AH211" s="131">
        <f t="shared" si="35"/>
        <v>1217.5510996499775</v>
      </c>
      <c r="AI211" s="131">
        <f t="shared" si="36"/>
        <v>1282.5202789838829</v>
      </c>
      <c r="AJ211" s="131">
        <f t="shared" si="37"/>
        <v>1343.1419838446081</v>
      </c>
      <c r="AK211" s="131">
        <f t="shared" si="38"/>
        <v>1398.5913306220821</v>
      </c>
      <c r="AL211" s="131">
        <f t="shared" si="39"/>
        <v>1449.4108388983382</v>
      </c>
    </row>
    <row r="212" spans="1:38" hidden="1" x14ac:dyDescent="0.25">
      <c r="A212">
        <v>48</v>
      </c>
      <c r="B212" t="s">
        <v>1745</v>
      </c>
      <c r="C212" t="s">
        <v>1802</v>
      </c>
      <c r="E212" t="s">
        <v>268</v>
      </c>
      <c r="F212" t="s">
        <v>1678</v>
      </c>
      <c r="G212" t="s">
        <v>1885</v>
      </c>
      <c r="H212" t="s">
        <v>1749</v>
      </c>
      <c r="I212" t="s">
        <v>1650</v>
      </c>
      <c r="J212" t="s">
        <v>1750</v>
      </c>
      <c r="K212" t="s">
        <v>1751</v>
      </c>
      <c r="L212" t="s">
        <v>92</v>
      </c>
      <c r="M212" t="s">
        <v>1864</v>
      </c>
      <c r="N212" t="s">
        <v>1864</v>
      </c>
      <c r="O212" t="s">
        <v>1753</v>
      </c>
      <c r="P212">
        <v>0</v>
      </c>
      <c r="Q212" s="126" t="s">
        <v>1865</v>
      </c>
      <c r="R212">
        <v>0.5789777018635871</v>
      </c>
      <c r="S212">
        <v>0.65704935358001693</v>
      </c>
      <c r="T212">
        <v>0.71793439442847495</v>
      </c>
      <c r="U212">
        <v>0.77626817500228584</v>
      </c>
      <c r="V212">
        <v>0.83249964958967249</v>
      </c>
      <c r="W212">
        <v>0.88480756417927375</v>
      </c>
      <c r="X212">
        <v>0.9338064038471765</v>
      </c>
      <c r="Y212">
        <v>0.97988379525959035</v>
      </c>
      <c r="Z212">
        <v>1.0223787018995556</v>
      </c>
      <c r="AA212" s="126">
        <v>1.0616487240734833</v>
      </c>
      <c r="AC212" s="130">
        <f t="shared" si="30"/>
        <v>578.97770186358707</v>
      </c>
      <c r="AD212" s="131">
        <f t="shared" si="31"/>
        <v>657.04935358001694</v>
      </c>
      <c r="AE212" s="131">
        <f t="shared" si="32"/>
        <v>717.934394428475</v>
      </c>
      <c r="AF212" s="131">
        <f t="shared" si="33"/>
        <v>776.26817500228583</v>
      </c>
      <c r="AG212" s="131">
        <f t="shared" si="34"/>
        <v>832.49964958967246</v>
      </c>
      <c r="AH212" s="131">
        <f t="shared" si="35"/>
        <v>884.80756417927375</v>
      </c>
      <c r="AI212" s="131">
        <f t="shared" si="36"/>
        <v>933.80640384717651</v>
      </c>
      <c r="AJ212" s="131">
        <f t="shared" si="37"/>
        <v>979.88379525959033</v>
      </c>
      <c r="AK212" s="131">
        <f t="shared" si="38"/>
        <v>1022.3787018995556</v>
      </c>
      <c r="AL212" s="131">
        <f t="shared" si="39"/>
        <v>1061.6487240734832</v>
      </c>
    </row>
    <row r="213" spans="1:38" hidden="1" x14ac:dyDescent="0.25">
      <c r="A213">
        <v>48</v>
      </c>
      <c r="B213" t="s">
        <v>1745</v>
      </c>
      <c r="C213" t="s">
        <v>1802</v>
      </c>
      <c r="E213" t="s">
        <v>254</v>
      </c>
      <c r="F213" t="s">
        <v>253</v>
      </c>
      <c r="G213" t="s">
        <v>1885</v>
      </c>
      <c r="H213" t="s">
        <v>1749</v>
      </c>
      <c r="I213" t="s">
        <v>1650</v>
      </c>
      <c r="J213" t="s">
        <v>1750</v>
      </c>
      <c r="K213" t="s">
        <v>1751</v>
      </c>
      <c r="L213" t="s">
        <v>92</v>
      </c>
      <c r="M213" t="s">
        <v>1864</v>
      </c>
      <c r="N213" t="s">
        <v>1864</v>
      </c>
      <c r="O213" t="s">
        <v>1753</v>
      </c>
      <c r="P213">
        <v>0</v>
      </c>
      <c r="Q213" s="126" t="s">
        <v>1865</v>
      </c>
      <c r="R213">
        <v>1.1672685039179429</v>
      </c>
      <c r="S213">
        <v>1.3274908444655698</v>
      </c>
      <c r="T213">
        <v>1.4469311725050913</v>
      </c>
      <c r="U213">
        <v>1.5614952323507447</v>
      </c>
      <c r="V213">
        <v>1.6717052739038649</v>
      </c>
      <c r="W213">
        <v>1.7744470090420756</v>
      </c>
      <c r="X213">
        <v>1.8707102484525893</v>
      </c>
      <c r="Y213">
        <v>1.9612499887547572</v>
      </c>
      <c r="Z213">
        <v>2.0447982648324086</v>
      </c>
      <c r="AA213" s="126">
        <v>2.1220189718668045</v>
      </c>
      <c r="AC213" s="130">
        <f t="shared" si="30"/>
        <v>1167.268503917943</v>
      </c>
      <c r="AD213" s="131">
        <f t="shared" si="31"/>
        <v>1327.4908444655698</v>
      </c>
      <c r="AE213" s="131">
        <f t="shared" si="32"/>
        <v>1446.9311725050914</v>
      </c>
      <c r="AF213" s="131">
        <f t="shared" si="33"/>
        <v>1561.4952323507448</v>
      </c>
      <c r="AG213" s="131">
        <f t="shared" si="34"/>
        <v>1671.705273903865</v>
      </c>
      <c r="AH213" s="131">
        <f t="shared" si="35"/>
        <v>1774.4470090420757</v>
      </c>
      <c r="AI213" s="131">
        <f t="shared" si="36"/>
        <v>1870.7102484525892</v>
      </c>
      <c r="AJ213" s="131">
        <f t="shared" si="37"/>
        <v>1961.2499887547572</v>
      </c>
      <c r="AK213" s="131">
        <f t="shared" si="38"/>
        <v>2044.7982648324087</v>
      </c>
      <c r="AL213" s="131">
        <f t="shared" si="39"/>
        <v>2122.0189718668043</v>
      </c>
    </row>
    <row r="214" spans="1:38" hidden="1" x14ac:dyDescent="0.25">
      <c r="A214">
        <v>48</v>
      </c>
      <c r="B214" t="s">
        <v>1745</v>
      </c>
      <c r="C214" t="s">
        <v>1802</v>
      </c>
      <c r="E214" t="s">
        <v>257</v>
      </c>
      <c r="F214" t="s">
        <v>215</v>
      </c>
      <c r="G214" t="s">
        <v>1885</v>
      </c>
      <c r="H214" t="s">
        <v>1749</v>
      </c>
      <c r="I214" t="s">
        <v>1650</v>
      </c>
      <c r="J214" t="s">
        <v>1750</v>
      </c>
      <c r="K214" t="s">
        <v>1751</v>
      </c>
      <c r="L214" t="s">
        <v>92</v>
      </c>
      <c r="M214" t="s">
        <v>1864</v>
      </c>
      <c r="N214" t="s">
        <v>1864</v>
      </c>
      <c r="O214" t="s">
        <v>1753</v>
      </c>
      <c r="P214">
        <v>0</v>
      </c>
      <c r="Q214" s="126" t="s">
        <v>1865</v>
      </c>
      <c r="R214">
        <v>2.4643622932441658</v>
      </c>
      <c r="S214">
        <v>2.7698330495082732</v>
      </c>
      <c r="T214">
        <v>3.0006076452312498</v>
      </c>
      <c r="U214">
        <v>3.2196771652211913</v>
      </c>
      <c r="V214">
        <v>3.4294578922749053</v>
      </c>
      <c r="W214">
        <v>3.6232062281983208</v>
      </c>
      <c r="X214">
        <v>3.8033935303686</v>
      </c>
      <c r="Y214">
        <v>3.9716735173901752</v>
      </c>
      <c r="Z214">
        <v>4.1257652524629593</v>
      </c>
      <c r="AA214" s="126">
        <v>4.2671276921709396</v>
      </c>
      <c r="AC214" s="130">
        <f t="shared" si="30"/>
        <v>2464.3622932441658</v>
      </c>
      <c r="AD214" s="131">
        <f t="shared" si="31"/>
        <v>2769.8330495082732</v>
      </c>
      <c r="AE214" s="131">
        <f t="shared" si="32"/>
        <v>3000.60764523125</v>
      </c>
      <c r="AF214" s="131">
        <f t="shared" si="33"/>
        <v>3219.6771652211914</v>
      </c>
      <c r="AG214" s="131">
        <f t="shared" si="34"/>
        <v>3429.4578922749051</v>
      </c>
      <c r="AH214" s="131">
        <f t="shared" si="35"/>
        <v>3623.2062281983208</v>
      </c>
      <c r="AI214" s="131">
        <f t="shared" si="36"/>
        <v>3803.3935303685998</v>
      </c>
      <c r="AJ214" s="131">
        <f t="shared" si="37"/>
        <v>3971.6735173901752</v>
      </c>
      <c r="AK214" s="131">
        <f t="shared" si="38"/>
        <v>4125.7652524629593</v>
      </c>
      <c r="AL214" s="131">
        <f t="shared" si="39"/>
        <v>4267.1276921709396</v>
      </c>
    </row>
    <row r="215" spans="1:38" hidden="1" x14ac:dyDescent="0.25">
      <c r="A215">
        <v>48</v>
      </c>
      <c r="B215" t="s">
        <v>1745</v>
      </c>
      <c r="C215" t="s">
        <v>1802</v>
      </c>
      <c r="E215" t="s">
        <v>261</v>
      </c>
      <c r="F215" t="s">
        <v>1867</v>
      </c>
      <c r="G215" t="s">
        <v>1885</v>
      </c>
      <c r="H215" t="s">
        <v>1749</v>
      </c>
      <c r="I215" t="s">
        <v>1650</v>
      </c>
      <c r="J215" t="s">
        <v>1750</v>
      </c>
      <c r="K215" t="s">
        <v>1751</v>
      </c>
      <c r="L215" t="s">
        <v>92</v>
      </c>
      <c r="M215" t="s">
        <v>1864</v>
      </c>
      <c r="N215" t="s">
        <v>1864</v>
      </c>
      <c r="O215" t="s">
        <v>1753</v>
      </c>
      <c r="P215">
        <v>0</v>
      </c>
      <c r="Q215" s="126" t="s">
        <v>1865</v>
      </c>
      <c r="R215">
        <v>1.2585428263736531</v>
      </c>
      <c r="S215">
        <v>1.4178673234294317</v>
      </c>
      <c r="T215">
        <v>1.548506947639658</v>
      </c>
      <c r="U215">
        <v>1.6733005854666312</v>
      </c>
      <c r="V215">
        <v>1.79320447587483</v>
      </c>
      <c r="W215">
        <v>1.9047200280752696</v>
      </c>
      <c r="X215">
        <v>2.0090341880800393</v>
      </c>
      <c r="Y215">
        <v>2.1070250423516734</v>
      </c>
      <c r="Z215">
        <v>2.1972799448221529</v>
      </c>
      <c r="AA215" s="126">
        <v>2.2805701655328989</v>
      </c>
      <c r="AC215" s="130">
        <f t="shared" si="30"/>
        <v>1258.542826373653</v>
      </c>
      <c r="AD215" s="131">
        <f t="shared" si="31"/>
        <v>1417.8673234294317</v>
      </c>
      <c r="AE215" s="131">
        <f t="shared" si="32"/>
        <v>1548.5069476396579</v>
      </c>
      <c r="AF215" s="131">
        <f t="shared" si="33"/>
        <v>1673.3005854666312</v>
      </c>
      <c r="AG215" s="131">
        <f t="shared" si="34"/>
        <v>1793.20447587483</v>
      </c>
      <c r="AH215" s="131">
        <f t="shared" si="35"/>
        <v>1904.7200280752697</v>
      </c>
      <c r="AI215" s="131">
        <f t="shared" si="36"/>
        <v>2009.0341880800393</v>
      </c>
      <c r="AJ215" s="131">
        <f t="shared" si="37"/>
        <v>2107.0250423516736</v>
      </c>
      <c r="AK215" s="131">
        <f t="shared" si="38"/>
        <v>2197.2799448221531</v>
      </c>
      <c r="AL215" s="131">
        <f t="shared" si="39"/>
        <v>2280.570165532899</v>
      </c>
    </row>
    <row r="216" spans="1:38" hidden="1" x14ac:dyDescent="0.25">
      <c r="A216">
        <v>48</v>
      </c>
      <c r="B216" t="s">
        <v>1745</v>
      </c>
      <c r="C216" t="s">
        <v>1802</v>
      </c>
      <c r="E216" t="s">
        <v>1868</v>
      </c>
      <c r="F216" t="s">
        <v>81</v>
      </c>
      <c r="G216" t="s">
        <v>1885</v>
      </c>
      <c r="H216" t="s">
        <v>1749</v>
      </c>
      <c r="I216" t="s">
        <v>1650</v>
      </c>
      <c r="J216" t="s">
        <v>1750</v>
      </c>
      <c r="K216" t="s">
        <v>1751</v>
      </c>
      <c r="L216" t="s">
        <v>92</v>
      </c>
      <c r="M216" t="s">
        <v>1864</v>
      </c>
      <c r="N216" t="s">
        <v>1864</v>
      </c>
      <c r="O216" t="s">
        <v>1753</v>
      </c>
      <c r="P216">
        <v>0</v>
      </c>
      <c r="Q216" s="126" t="s">
        <v>1767</v>
      </c>
      <c r="R216">
        <v>2.9686249383728165E-3</v>
      </c>
      <c r="S216">
        <v>5.6670120115627637E-3</v>
      </c>
      <c r="T216">
        <v>7.7019299573886542E-3</v>
      </c>
      <c r="U216">
        <v>9.639409283688994E-3</v>
      </c>
      <c r="V216">
        <v>1.1496869717542015E-2</v>
      </c>
      <c r="W216">
        <v>1.3218801995951549E-2</v>
      </c>
      <c r="X216">
        <v>1.4823511251664066E-2</v>
      </c>
      <c r="Y216">
        <v>1.6325895694426839E-2</v>
      </c>
      <c r="Z216">
        <v>1.7705114031553646E-2</v>
      </c>
      <c r="AA216" s="126">
        <v>1.897348220664551E-2</v>
      </c>
      <c r="AC216" s="130">
        <f t="shared" si="30"/>
        <v>2.9686249383728165</v>
      </c>
      <c r="AD216" s="131">
        <f t="shared" si="31"/>
        <v>5.6670120115627638</v>
      </c>
      <c r="AE216" s="131">
        <f t="shared" si="32"/>
        <v>7.7019299573886544</v>
      </c>
      <c r="AF216" s="131">
        <f t="shared" si="33"/>
        <v>9.6394092836889946</v>
      </c>
      <c r="AG216" s="131">
        <f t="shared" si="34"/>
        <v>11.496869717542015</v>
      </c>
      <c r="AH216" s="131">
        <f t="shared" si="35"/>
        <v>13.21880199595155</v>
      </c>
      <c r="AI216" s="131">
        <f t="shared" si="36"/>
        <v>14.823511251664065</v>
      </c>
      <c r="AJ216" s="131">
        <f t="shared" si="37"/>
        <v>16.325895694426841</v>
      </c>
      <c r="AK216" s="131">
        <f t="shared" si="38"/>
        <v>17.705114031553645</v>
      </c>
      <c r="AL216" s="131">
        <f t="shared" si="39"/>
        <v>18.97348220664551</v>
      </c>
    </row>
    <row r="217" spans="1:38" hidden="1" x14ac:dyDescent="0.25">
      <c r="A217">
        <v>48</v>
      </c>
      <c r="B217" t="s">
        <v>1745</v>
      </c>
      <c r="C217" t="s">
        <v>1802</v>
      </c>
      <c r="E217" t="s">
        <v>266</v>
      </c>
      <c r="F217" t="s">
        <v>1673</v>
      </c>
      <c r="G217" t="s">
        <v>1885</v>
      </c>
      <c r="H217" t="s">
        <v>1749</v>
      </c>
      <c r="I217" t="s">
        <v>1650</v>
      </c>
      <c r="J217" t="s">
        <v>1750</v>
      </c>
      <c r="K217" t="s">
        <v>1751</v>
      </c>
      <c r="L217" t="s">
        <v>92</v>
      </c>
      <c r="M217" t="s">
        <v>1864</v>
      </c>
      <c r="N217" t="s">
        <v>1866</v>
      </c>
      <c r="O217" t="s">
        <v>1753</v>
      </c>
      <c r="P217">
        <v>0</v>
      </c>
      <c r="Q217" s="126" t="s">
        <v>1865</v>
      </c>
      <c r="R217">
        <v>0.14371464706450676</v>
      </c>
      <c r="S217">
        <v>0.27826337891528885</v>
      </c>
      <c r="T217">
        <v>0.37965804362460709</v>
      </c>
      <c r="U217">
        <v>0.47589198893130069</v>
      </c>
      <c r="V217">
        <v>0.56803673422525502</v>
      </c>
      <c r="W217">
        <v>0.653121031515975</v>
      </c>
      <c r="X217">
        <v>0.7322360064931055</v>
      </c>
      <c r="Y217">
        <v>0.80610945688947955</v>
      </c>
      <c r="Z217">
        <v>0.87374211360583365</v>
      </c>
      <c r="AA217" s="126">
        <v>0.93577627141092679</v>
      </c>
      <c r="AC217" s="130">
        <f t="shared" si="30"/>
        <v>143.71464706450675</v>
      </c>
      <c r="AD217" s="131">
        <f t="shared" si="31"/>
        <v>278.26337891528885</v>
      </c>
      <c r="AE217" s="131">
        <f t="shared" si="32"/>
        <v>379.6580436246071</v>
      </c>
      <c r="AF217" s="131">
        <f t="shared" si="33"/>
        <v>475.89198893130072</v>
      </c>
      <c r="AG217" s="131">
        <f t="shared" si="34"/>
        <v>568.03673422525503</v>
      </c>
      <c r="AH217" s="131">
        <f t="shared" si="35"/>
        <v>653.12103151597501</v>
      </c>
      <c r="AI217" s="131">
        <f t="shared" si="36"/>
        <v>732.23600649310549</v>
      </c>
      <c r="AJ217" s="131">
        <f t="shared" si="37"/>
        <v>806.10945688947959</v>
      </c>
      <c r="AK217" s="131">
        <f t="shared" si="38"/>
        <v>873.74211360583365</v>
      </c>
      <c r="AL217" s="131">
        <f t="shared" si="39"/>
        <v>935.77627141092682</v>
      </c>
    </row>
    <row r="218" spans="1:38" hidden="1" x14ac:dyDescent="0.25">
      <c r="A218">
        <v>48</v>
      </c>
      <c r="B218" t="s">
        <v>1745</v>
      </c>
      <c r="C218" t="s">
        <v>1802</v>
      </c>
      <c r="E218" t="s">
        <v>1886</v>
      </c>
      <c r="F218" t="s">
        <v>81</v>
      </c>
      <c r="G218" t="s">
        <v>1885</v>
      </c>
      <c r="H218" t="s">
        <v>1749</v>
      </c>
      <c r="I218" t="s">
        <v>1650</v>
      </c>
      <c r="J218" t="s">
        <v>1750</v>
      </c>
      <c r="K218" t="s">
        <v>1751</v>
      </c>
      <c r="L218" t="s">
        <v>92</v>
      </c>
      <c r="M218" t="s">
        <v>1864</v>
      </c>
      <c r="N218" t="s">
        <v>1864</v>
      </c>
      <c r="O218" t="s">
        <v>1753</v>
      </c>
      <c r="P218" t="e">
        <v>#N/A</v>
      </c>
      <c r="Q218" s="126" t="s">
        <v>1865</v>
      </c>
      <c r="R218">
        <v>0</v>
      </c>
      <c r="S218">
        <v>0</v>
      </c>
      <c r="T218">
        <v>0</v>
      </c>
      <c r="U218">
        <v>0</v>
      </c>
      <c r="V218">
        <v>0</v>
      </c>
      <c r="W218">
        <v>0</v>
      </c>
      <c r="X218">
        <v>0</v>
      </c>
      <c r="Y218">
        <v>0</v>
      </c>
      <c r="Z218">
        <v>0</v>
      </c>
      <c r="AA218" s="126">
        <v>0</v>
      </c>
      <c r="AC218" s="130">
        <f t="shared" si="30"/>
        <v>0</v>
      </c>
      <c r="AD218" s="131">
        <f t="shared" si="31"/>
        <v>0</v>
      </c>
      <c r="AE218" s="131">
        <f t="shared" si="32"/>
        <v>0</v>
      </c>
      <c r="AF218" s="131">
        <f t="shared" si="33"/>
        <v>0</v>
      </c>
      <c r="AG218" s="131">
        <f t="shared" si="34"/>
        <v>0</v>
      </c>
      <c r="AH218" s="131">
        <f t="shared" si="35"/>
        <v>0</v>
      </c>
      <c r="AI218" s="131">
        <f t="shared" si="36"/>
        <v>0</v>
      </c>
      <c r="AJ218" s="131">
        <f t="shared" si="37"/>
        <v>0</v>
      </c>
      <c r="AK218" s="131">
        <f t="shared" si="38"/>
        <v>0</v>
      </c>
      <c r="AL218" s="131">
        <f t="shared" si="39"/>
        <v>0</v>
      </c>
    </row>
    <row r="219" spans="1:38" hidden="1" x14ac:dyDescent="0.25">
      <c r="A219">
        <v>48</v>
      </c>
      <c r="B219" t="s">
        <v>1745</v>
      </c>
      <c r="C219" t="s">
        <v>1849</v>
      </c>
      <c r="E219" t="s">
        <v>264</v>
      </c>
      <c r="F219" t="s">
        <v>251</v>
      </c>
      <c r="G219" t="s">
        <v>1885</v>
      </c>
      <c r="H219" t="s">
        <v>1749</v>
      </c>
      <c r="I219" t="s">
        <v>1650</v>
      </c>
      <c r="J219" t="s">
        <v>1750</v>
      </c>
      <c r="K219" t="s">
        <v>1751</v>
      </c>
      <c r="L219" t="s">
        <v>92</v>
      </c>
      <c r="M219" t="s">
        <v>1864</v>
      </c>
      <c r="N219" t="s">
        <v>1864</v>
      </c>
      <c r="O219" t="s">
        <v>1753</v>
      </c>
      <c r="P219">
        <v>0</v>
      </c>
      <c r="Q219" s="126" t="s">
        <v>1865</v>
      </c>
      <c r="R219">
        <v>2.2921881265698302E-2</v>
      </c>
      <c r="S219">
        <v>3.7113259984337635E-2</v>
      </c>
      <c r="T219">
        <v>4.4653605541839683E-2</v>
      </c>
      <c r="U219">
        <v>5.1828282184366678E-2</v>
      </c>
      <c r="V219">
        <v>5.8689872956051617E-2</v>
      </c>
      <c r="W219">
        <v>6.5040791253313676E-2</v>
      </c>
      <c r="X219">
        <v>7.0948798466087662E-2</v>
      </c>
      <c r="Y219">
        <v>7.6467721250467593E-2</v>
      </c>
      <c r="Z219">
        <v>8.1524726603826744E-2</v>
      </c>
      <c r="AA219" s="126">
        <v>8.6165778283961367E-2</v>
      </c>
      <c r="AC219" s="130">
        <f t="shared" si="30"/>
        <v>22.921881265698303</v>
      </c>
      <c r="AD219" s="131">
        <f t="shared" si="31"/>
        <v>37.113259984337638</v>
      </c>
      <c r="AE219" s="131">
        <f t="shared" si="32"/>
        <v>44.653605541839681</v>
      </c>
      <c r="AF219" s="131">
        <f t="shared" si="33"/>
        <v>51.828282184366678</v>
      </c>
      <c r="AG219" s="131">
        <f t="shared" si="34"/>
        <v>58.689872956051616</v>
      </c>
      <c r="AH219" s="131">
        <f t="shared" si="35"/>
        <v>65.040791253313671</v>
      </c>
      <c r="AI219" s="131">
        <f t="shared" si="36"/>
        <v>70.948798466087666</v>
      </c>
      <c r="AJ219" s="131">
        <f t="shared" si="37"/>
        <v>76.467721250467591</v>
      </c>
      <c r="AK219" s="131">
        <f t="shared" si="38"/>
        <v>81.52472660382675</v>
      </c>
      <c r="AL219" s="131">
        <f t="shared" si="39"/>
        <v>86.165778283961373</v>
      </c>
    </row>
    <row r="220" spans="1:38" hidden="1" x14ac:dyDescent="0.25">
      <c r="A220">
        <v>48</v>
      </c>
      <c r="B220" t="s">
        <v>1745</v>
      </c>
      <c r="C220" t="s">
        <v>1849</v>
      </c>
      <c r="E220" t="s">
        <v>1869</v>
      </c>
      <c r="F220" t="s">
        <v>1870</v>
      </c>
      <c r="G220" t="s">
        <v>1885</v>
      </c>
      <c r="H220" t="s">
        <v>1749</v>
      </c>
      <c r="I220" t="s">
        <v>1650</v>
      </c>
      <c r="J220" t="s">
        <v>1750</v>
      </c>
      <c r="K220" t="s">
        <v>1751</v>
      </c>
      <c r="L220" t="s">
        <v>92</v>
      </c>
      <c r="M220" t="s">
        <v>1864</v>
      </c>
      <c r="N220" t="s">
        <v>1864</v>
      </c>
      <c r="O220" t="s">
        <v>1753</v>
      </c>
      <c r="P220">
        <v>0</v>
      </c>
      <c r="Q220" s="126" t="s">
        <v>1865</v>
      </c>
      <c r="R220">
        <v>3.824514352395561E-2</v>
      </c>
      <c r="S220">
        <v>6.3314076310466538E-2</v>
      </c>
      <c r="T220">
        <v>7.7909720524982407E-2</v>
      </c>
      <c r="U220">
        <v>9.1782295248770129E-2</v>
      </c>
      <c r="V220">
        <v>0.10502655009933654</v>
      </c>
      <c r="W220">
        <v>0.11726288750569025</v>
      </c>
      <c r="X220">
        <v>0.12862680891151534</v>
      </c>
      <c r="Y220">
        <v>0.13922349213301233</v>
      </c>
      <c r="Z220">
        <v>0.14891682878517143</v>
      </c>
      <c r="AA220" s="126">
        <v>0.15779736228017627</v>
      </c>
      <c r="AC220" s="130">
        <f t="shared" si="30"/>
        <v>38.245143523955612</v>
      </c>
      <c r="AD220" s="131">
        <f t="shared" si="31"/>
        <v>63.31407631046654</v>
      </c>
      <c r="AE220" s="131">
        <f t="shared" si="32"/>
        <v>77.909720524982404</v>
      </c>
      <c r="AF220" s="131">
        <f t="shared" si="33"/>
        <v>91.782295248770126</v>
      </c>
      <c r="AG220" s="131">
        <f t="shared" si="34"/>
        <v>105.02655009933653</v>
      </c>
      <c r="AH220" s="131">
        <f t="shared" si="35"/>
        <v>117.26288750569024</v>
      </c>
      <c r="AI220" s="131">
        <f t="shared" si="36"/>
        <v>128.62680891151535</v>
      </c>
      <c r="AJ220" s="131">
        <f t="shared" si="37"/>
        <v>139.22349213301231</v>
      </c>
      <c r="AK220" s="131">
        <f t="shared" si="38"/>
        <v>148.91682878517142</v>
      </c>
      <c r="AL220" s="131">
        <f t="shared" si="39"/>
        <v>157.79736228017626</v>
      </c>
    </row>
    <row r="221" spans="1:38" hidden="1" x14ac:dyDescent="0.25">
      <c r="A221">
        <v>48</v>
      </c>
      <c r="B221" t="s">
        <v>1745</v>
      </c>
      <c r="C221" t="s">
        <v>1871</v>
      </c>
      <c r="F221" t="s">
        <v>1871</v>
      </c>
      <c r="G221" t="s">
        <v>1885</v>
      </c>
      <c r="H221" t="s">
        <v>1749</v>
      </c>
      <c r="I221" t="s">
        <v>1650</v>
      </c>
      <c r="J221" t="s">
        <v>1750</v>
      </c>
      <c r="K221" t="s">
        <v>1751</v>
      </c>
      <c r="L221" t="s">
        <v>92</v>
      </c>
      <c r="M221" t="s">
        <v>1864</v>
      </c>
      <c r="N221" t="s">
        <v>1864</v>
      </c>
      <c r="O221" t="s">
        <v>1753</v>
      </c>
      <c r="P221" t="e">
        <v>#N/A</v>
      </c>
      <c r="Q221" s="126" t="e">
        <v>#N/A</v>
      </c>
      <c r="R221">
        <v>61.911794676904428</v>
      </c>
      <c r="S221">
        <v>69.463213358914771</v>
      </c>
      <c r="T221">
        <v>75.70222166780124</v>
      </c>
      <c r="U221">
        <v>81.650598179732285</v>
      </c>
      <c r="V221">
        <v>87.349034905469537</v>
      </c>
      <c r="W221">
        <v>92.628476505425652</v>
      </c>
      <c r="X221">
        <v>97.549817295940741</v>
      </c>
      <c r="Y221">
        <v>102.15525942811341</v>
      </c>
      <c r="Z221">
        <v>106.38262671646119</v>
      </c>
      <c r="AA221" s="126">
        <v>110.26975735416369</v>
      </c>
      <c r="AC221" s="130">
        <f t="shared" si="30"/>
        <v>61911.794676904428</v>
      </c>
      <c r="AD221" s="131">
        <f t="shared" si="31"/>
        <v>69463.213358914771</v>
      </c>
      <c r="AE221" s="131">
        <f t="shared" si="32"/>
        <v>75702.221667801234</v>
      </c>
      <c r="AF221" s="131">
        <f t="shared" si="33"/>
        <v>81650.598179732289</v>
      </c>
      <c r="AG221" s="131">
        <f t="shared" si="34"/>
        <v>87349.03490546954</v>
      </c>
      <c r="AH221" s="131">
        <f t="shared" si="35"/>
        <v>92628.476505425657</v>
      </c>
      <c r="AI221" s="131">
        <f t="shared" si="36"/>
        <v>97549.817295940738</v>
      </c>
      <c r="AJ221" s="131">
        <f t="shared" si="37"/>
        <v>102155.25942811341</v>
      </c>
      <c r="AK221" s="131">
        <f t="shared" si="38"/>
        <v>106382.62671646119</v>
      </c>
      <c r="AL221" s="131">
        <f t="shared" si="39"/>
        <v>110269.75735416368</v>
      </c>
    </row>
    <row r="222" spans="1:38" hidden="1" x14ac:dyDescent="0.25">
      <c r="A222">
        <v>48</v>
      </c>
      <c r="B222" t="s">
        <v>1745</v>
      </c>
      <c r="C222" t="s">
        <v>1872</v>
      </c>
      <c r="F222" t="s">
        <v>1872</v>
      </c>
      <c r="G222" t="s">
        <v>1885</v>
      </c>
      <c r="H222" t="s">
        <v>1749</v>
      </c>
      <c r="I222" t="s">
        <v>1650</v>
      </c>
      <c r="J222" t="s">
        <v>1750</v>
      </c>
      <c r="K222" t="s">
        <v>1751</v>
      </c>
      <c r="L222" t="s">
        <v>92</v>
      </c>
      <c r="M222" t="s">
        <v>1864</v>
      </c>
      <c r="N222" t="s">
        <v>1864</v>
      </c>
      <c r="O222" t="s">
        <v>1753</v>
      </c>
      <c r="P222" t="e">
        <v>#N/A</v>
      </c>
      <c r="Q222" s="126" t="e">
        <v>#N/A</v>
      </c>
      <c r="R222">
        <v>14.840768749361372</v>
      </c>
      <c r="S222">
        <v>16.97474069543593</v>
      </c>
      <c r="T222">
        <v>18.604154032744265</v>
      </c>
      <c r="U222">
        <v>20.158317910021818</v>
      </c>
      <c r="V222">
        <v>21.650538533744566</v>
      </c>
      <c r="W222">
        <v>23.035904616079357</v>
      </c>
      <c r="X222">
        <v>24.329725210064691</v>
      </c>
      <c r="Y222">
        <v>25.54296276714707</v>
      </c>
      <c r="Z222">
        <v>26.65874287416035</v>
      </c>
      <c r="AA222" s="126">
        <v>27.686749195864731</v>
      </c>
      <c r="AC222" s="130">
        <f t="shared" si="30"/>
        <v>14840.768749361372</v>
      </c>
      <c r="AD222" s="131">
        <f t="shared" si="31"/>
        <v>16974.740695435929</v>
      </c>
      <c r="AE222" s="131">
        <f t="shared" si="32"/>
        <v>18604.154032744267</v>
      </c>
      <c r="AF222" s="131">
        <f t="shared" si="33"/>
        <v>20158.317910021819</v>
      </c>
      <c r="AG222" s="131">
        <f t="shared" si="34"/>
        <v>21650.538533744566</v>
      </c>
      <c r="AH222" s="131">
        <f t="shared" si="35"/>
        <v>23035.904616079355</v>
      </c>
      <c r="AI222" s="131">
        <f t="shared" si="36"/>
        <v>24329.725210064691</v>
      </c>
      <c r="AJ222" s="131">
        <f t="shared" si="37"/>
        <v>25542.96276714707</v>
      </c>
      <c r="AK222" s="131">
        <f t="shared" si="38"/>
        <v>26658.742874160351</v>
      </c>
      <c r="AL222" s="131">
        <f t="shared" si="39"/>
        <v>27686.74919586473</v>
      </c>
    </row>
    <row r="223" spans="1:38" hidden="1" x14ac:dyDescent="0.25">
      <c r="A223">
        <v>48</v>
      </c>
      <c r="B223" t="s">
        <v>1745</v>
      </c>
      <c r="C223" t="s">
        <v>67</v>
      </c>
      <c r="E223" t="s">
        <v>1746</v>
      </c>
      <c r="F223" t="s">
        <v>1747</v>
      </c>
      <c r="G223" t="s">
        <v>1885</v>
      </c>
      <c r="H223" t="s">
        <v>1749</v>
      </c>
      <c r="I223" t="s">
        <v>1650</v>
      </c>
      <c r="J223" t="s">
        <v>1750</v>
      </c>
      <c r="K223" t="s">
        <v>1751</v>
      </c>
      <c r="L223" t="s">
        <v>92</v>
      </c>
      <c r="M223" t="s">
        <v>1752</v>
      </c>
      <c r="N223" t="s">
        <v>1752</v>
      </c>
      <c r="O223" t="s">
        <v>1753</v>
      </c>
      <c r="P223" t="s">
        <v>1754</v>
      </c>
      <c r="Q223" s="126" t="s">
        <v>1755</v>
      </c>
      <c r="R223">
        <v>0</v>
      </c>
      <c r="S223">
        <v>0</v>
      </c>
      <c r="T223">
        <v>0</v>
      </c>
      <c r="U223">
        <v>0</v>
      </c>
      <c r="V223">
        <v>0</v>
      </c>
      <c r="W223">
        <v>0</v>
      </c>
      <c r="X223">
        <v>0</v>
      </c>
      <c r="Y223">
        <v>0</v>
      </c>
      <c r="Z223">
        <v>0</v>
      </c>
      <c r="AA223" s="126">
        <v>0</v>
      </c>
      <c r="AC223" s="130">
        <f t="shared" si="30"/>
        <v>0</v>
      </c>
      <c r="AD223" s="131">
        <f t="shared" si="31"/>
        <v>0</v>
      </c>
      <c r="AE223" s="131">
        <f t="shared" si="32"/>
        <v>0</v>
      </c>
      <c r="AF223" s="131">
        <f t="shared" si="33"/>
        <v>0</v>
      </c>
      <c r="AG223" s="131">
        <f t="shared" si="34"/>
        <v>0</v>
      </c>
      <c r="AH223" s="131">
        <f t="shared" si="35"/>
        <v>0</v>
      </c>
      <c r="AI223" s="131">
        <f t="shared" si="36"/>
        <v>0</v>
      </c>
      <c r="AJ223" s="131">
        <f t="shared" si="37"/>
        <v>0</v>
      </c>
      <c r="AK223" s="131">
        <f t="shared" si="38"/>
        <v>0</v>
      </c>
      <c r="AL223" s="131">
        <f t="shared" si="39"/>
        <v>0</v>
      </c>
    </row>
    <row r="224" spans="1:38" hidden="1" x14ac:dyDescent="0.25">
      <c r="A224">
        <v>48</v>
      </c>
      <c r="B224" t="s">
        <v>1745</v>
      </c>
      <c r="C224" t="s">
        <v>67</v>
      </c>
      <c r="E224" t="s">
        <v>1756</v>
      </c>
      <c r="F224" t="s">
        <v>1757</v>
      </c>
      <c r="G224" t="s">
        <v>1885</v>
      </c>
      <c r="H224" t="s">
        <v>1749</v>
      </c>
      <c r="I224" t="s">
        <v>1650</v>
      </c>
      <c r="J224" t="s">
        <v>1750</v>
      </c>
      <c r="K224" t="s">
        <v>1751</v>
      </c>
      <c r="L224" t="s">
        <v>92</v>
      </c>
      <c r="M224" t="s">
        <v>1752</v>
      </c>
      <c r="N224" t="s">
        <v>1752</v>
      </c>
      <c r="O224" t="s">
        <v>1753</v>
      </c>
      <c r="P224" t="s">
        <v>1757</v>
      </c>
      <c r="Q224" s="126" t="s">
        <v>1755</v>
      </c>
      <c r="R224">
        <v>0</v>
      </c>
      <c r="S224">
        <v>0</v>
      </c>
      <c r="T224">
        <v>0</v>
      </c>
      <c r="U224">
        <v>0</v>
      </c>
      <c r="V224">
        <v>0</v>
      </c>
      <c r="W224">
        <v>0</v>
      </c>
      <c r="X224">
        <v>0</v>
      </c>
      <c r="Y224">
        <v>0</v>
      </c>
      <c r="Z224">
        <v>0</v>
      </c>
      <c r="AA224" s="126">
        <v>0</v>
      </c>
      <c r="AC224" s="130">
        <f t="shared" si="30"/>
        <v>0</v>
      </c>
      <c r="AD224" s="131">
        <f t="shared" si="31"/>
        <v>0</v>
      </c>
      <c r="AE224" s="131">
        <f t="shared" si="32"/>
        <v>0</v>
      </c>
      <c r="AF224" s="131">
        <f t="shared" si="33"/>
        <v>0</v>
      </c>
      <c r="AG224" s="131">
        <f t="shared" si="34"/>
        <v>0</v>
      </c>
      <c r="AH224" s="131">
        <f t="shared" si="35"/>
        <v>0</v>
      </c>
      <c r="AI224" s="131">
        <f t="shared" si="36"/>
        <v>0</v>
      </c>
      <c r="AJ224" s="131">
        <f t="shared" si="37"/>
        <v>0</v>
      </c>
      <c r="AK224" s="131">
        <f t="shared" si="38"/>
        <v>0</v>
      </c>
      <c r="AL224" s="131">
        <f t="shared" si="39"/>
        <v>0</v>
      </c>
    </row>
    <row r="225" spans="1:38" hidden="1" x14ac:dyDescent="0.25">
      <c r="A225">
        <v>48</v>
      </c>
      <c r="B225" t="s">
        <v>1745</v>
      </c>
      <c r="C225" t="s">
        <v>67</v>
      </c>
      <c r="E225" t="s">
        <v>1758</v>
      </c>
      <c r="F225" t="s">
        <v>1759</v>
      </c>
      <c r="G225" t="s">
        <v>1885</v>
      </c>
      <c r="H225" t="s">
        <v>1749</v>
      </c>
      <c r="I225" t="s">
        <v>1650</v>
      </c>
      <c r="J225" t="s">
        <v>1750</v>
      </c>
      <c r="K225" t="s">
        <v>1751</v>
      </c>
      <c r="L225" t="s">
        <v>92</v>
      </c>
      <c r="M225" t="s">
        <v>1752</v>
      </c>
      <c r="N225" t="s">
        <v>1752</v>
      </c>
      <c r="O225" t="s">
        <v>1753</v>
      </c>
      <c r="P225" t="s">
        <v>1759</v>
      </c>
      <c r="Q225" s="126" t="s">
        <v>1755</v>
      </c>
      <c r="R225">
        <v>0</v>
      </c>
      <c r="S225">
        <v>0</v>
      </c>
      <c r="T225">
        <v>0</v>
      </c>
      <c r="U225">
        <v>0</v>
      </c>
      <c r="V225">
        <v>0</v>
      </c>
      <c r="W225">
        <v>0</v>
      </c>
      <c r="X225">
        <v>0</v>
      </c>
      <c r="Y225">
        <v>0</v>
      </c>
      <c r="Z225">
        <v>0</v>
      </c>
      <c r="AA225" s="126">
        <v>0</v>
      </c>
      <c r="AC225" s="130">
        <f t="shared" si="30"/>
        <v>0</v>
      </c>
      <c r="AD225" s="131">
        <f t="shared" si="31"/>
        <v>0</v>
      </c>
      <c r="AE225" s="131">
        <f t="shared" si="32"/>
        <v>0</v>
      </c>
      <c r="AF225" s="131">
        <f t="shared" si="33"/>
        <v>0</v>
      </c>
      <c r="AG225" s="131">
        <f t="shared" si="34"/>
        <v>0</v>
      </c>
      <c r="AH225" s="131">
        <f t="shared" si="35"/>
        <v>0</v>
      </c>
      <c r="AI225" s="131">
        <f t="shared" si="36"/>
        <v>0</v>
      </c>
      <c r="AJ225" s="131">
        <f t="shared" si="37"/>
        <v>0</v>
      </c>
      <c r="AK225" s="131">
        <f t="shared" si="38"/>
        <v>0</v>
      </c>
      <c r="AL225" s="131">
        <f t="shared" si="39"/>
        <v>0</v>
      </c>
    </row>
    <row r="226" spans="1:38" hidden="1" x14ac:dyDescent="0.25">
      <c r="A226">
        <v>48</v>
      </c>
      <c r="B226" t="s">
        <v>1745</v>
      </c>
      <c r="C226" t="s">
        <v>1760</v>
      </c>
      <c r="E226" t="s">
        <v>1761</v>
      </c>
      <c r="F226" t="s">
        <v>1762</v>
      </c>
      <c r="G226" t="s">
        <v>1885</v>
      </c>
      <c r="H226" t="s">
        <v>1749</v>
      </c>
      <c r="I226" t="s">
        <v>1650</v>
      </c>
      <c r="J226" t="s">
        <v>1750</v>
      </c>
      <c r="K226" t="s">
        <v>1751</v>
      </c>
      <c r="L226" t="s">
        <v>92</v>
      </c>
      <c r="M226" t="s">
        <v>1752</v>
      </c>
      <c r="N226" t="s">
        <v>1752</v>
      </c>
      <c r="O226" t="s">
        <v>1753</v>
      </c>
      <c r="P226">
        <v>0</v>
      </c>
      <c r="Q226" s="126" t="s">
        <v>1763</v>
      </c>
      <c r="R226">
        <v>6.4916711031939216E-4</v>
      </c>
      <c r="S226">
        <v>7.2119935100408469E-4</v>
      </c>
      <c r="T226">
        <v>7.756632717441388E-4</v>
      </c>
      <c r="U226">
        <v>8.2811188636167088E-4</v>
      </c>
      <c r="V226">
        <v>8.7890596170055993E-4</v>
      </c>
      <c r="W226">
        <v>9.2636649224501371E-4</v>
      </c>
      <c r="X226">
        <v>9.7104107066672916E-4</v>
      </c>
      <c r="Y226">
        <v>1.0132430661106602E-3</v>
      </c>
      <c r="Z226">
        <v>1.0523431137088146E-3</v>
      </c>
      <c r="AA226" s="126">
        <v>1.0886462650820108E-3</v>
      </c>
      <c r="AC226" s="130">
        <f t="shared" si="30"/>
        <v>0.64916711031939212</v>
      </c>
      <c r="AD226" s="131">
        <f t="shared" si="31"/>
        <v>0.72119935100408472</v>
      </c>
      <c r="AE226" s="131">
        <f t="shared" si="32"/>
        <v>0.77566327174413885</v>
      </c>
      <c r="AF226" s="131">
        <f t="shared" si="33"/>
        <v>0.82811188636167088</v>
      </c>
      <c r="AG226" s="131">
        <f t="shared" si="34"/>
        <v>0.8789059617005599</v>
      </c>
      <c r="AH226" s="131">
        <f t="shared" si="35"/>
        <v>0.92636649224501366</v>
      </c>
      <c r="AI226" s="131">
        <f t="shared" si="36"/>
        <v>0.97104107066672918</v>
      </c>
      <c r="AJ226" s="131">
        <f t="shared" si="37"/>
        <v>1.0132430661106602</v>
      </c>
      <c r="AK226" s="131">
        <f t="shared" si="38"/>
        <v>1.0523431137088146</v>
      </c>
      <c r="AL226" s="131">
        <f t="shared" si="39"/>
        <v>1.0886462650820108</v>
      </c>
    </row>
    <row r="227" spans="1:38" hidden="1" x14ac:dyDescent="0.25">
      <c r="A227">
        <v>48</v>
      </c>
      <c r="B227" t="s">
        <v>1745</v>
      </c>
      <c r="C227" t="s">
        <v>1760</v>
      </c>
      <c r="E227" t="s">
        <v>1764</v>
      </c>
      <c r="F227" t="s">
        <v>1765</v>
      </c>
      <c r="G227" t="s">
        <v>1885</v>
      </c>
      <c r="H227" t="s">
        <v>1749</v>
      </c>
      <c r="I227" t="s">
        <v>1650</v>
      </c>
      <c r="J227" t="s">
        <v>1750</v>
      </c>
      <c r="K227" t="s">
        <v>1751</v>
      </c>
      <c r="L227" t="s">
        <v>92</v>
      </c>
      <c r="M227" t="s">
        <v>1752</v>
      </c>
      <c r="N227" t="s">
        <v>1766</v>
      </c>
      <c r="O227" t="s">
        <v>1753</v>
      </c>
      <c r="P227">
        <v>0</v>
      </c>
      <c r="Q227" s="126" t="s">
        <v>1767</v>
      </c>
      <c r="R227">
        <v>0.22957980481609092</v>
      </c>
      <c r="S227">
        <v>0.26204161929272285</v>
      </c>
      <c r="T227">
        <v>0.29118346009521578</v>
      </c>
      <c r="U227">
        <v>0.31924599475672333</v>
      </c>
      <c r="V227">
        <v>0.34609931423916168</v>
      </c>
      <c r="W227">
        <v>0.37102914353929789</v>
      </c>
      <c r="X227">
        <v>0.3943222449948327</v>
      </c>
      <c r="Y227">
        <v>0.41614550220787716</v>
      </c>
      <c r="Z227">
        <v>0.43622201710683539</v>
      </c>
      <c r="AA227" s="126">
        <v>0.45471500803574966</v>
      </c>
      <c r="AC227" s="130">
        <f t="shared" si="30"/>
        <v>229.57980481609093</v>
      </c>
      <c r="AD227" s="131">
        <f t="shared" si="31"/>
        <v>262.04161929272283</v>
      </c>
      <c r="AE227" s="131">
        <f t="shared" si="32"/>
        <v>291.18346009521576</v>
      </c>
      <c r="AF227" s="131">
        <f t="shared" si="33"/>
        <v>319.24599475672335</v>
      </c>
      <c r="AG227" s="131">
        <f t="shared" si="34"/>
        <v>346.09931423916169</v>
      </c>
      <c r="AH227" s="131">
        <f t="shared" si="35"/>
        <v>371.02914353929788</v>
      </c>
      <c r="AI227" s="131">
        <f t="shared" si="36"/>
        <v>394.32224499483272</v>
      </c>
      <c r="AJ227" s="131">
        <f t="shared" si="37"/>
        <v>416.14550220787714</v>
      </c>
      <c r="AK227" s="131">
        <f t="shared" si="38"/>
        <v>436.22201710683538</v>
      </c>
      <c r="AL227" s="131">
        <f t="shared" si="39"/>
        <v>454.71500803574963</v>
      </c>
    </row>
    <row r="228" spans="1:38" hidden="1" x14ac:dyDescent="0.25">
      <c r="A228">
        <v>48</v>
      </c>
      <c r="B228" t="s">
        <v>1745</v>
      </c>
      <c r="C228" t="s">
        <v>1760</v>
      </c>
      <c r="E228" t="s">
        <v>1768</v>
      </c>
      <c r="F228" t="s">
        <v>1769</v>
      </c>
      <c r="G228" t="s">
        <v>1885</v>
      </c>
      <c r="H228" t="s">
        <v>1749</v>
      </c>
      <c r="I228" t="s">
        <v>1650</v>
      </c>
      <c r="J228" t="s">
        <v>1750</v>
      </c>
      <c r="K228" t="s">
        <v>1751</v>
      </c>
      <c r="L228" t="s">
        <v>92</v>
      </c>
      <c r="M228" t="s">
        <v>1752</v>
      </c>
      <c r="N228" t="s">
        <v>1766</v>
      </c>
      <c r="O228" t="s">
        <v>1753</v>
      </c>
      <c r="P228">
        <v>0</v>
      </c>
      <c r="Q228" s="126" t="s">
        <v>1767</v>
      </c>
      <c r="R228">
        <v>0.56922040980698263</v>
      </c>
      <c r="S228">
        <v>0.63485442468269959</v>
      </c>
      <c r="T228">
        <v>0.69251067538536937</v>
      </c>
      <c r="U228">
        <v>0.74770212809195125</v>
      </c>
      <c r="V228">
        <v>0.79989294619925555</v>
      </c>
      <c r="W228">
        <v>0.84791263163374253</v>
      </c>
      <c r="X228">
        <v>0.89238952236292923</v>
      </c>
      <c r="Y228">
        <v>0.93359337257781239</v>
      </c>
      <c r="Z228">
        <v>0.97113524733900758</v>
      </c>
      <c r="AA228" s="126">
        <v>1.005367820590352</v>
      </c>
      <c r="AC228" s="130">
        <f t="shared" si="30"/>
        <v>569.22040980698262</v>
      </c>
      <c r="AD228" s="131">
        <f t="shared" si="31"/>
        <v>634.85442468269957</v>
      </c>
      <c r="AE228" s="131">
        <f t="shared" si="32"/>
        <v>692.51067538536938</v>
      </c>
      <c r="AF228" s="131">
        <f t="shared" si="33"/>
        <v>747.70212809195129</v>
      </c>
      <c r="AG228" s="131">
        <f t="shared" si="34"/>
        <v>799.89294619925556</v>
      </c>
      <c r="AH228" s="131">
        <f t="shared" si="35"/>
        <v>847.91263163374254</v>
      </c>
      <c r="AI228" s="131">
        <f t="shared" si="36"/>
        <v>892.38952236292926</v>
      </c>
      <c r="AJ228" s="131">
        <f t="shared" si="37"/>
        <v>933.59337257781237</v>
      </c>
      <c r="AK228" s="131">
        <f t="shared" si="38"/>
        <v>971.13524733900761</v>
      </c>
      <c r="AL228" s="131">
        <f t="shared" si="39"/>
        <v>1005.367820590352</v>
      </c>
    </row>
    <row r="229" spans="1:38" hidden="1" x14ac:dyDescent="0.25">
      <c r="A229">
        <v>48</v>
      </c>
      <c r="B229" t="s">
        <v>1745</v>
      </c>
      <c r="C229" t="s">
        <v>1760</v>
      </c>
      <c r="E229" t="s">
        <v>1770</v>
      </c>
      <c r="F229" t="s">
        <v>1771</v>
      </c>
      <c r="G229" t="s">
        <v>1885</v>
      </c>
      <c r="H229" t="s">
        <v>1749</v>
      </c>
      <c r="I229" t="s">
        <v>1650</v>
      </c>
      <c r="J229" t="s">
        <v>1750</v>
      </c>
      <c r="K229" t="s">
        <v>1751</v>
      </c>
      <c r="L229" t="s">
        <v>92</v>
      </c>
      <c r="M229" t="s">
        <v>1752</v>
      </c>
      <c r="N229" t="s">
        <v>1766</v>
      </c>
      <c r="O229" t="s">
        <v>1753</v>
      </c>
      <c r="P229">
        <v>0</v>
      </c>
      <c r="Q229" s="126" t="s">
        <v>1767</v>
      </c>
      <c r="R229">
        <v>5.5939670392787946</v>
      </c>
      <c r="S229">
        <v>6.376152857499485</v>
      </c>
      <c r="T229">
        <v>7.113456900518309</v>
      </c>
      <c r="U229">
        <v>7.8188826493433305</v>
      </c>
      <c r="V229">
        <v>8.491821545850609</v>
      </c>
      <c r="W229">
        <v>9.115475836594582</v>
      </c>
      <c r="X229">
        <v>9.6963055374136005</v>
      </c>
      <c r="Y229">
        <v>10.23921682121752</v>
      </c>
      <c r="Z229">
        <v>10.737258820248359</v>
      </c>
      <c r="AA229" s="126">
        <v>11.19475635237221</v>
      </c>
      <c r="AC229" s="130">
        <f t="shared" si="30"/>
        <v>5593.9670392787948</v>
      </c>
      <c r="AD229" s="131">
        <f t="shared" si="31"/>
        <v>6376.1528574994854</v>
      </c>
      <c r="AE229" s="131">
        <f t="shared" si="32"/>
        <v>7113.4569005183093</v>
      </c>
      <c r="AF229" s="131">
        <f t="shared" si="33"/>
        <v>7818.8826493433307</v>
      </c>
      <c r="AG229" s="131">
        <f t="shared" si="34"/>
        <v>8491.8215458506093</v>
      </c>
      <c r="AH229" s="131">
        <f t="shared" si="35"/>
        <v>9115.4758365945818</v>
      </c>
      <c r="AI229" s="131">
        <f t="shared" si="36"/>
        <v>9696.3055374136002</v>
      </c>
      <c r="AJ229" s="131">
        <f t="shared" si="37"/>
        <v>10239.21682121752</v>
      </c>
      <c r="AK229" s="131">
        <f t="shared" si="38"/>
        <v>10737.258820248358</v>
      </c>
      <c r="AL229" s="131">
        <f t="shared" si="39"/>
        <v>11194.756352372209</v>
      </c>
    </row>
    <row r="230" spans="1:38" hidden="1" x14ac:dyDescent="0.25">
      <c r="A230">
        <v>48</v>
      </c>
      <c r="B230" t="s">
        <v>1745</v>
      </c>
      <c r="C230" t="s">
        <v>1760</v>
      </c>
      <c r="E230" t="s">
        <v>1772</v>
      </c>
      <c r="F230" t="s">
        <v>1773</v>
      </c>
      <c r="G230" t="s">
        <v>1885</v>
      </c>
      <c r="H230" t="s">
        <v>1749</v>
      </c>
      <c r="I230" t="s">
        <v>1650</v>
      </c>
      <c r="J230" t="s">
        <v>1750</v>
      </c>
      <c r="K230" t="s">
        <v>1751</v>
      </c>
      <c r="L230" t="s">
        <v>92</v>
      </c>
      <c r="M230" t="s">
        <v>1752</v>
      </c>
      <c r="N230" t="s">
        <v>1766</v>
      </c>
      <c r="O230" t="s">
        <v>1753</v>
      </c>
      <c r="P230">
        <v>0</v>
      </c>
      <c r="Q230" s="126" t="s">
        <v>1767</v>
      </c>
      <c r="R230">
        <v>1.784848108413214</v>
      </c>
      <c r="S230">
        <v>1.9647566483649286</v>
      </c>
      <c r="T230">
        <v>2.1296241326504362</v>
      </c>
      <c r="U230">
        <v>2.2856724453450852</v>
      </c>
      <c r="V230">
        <v>2.4343915329715085</v>
      </c>
      <c r="W230">
        <v>2.571178701596315</v>
      </c>
      <c r="X230">
        <v>2.6978737054776776</v>
      </c>
      <c r="Y230">
        <v>2.8157368493404098</v>
      </c>
      <c r="Z230">
        <v>2.9232225426777614</v>
      </c>
      <c r="AA230" s="126">
        <v>3.0214243088150297</v>
      </c>
      <c r="AC230" s="130">
        <f t="shared" si="30"/>
        <v>1784.848108413214</v>
      </c>
      <c r="AD230" s="131">
        <f t="shared" si="31"/>
        <v>1964.7566483649287</v>
      </c>
      <c r="AE230" s="131">
        <f t="shared" si="32"/>
        <v>2129.624132650436</v>
      </c>
      <c r="AF230" s="131">
        <f t="shared" si="33"/>
        <v>2285.6724453450852</v>
      </c>
      <c r="AG230" s="131">
        <f t="shared" si="34"/>
        <v>2434.3915329715082</v>
      </c>
      <c r="AH230" s="131">
        <f t="shared" si="35"/>
        <v>2571.178701596315</v>
      </c>
      <c r="AI230" s="131">
        <f t="shared" si="36"/>
        <v>2697.8737054776775</v>
      </c>
      <c r="AJ230" s="131">
        <f t="shared" si="37"/>
        <v>2815.7368493404097</v>
      </c>
      <c r="AK230" s="131">
        <f t="shared" si="38"/>
        <v>2923.2225426777613</v>
      </c>
      <c r="AL230" s="131">
        <f t="shared" si="39"/>
        <v>3021.4243088150297</v>
      </c>
    </row>
    <row r="231" spans="1:38" hidden="1" x14ac:dyDescent="0.25">
      <c r="A231">
        <v>48</v>
      </c>
      <c r="B231" t="s">
        <v>1745</v>
      </c>
      <c r="C231" t="s">
        <v>1760</v>
      </c>
      <c r="E231" t="s">
        <v>1774</v>
      </c>
      <c r="F231" t="s">
        <v>1775</v>
      </c>
      <c r="G231" t="s">
        <v>1885</v>
      </c>
      <c r="H231" t="s">
        <v>1749</v>
      </c>
      <c r="I231" t="s">
        <v>1650</v>
      </c>
      <c r="J231" t="s">
        <v>1750</v>
      </c>
      <c r="K231" t="s">
        <v>1751</v>
      </c>
      <c r="L231" t="s">
        <v>92</v>
      </c>
      <c r="M231" t="s">
        <v>1752</v>
      </c>
      <c r="N231" t="s">
        <v>1766</v>
      </c>
      <c r="O231" t="s">
        <v>1753</v>
      </c>
      <c r="P231">
        <v>0</v>
      </c>
      <c r="Q231" s="126" t="s">
        <v>1767</v>
      </c>
      <c r="R231">
        <v>0</v>
      </c>
      <c r="S231">
        <v>0</v>
      </c>
      <c r="T231">
        <v>0</v>
      </c>
      <c r="U231">
        <v>0</v>
      </c>
      <c r="V231">
        <v>0</v>
      </c>
      <c r="W231">
        <v>0</v>
      </c>
      <c r="X231">
        <v>0</v>
      </c>
      <c r="Y231">
        <v>0</v>
      </c>
      <c r="Z231">
        <v>0</v>
      </c>
      <c r="AA231" s="126">
        <v>0</v>
      </c>
      <c r="AC231" s="130">
        <f t="shared" si="30"/>
        <v>0</v>
      </c>
      <c r="AD231" s="131">
        <f t="shared" si="31"/>
        <v>0</v>
      </c>
      <c r="AE231" s="131">
        <f t="shared" si="32"/>
        <v>0</v>
      </c>
      <c r="AF231" s="131">
        <f t="shared" si="33"/>
        <v>0</v>
      </c>
      <c r="AG231" s="131">
        <f t="shared" si="34"/>
        <v>0</v>
      </c>
      <c r="AH231" s="131">
        <f t="shared" si="35"/>
        <v>0</v>
      </c>
      <c r="AI231" s="131">
        <f t="shared" si="36"/>
        <v>0</v>
      </c>
      <c r="AJ231" s="131">
        <f t="shared" si="37"/>
        <v>0</v>
      </c>
      <c r="AK231" s="131">
        <f t="shared" si="38"/>
        <v>0</v>
      </c>
      <c r="AL231" s="131">
        <f t="shared" si="39"/>
        <v>0</v>
      </c>
    </row>
    <row r="232" spans="1:38" hidden="1" x14ac:dyDescent="0.25">
      <c r="A232">
        <v>48</v>
      </c>
      <c r="B232" t="s">
        <v>1745</v>
      </c>
      <c r="C232" t="s">
        <v>1760</v>
      </c>
      <c r="E232" t="s">
        <v>1776</v>
      </c>
      <c r="F232" t="s">
        <v>1777</v>
      </c>
      <c r="G232" t="s">
        <v>1885</v>
      </c>
      <c r="H232" t="s">
        <v>1749</v>
      </c>
      <c r="I232" t="s">
        <v>1650</v>
      </c>
      <c r="J232" t="s">
        <v>1750</v>
      </c>
      <c r="K232" t="s">
        <v>1751</v>
      </c>
      <c r="L232" t="s">
        <v>92</v>
      </c>
      <c r="M232" t="s">
        <v>1752</v>
      </c>
      <c r="N232" t="s">
        <v>1766</v>
      </c>
      <c r="O232" t="s">
        <v>1753</v>
      </c>
      <c r="P232">
        <v>0</v>
      </c>
      <c r="Q232" s="126" t="s">
        <v>1767</v>
      </c>
      <c r="R232">
        <v>1.1449025468176006</v>
      </c>
      <c r="S232">
        <v>1.2718000207813169</v>
      </c>
      <c r="T232">
        <v>1.3856445526350065</v>
      </c>
      <c r="U232">
        <v>1.4943067815101274</v>
      </c>
      <c r="V232">
        <v>1.5972659337051713</v>
      </c>
      <c r="W232">
        <v>1.6920601648325884</v>
      </c>
      <c r="X232">
        <v>1.7799103451211875</v>
      </c>
      <c r="Y232">
        <v>1.8613930018931903</v>
      </c>
      <c r="Z232">
        <v>1.9356886285383326</v>
      </c>
      <c r="AA232" s="126">
        <v>2.0034982462805293</v>
      </c>
      <c r="AC232" s="130">
        <f t="shared" si="30"/>
        <v>1144.9025468176005</v>
      </c>
      <c r="AD232" s="131">
        <f t="shared" si="31"/>
        <v>1271.800020781317</v>
      </c>
      <c r="AE232" s="131">
        <f t="shared" si="32"/>
        <v>1385.6445526350064</v>
      </c>
      <c r="AF232" s="131">
        <f t="shared" si="33"/>
        <v>1494.3067815101274</v>
      </c>
      <c r="AG232" s="131">
        <f t="shared" si="34"/>
        <v>1597.2659337051714</v>
      </c>
      <c r="AH232" s="131">
        <f t="shared" si="35"/>
        <v>1692.0601648325883</v>
      </c>
      <c r="AI232" s="131">
        <f t="shared" si="36"/>
        <v>1779.9103451211874</v>
      </c>
      <c r="AJ232" s="131">
        <f t="shared" si="37"/>
        <v>1861.3930018931903</v>
      </c>
      <c r="AK232" s="131">
        <f t="shared" si="38"/>
        <v>1935.6886285383325</v>
      </c>
      <c r="AL232" s="131">
        <f t="shared" si="39"/>
        <v>2003.4982462805292</v>
      </c>
    </row>
    <row r="233" spans="1:38" hidden="1" x14ac:dyDescent="0.25">
      <c r="A233">
        <v>48</v>
      </c>
      <c r="B233" t="s">
        <v>1745</v>
      </c>
      <c r="C233" t="s">
        <v>1760</v>
      </c>
      <c r="E233" t="s">
        <v>1778</v>
      </c>
      <c r="F233" t="s">
        <v>1779</v>
      </c>
      <c r="G233" t="s">
        <v>1885</v>
      </c>
      <c r="H233" t="s">
        <v>1749</v>
      </c>
      <c r="I233" t="s">
        <v>1650</v>
      </c>
      <c r="J233" t="s">
        <v>1750</v>
      </c>
      <c r="K233" t="s">
        <v>1751</v>
      </c>
      <c r="L233" t="s">
        <v>92</v>
      </c>
      <c r="M233" t="s">
        <v>1752</v>
      </c>
      <c r="N233" t="s">
        <v>1766</v>
      </c>
      <c r="O233" t="s">
        <v>1753</v>
      </c>
      <c r="P233">
        <v>0</v>
      </c>
      <c r="Q233" s="126" t="s">
        <v>1767</v>
      </c>
      <c r="R233">
        <v>2.4433811116846598</v>
      </c>
      <c r="S233">
        <v>2.6817732259200033</v>
      </c>
      <c r="T233">
        <v>2.9004355403324067</v>
      </c>
      <c r="U233">
        <v>3.1074270262483967</v>
      </c>
      <c r="V233">
        <v>3.3046950256846395</v>
      </c>
      <c r="W233">
        <v>3.4861592048521537</v>
      </c>
      <c r="X233">
        <v>3.6542466406618281</v>
      </c>
      <c r="Y233">
        <v>3.8106274692474496</v>
      </c>
      <c r="Z233">
        <v>3.9532511599757307</v>
      </c>
      <c r="AA233" s="126">
        <v>4.0835656862270735</v>
      </c>
      <c r="AC233" s="130">
        <f t="shared" si="30"/>
        <v>2443.3811116846596</v>
      </c>
      <c r="AD233" s="131">
        <f t="shared" si="31"/>
        <v>2681.7732259200034</v>
      </c>
      <c r="AE233" s="131">
        <f t="shared" si="32"/>
        <v>2900.4355403324066</v>
      </c>
      <c r="AF233" s="131">
        <f t="shared" si="33"/>
        <v>3107.4270262483969</v>
      </c>
      <c r="AG233" s="131">
        <f t="shared" si="34"/>
        <v>3304.6950256846394</v>
      </c>
      <c r="AH233" s="131">
        <f t="shared" si="35"/>
        <v>3486.1592048521538</v>
      </c>
      <c r="AI233" s="131">
        <f t="shared" si="36"/>
        <v>3654.2466406618282</v>
      </c>
      <c r="AJ233" s="131">
        <f t="shared" si="37"/>
        <v>3810.6274692474494</v>
      </c>
      <c r="AK233" s="131">
        <f t="shared" si="38"/>
        <v>3953.2511599757308</v>
      </c>
      <c r="AL233" s="131">
        <f t="shared" si="39"/>
        <v>4083.5656862270735</v>
      </c>
    </row>
    <row r="234" spans="1:38" hidden="1" x14ac:dyDescent="0.25">
      <c r="A234">
        <v>48</v>
      </c>
      <c r="B234" t="s">
        <v>1745</v>
      </c>
      <c r="C234" t="s">
        <v>1760</v>
      </c>
      <c r="E234" t="s">
        <v>1780</v>
      </c>
      <c r="F234" t="s">
        <v>1781</v>
      </c>
      <c r="G234" t="s">
        <v>1885</v>
      </c>
      <c r="H234" t="s">
        <v>1749</v>
      </c>
      <c r="I234" t="s">
        <v>1650</v>
      </c>
      <c r="J234" t="s">
        <v>1750</v>
      </c>
      <c r="K234" t="s">
        <v>1751</v>
      </c>
      <c r="L234" t="s">
        <v>92</v>
      </c>
      <c r="M234" t="s">
        <v>1752</v>
      </c>
      <c r="N234" t="s">
        <v>1752</v>
      </c>
      <c r="O234" t="s">
        <v>1753</v>
      </c>
      <c r="P234" t="s">
        <v>1782</v>
      </c>
      <c r="Q234" s="126" t="s">
        <v>1755</v>
      </c>
      <c r="R234">
        <v>0</v>
      </c>
      <c r="S234">
        <v>0</v>
      </c>
      <c r="T234">
        <v>0</v>
      </c>
      <c r="U234">
        <v>0</v>
      </c>
      <c r="V234">
        <v>0</v>
      </c>
      <c r="W234">
        <v>0</v>
      </c>
      <c r="X234">
        <v>0</v>
      </c>
      <c r="Y234">
        <v>0</v>
      </c>
      <c r="Z234">
        <v>0</v>
      </c>
      <c r="AA234" s="126">
        <v>0</v>
      </c>
      <c r="AC234" s="130">
        <f t="shared" si="30"/>
        <v>0</v>
      </c>
      <c r="AD234" s="131">
        <f t="shared" si="31"/>
        <v>0</v>
      </c>
      <c r="AE234" s="131">
        <f t="shared" si="32"/>
        <v>0</v>
      </c>
      <c r="AF234" s="131">
        <f t="shared" si="33"/>
        <v>0</v>
      </c>
      <c r="AG234" s="131">
        <f t="shared" si="34"/>
        <v>0</v>
      </c>
      <c r="AH234" s="131">
        <f t="shared" si="35"/>
        <v>0</v>
      </c>
      <c r="AI234" s="131">
        <f t="shared" si="36"/>
        <v>0</v>
      </c>
      <c r="AJ234" s="131">
        <f t="shared" si="37"/>
        <v>0</v>
      </c>
      <c r="AK234" s="131">
        <f t="shared" si="38"/>
        <v>0</v>
      </c>
      <c r="AL234" s="131">
        <f t="shared" si="39"/>
        <v>0</v>
      </c>
    </row>
    <row r="235" spans="1:38" hidden="1" x14ac:dyDescent="0.25">
      <c r="A235">
        <v>48</v>
      </c>
      <c r="B235" t="s">
        <v>1745</v>
      </c>
      <c r="C235" t="s">
        <v>1760</v>
      </c>
      <c r="E235" t="s">
        <v>1783</v>
      </c>
      <c r="F235" t="s">
        <v>1784</v>
      </c>
      <c r="G235" t="s">
        <v>1885</v>
      </c>
      <c r="H235" t="s">
        <v>1749</v>
      </c>
      <c r="I235" t="s">
        <v>1650</v>
      </c>
      <c r="J235" t="s">
        <v>1750</v>
      </c>
      <c r="K235" t="s">
        <v>1751</v>
      </c>
      <c r="L235" t="s">
        <v>92</v>
      </c>
      <c r="M235" t="s">
        <v>1752</v>
      </c>
      <c r="N235" t="s">
        <v>1752</v>
      </c>
      <c r="O235" t="s">
        <v>1753</v>
      </c>
      <c r="P235">
        <v>0</v>
      </c>
      <c r="Q235" s="126" t="s">
        <v>1767</v>
      </c>
      <c r="R235">
        <v>1.8961180321918394</v>
      </c>
      <c r="S235">
        <v>2.0737058437727085</v>
      </c>
      <c r="T235">
        <v>2.2147479978069544</v>
      </c>
      <c r="U235">
        <v>2.349416964195115</v>
      </c>
      <c r="V235">
        <v>2.4785670873676593</v>
      </c>
      <c r="W235">
        <v>2.5973460146172318</v>
      </c>
      <c r="X235">
        <v>2.7078061646907914</v>
      </c>
      <c r="Y235">
        <v>2.8108256330596242</v>
      </c>
      <c r="Z235">
        <v>2.9050299947815428</v>
      </c>
      <c r="AA235" s="126">
        <v>2.9913555930706268</v>
      </c>
      <c r="AC235" s="130">
        <f t="shared" si="30"/>
        <v>1896.1180321918393</v>
      </c>
      <c r="AD235" s="131">
        <f t="shared" si="31"/>
        <v>2073.7058437727087</v>
      </c>
      <c r="AE235" s="131">
        <f t="shared" si="32"/>
        <v>2214.7479978069546</v>
      </c>
      <c r="AF235" s="131">
        <f t="shared" si="33"/>
        <v>2349.4169641951148</v>
      </c>
      <c r="AG235" s="131">
        <f t="shared" si="34"/>
        <v>2478.5670873676595</v>
      </c>
      <c r="AH235" s="131">
        <f t="shared" si="35"/>
        <v>2597.346014617232</v>
      </c>
      <c r="AI235" s="131">
        <f t="shared" si="36"/>
        <v>2707.8061646907913</v>
      </c>
      <c r="AJ235" s="131">
        <f t="shared" si="37"/>
        <v>2810.8256330596241</v>
      </c>
      <c r="AK235" s="131">
        <f t="shared" si="38"/>
        <v>2905.0299947815429</v>
      </c>
      <c r="AL235" s="131">
        <f t="shared" si="39"/>
        <v>2991.355593070627</v>
      </c>
    </row>
    <row r="236" spans="1:38" hidden="1" x14ac:dyDescent="0.25">
      <c r="A236">
        <v>48</v>
      </c>
      <c r="B236" t="s">
        <v>1745</v>
      </c>
      <c r="C236" t="s">
        <v>1785</v>
      </c>
      <c r="E236" t="s">
        <v>1786</v>
      </c>
      <c r="F236" t="s">
        <v>1787</v>
      </c>
      <c r="G236" t="s">
        <v>1885</v>
      </c>
      <c r="H236" t="s">
        <v>1749</v>
      </c>
      <c r="I236" t="s">
        <v>1650</v>
      </c>
      <c r="J236" t="s">
        <v>1750</v>
      </c>
      <c r="K236" t="s">
        <v>1751</v>
      </c>
      <c r="L236" t="s">
        <v>92</v>
      </c>
      <c r="M236" t="s">
        <v>1752</v>
      </c>
      <c r="N236" t="s">
        <v>1752</v>
      </c>
      <c r="O236" t="s">
        <v>1753</v>
      </c>
      <c r="P236">
        <v>0</v>
      </c>
      <c r="Q236" s="126" t="s">
        <v>1767</v>
      </c>
      <c r="R236">
        <v>3.44186210939597</v>
      </c>
      <c r="S236">
        <v>3.8174032469097803</v>
      </c>
      <c r="T236">
        <v>4.1260267638375456</v>
      </c>
      <c r="U236">
        <v>4.4195824097873082</v>
      </c>
      <c r="V236">
        <v>4.7000362595400373</v>
      </c>
      <c r="W236">
        <v>4.9589611965771043</v>
      </c>
      <c r="X236">
        <v>5.1996349573502778</v>
      </c>
      <c r="Y236">
        <v>5.4240693431257601</v>
      </c>
      <c r="Z236">
        <v>5.62940718375269</v>
      </c>
      <c r="AA236" s="126">
        <v>5.8175860219281299</v>
      </c>
      <c r="AC236" s="130">
        <f t="shared" si="30"/>
        <v>3441.86210939597</v>
      </c>
      <c r="AD236" s="131">
        <f t="shared" si="31"/>
        <v>3817.4032469097801</v>
      </c>
      <c r="AE236" s="131">
        <f t="shared" si="32"/>
        <v>4126.0267638375453</v>
      </c>
      <c r="AF236" s="131">
        <f t="shared" si="33"/>
        <v>4419.5824097873083</v>
      </c>
      <c r="AG236" s="131">
        <f t="shared" si="34"/>
        <v>4700.0362595400375</v>
      </c>
      <c r="AH236" s="131">
        <f t="shared" si="35"/>
        <v>4958.9611965771046</v>
      </c>
      <c r="AI236" s="131">
        <f t="shared" si="36"/>
        <v>5199.6349573502775</v>
      </c>
      <c r="AJ236" s="131">
        <f t="shared" si="37"/>
        <v>5424.0693431257605</v>
      </c>
      <c r="AK236" s="131">
        <f t="shared" si="38"/>
        <v>5629.4071837526899</v>
      </c>
      <c r="AL236" s="131">
        <f t="shared" si="39"/>
        <v>5817.5860219281303</v>
      </c>
    </row>
    <row r="237" spans="1:38" hidden="1" x14ac:dyDescent="0.25">
      <c r="A237">
        <v>48</v>
      </c>
      <c r="B237" t="s">
        <v>1745</v>
      </c>
      <c r="C237" t="s">
        <v>1785</v>
      </c>
      <c r="E237" t="s">
        <v>1788</v>
      </c>
      <c r="F237" t="s">
        <v>1789</v>
      </c>
      <c r="G237" t="s">
        <v>1885</v>
      </c>
      <c r="H237" t="s">
        <v>1749</v>
      </c>
      <c r="I237" t="s">
        <v>1650</v>
      </c>
      <c r="J237" t="s">
        <v>1750</v>
      </c>
      <c r="K237" t="s">
        <v>1751</v>
      </c>
      <c r="L237" t="s">
        <v>92</v>
      </c>
      <c r="M237" t="s">
        <v>1752</v>
      </c>
      <c r="N237" t="s">
        <v>1752</v>
      </c>
      <c r="O237" t="s">
        <v>1753</v>
      </c>
      <c r="P237" t="s">
        <v>149</v>
      </c>
      <c r="Q237" s="126" t="s">
        <v>1755</v>
      </c>
      <c r="R237">
        <v>0.26533713176529672</v>
      </c>
      <c r="S237">
        <v>0.29274514249674866</v>
      </c>
      <c r="T237">
        <v>0.31224792279261598</v>
      </c>
      <c r="U237">
        <v>0.330527614835888</v>
      </c>
      <c r="V237">
        <v>0.34802084625848861</v>
      </c>
      <c r="W237">
        <v>0.36396130184141212</v>
      </c>
      <c r="X237">
        <v>0.37866469225599914</v>
      </c>
      <c r="Y237">
        <v>0.39227496266155842</v>
      </c>
      <c r="Z237">
        <v>0.40461734006416555</v>
      </c>
      <c r="AA237" s="126">
        <v>0.41583692991212673</v>
      </c>
      <c r="AC237" s="130">
        <f t="shared" si="30"/>
        <v>265.3371317652967</v>
      </c>
      <c r="AD237" s="131">
        <f t="shared" si="31"/>
        <v>292.74514249674866</v>
      </c>
      <c r="AE237" s="131">
        <f t="shared" si="32"/>
        <v>312.24792279261601</v>
      </c>
      <c r="AF237" s="131">
        <f t="shared" si="33"/>
        <v>330.52761483588802</v>
      </c>
      <c r="AG237" s="131">
        <f t="shared" si="34"/>
        <v>348.02084625848863</v>
      </c>
      <c r="AH237" s="131">
        <f t="shared" si="35"/>
        <v>363.96130184141214</v>
      </c>
      <c r="AI237" s="131">
        <f t="shared" si="36"/>
        <v>378.66469225599911</v>
      </c>
      <c r="AJ237" s="131">
        <f t="shared" si="37"/>
        <v>392.27496266155845</v>
      </c>
      <c r="AK237" s="131">
        <f t="shared" si="38"/>
        <v>404.61734006416555</v>
      </c>
      <c r="AL237" s="131">
        <f t="shared" si="39"/>
        <v>415.83692991212672</v>
      </c>
    </row>
    <row r="238" spans="1:38" hidden="1" x14ac:dyDescent="0.25">
      <c r="A238">
        <v>48</v>
      </c>
      <c r="B238" t="s">
        <v>1745</v>
      </c>
      <c r="C238" t="s">
        <v>1785</v>
      </c>
      <c r="E238" t="s">
        <v>1790</v>
      </c>
      <c r="F238" t="s">
        <v>1791</v>
      </c>
      <c r="G238" t="s">
        <v>1885</v>
      </c>
      <c r="H238" t="s">
        <v>1749</v>
      </c>
      <c r="I238" t="s">
        <v>1650</v>
      </c>
      <c r="J238" t="s">
        <v>1750</v>
      </c>
      <c r="K238" t="s">
        <v>1751</v>
      </c>
      <c r="L238" t="s">
        <v>92</v>
      </c>
      <c r="M238" t="s">
        <v>1752</v>
      </c>
      <c r="N238" t="s">
        <v>1752</v>
      </c>
      <c r="O238" t="s">
        <v>1753</v>
      </c>
      <c r="P238" t="s">
        <v>1791</v>
      </c>
      <c r="Q238" s="126" t="s">
        <v>1755</v>
      </c>
      <c r="R238">
        <v>0</v>
      </c>
      <c r="S238">
        <v>0</v>
      </c>
      <c r="T238">
        <v>0</v>
      </c>
      <c r="U238">
        <v>0</v>
      </c>
      <c r="V238">
        <v>0</v>
      </c>
      <c r="W238">
        <v>0</v>
      </c>
      <c r="X238">
        <v>0</v>
      </c>
      <c r="Y238">
        <v>0</v>
      </c>
      <c r="Z238">
        <v>0</v>
      </c>
      <c r="AA238" s="126">
        <v>0</v>
      </c>
      <c r="AC238" s="130">
        <f t="shared" si="30"/>
        <v>0</v>
      </c>
      <c r="AD238" s="131">
        <f t="shared" si="31"/>
        <v>0</v>
      </c>
      <c r="AE238" s="131">
        <f t="shared" si="32"/>
        <v>0</v>
      </c>
      <c r="AF238" s="131">
        <f t="shared" si="33"/>
        <v>0</v>
      </c>
      <c r="AG238" s="131">
        <f t="shared" si="34"/>
        <v>0</v>
      </c>
      <c r="AH238" s="131">
        <f t="shared" si="35"/>
        <v>0</v>
      </c>
      <c r="AI238" s="131">
        <f t="shared" si="36"/>
        <v>0</v>
      </c>
      <c r="AJ238" s="131">
        <f t="shared" si="37"/>
        <v>0</v>
      </c>
      <c r="AK238" s="131">
        <f t="shared" si="38"/>
        <v>0</v>
      </c>
      <c r="AL238" s="131">
        <f t="shared" si="39"/>
        <v>0</v>
      </c>
    </row>
    <row r="239" spans="1:38" hidden="1" x14ac:dyDescent="0.25">
      <c r="A239">
        <v>48</v>
      </c>
      <c r="B239" t="s">
        <v>1745</v>
      </c>
      <c r="C239" t="s">
        <v>1785</v>
      </c>
      <c r="E239" t="s">
        <v>1792</v>
      </c>
      <c r="F239" t="s">
        <v>210</v>
      </c>
      <c r="G239" t="s">
        <v>1885</v>
      </c>
      <c r="H239" t="s">
        <v>1749</v>
      </c>
      <c r="I239" t="s">
        <v>1650</v>
      </c>
      <c r="J239" t="s">
        <v>1750</v>
      </c>
      <c r="K239" t="s">
        <v>1751</v>
      </c>
      <c r="L239" t="s">
        <v>92</v>
      </c>
      <c r="M239" t="s">
        <v>1752</v>
      </c>
      <c r="N239" t="s">
        <v>1766</v>
      </c>
      <c r="O239" t="s">
        <v>1753</v>
      </c>
      <c r="P239" t="s">
        <v>210</v>
      </c>
      <c r="Q239" s="126" t="s">
        <v>1755</v>
      </c>
      <c r="R239">
        <v>0</v>
      </c>
      <c r="S239">
        <v>0</v>
      </c>
      <c r="T239">
        <v>0</v>
      </c>
      <c r="U239">
        <v>0</v>
      </c>
      <c r="V239">
        <v>0</v>
      </c>
      <c r="W239">
        <v>0</v>
      </c>
      <c r="X239">
        <v>0</v>
      </c>
      <c r="Y239">
        <v>0</v>
      </c>
      <c r="Z239">
        <v>0</v>
      </c>
      <c r="AA239" s="126">
        <v>0</v>
      </c>
      <c r="AC239" s="130">
        <f t="shared" si="30"/>
        <v>0</v>
      </c>
      <c r="AD239" s="131">
        <f t="shared" si="31"/>
        <v>0</v>
      </c>
      <c r="AE239" s="131">
        <f t="shared" si="32"/>
        <v>0</v>
      </c>
      <c r="AF239" s="131">
        <f t="shared" si="33"/>
        <v>0</v>
      </c>
      <c r="AG239" s="131">
        <f t="shared" si="34"/>
        <v>0</v>
      </c>
      <c r="AH239" s="131">
        <f t="shared" si="35"/>
        <v>0</v>
      </c>
      <c r="AI239" s="131">
        <f t="shared" si="36"/>
        <v>0</v>
      </c>
      <c r="AJ239" s="131">
        <f t="shared" si="37"/>
        <v>0</v>
      </c>
      <c r="AK239" s="131">
        <f t="shared" si="38"/>
        <v>0</v>
      </c>
      <c r="AL239" s="131">
        <f t="shared" si="39"/>
        <v>0</v>
      </c>
    </row>
    <row r="240" spans="1:38" hidden="1" x14ac:dyDescent="0.25">
      <c r="A240">
        <v>48</v>
      </c>
      <c r="B240" t="s">
        <v>1745</v>
      </c>
      <c r="C240" t="s">
        <v>1785</v>
      </c>
      <c r="E240" t="s">
        <v>1793</v>
      </c>
      <c r="F240" t="s">
        <v>1794</v>
      </c>
      <c r="G240" t="s">
        <v>1885</v>
      </c>
      <c r="H240" t="s">
        <v>1749</v>
      </c>
      <c r="I240" t="s">
        <v>1650</v>
      </c>
      <c r="J240" t="s">
        <v>1750</v>
      </c>
      <c r="K240" t="s">
        <v>1751</v>
      </c>
      <c r="L240" t="s">
        <v>92</v>
      </c>
      <c r="M240" t="s">
        <v>1752</v>
      </c>
      <c r="N240" t="s">
        <v>1766</v>
      </c>
      <c r="O240" t="s">
        <v>1753</v>
      </c>
      <c r="P240">
        <v>0</v>
      </c>
      <c r="Q240" s="126" t="s">
        <v>1767</v>
      </c>
      <c r="R240">
        <v>0</v>
      </c>
      <c r="S240">
        <v>0</v>
      </c>
      <c r="T240">
        <v>0</v>
      </c>
      <c r="U240">
        <v>0</v>
      </c>
      <c r="V240">
        <v>0</v>
      </c>
      <c r="W240">
        <v>0</v>
      </c>
      <c r="X240">
        <v>0</v>
      </c>
      <c r="Y240">
        <v>0</v>
      </c>
      <c r="Z240">
        <v>0</v>
      </c>
      <c r="AA240" s="126">
        <v>0</v>
      </c>
      <c r="AC240" s="130">
        <f t="shared" si="30"/>
        <v>0</v>
      </c>
      <c r="AD240" s="131">
        <f t="shared" si="31"/>
        <v>0</v>
      </c>
      <c r="AE240" s="131">
        <f t="shared" si="32"/>
        <v>0</v>
      </c>
      <c r="AF240" s="131">
        <f t="shared" si="33"/>
        <v>0</v>
      </c>
      <c r="AG240" s="131">
        <f t="shared" si="34"/>
        <v>0</v>
      </c>
      <c r="AH240" s="131">
        <f t="shared" si="35"/>
        <v>0</v>
      </c>
      <c r="AI240" s="131">
        <f t="shared" si="36"/>
        <v>0</v>
      </c>
      <c r="AJ240" s="131">
        <f t="shared" si="37"/>
        <v>0</v>
      </c>
      <c r="AK240" s="131">
        <f t="shared" si="38"/>
        <v>0</v>
      </c>
      <c r="AL240" s="131">
        <f t="shared" si="39"/>
        <v>0</v>
      </c>
    </row>
    <row r="241" spans="1:38" hidden="1" x14ac:dyDescent="0.25">
      <c r="A241">
        <v>48</v>
      </c>
      <c r="B241" t="s">
        <v>1745</v>
      </c>
      <c r="C241" t="s">
        <v>1785</v>
      </c>
      <c r="E241" t="s">
        <v>1795</v>
      </c>
      <c r="F241" t="s">
        <v>91</v>
      </c>
      <c r="G241" t="s">
        <v>1885</v>
      </c>
      <c r="H241" t="s">
        <v>1749</v>
      </c>
      <c r="I241" t="s">
        <v>1650</v>
      </c>
      <c r="J241" t="s">
        <v>1750</v>
      </c>
      <c r="K241" t="s">
        <v>1751</v>
      </c>
      <c r="L241" t="s">
        <v>92</v>
      </c>
      <c r="M241" t="s">
        <v>1752</v>
      </c>
      <c r="N241" t="s">
        <v>1766</v>
      </c>
      <c r="O241" t="s">
        <v>1753</v>
      </c>
      <c r="P241">
        <v>0</v>
      </c>
      <c r="Q241" s="126" t="s">
        <v>1767</v>
      </c>
      <c r="R241">
        <v>0</v>
      </c>
      <c r="S241">
        <v>0</v>
      </c>
      <c r="T241">
        <v>0</v>
      </c>
      <c r="U241">
        <v>0</v>
      </c>
      <c r="V241">
        <v>0</v>
      </c>
      <c r="W241">
        <v>0</v>
      </c>
      <c r="X241">
        <v>0</v>
      </c>
      <c r="Y241">
        <v>0</v>
      </c>
      <c r="Z241">
        <v>0</v>
      </c>
      <c r="AA241" s="126">
        <v>0</v>
      </c>
      <c r="AC241" s="130">
        <f t="shared" si="30"/>
        <v>0</v>
      </c>
      <c r="AD241" s="131">
        <f t="shared" si="31"/>
        <v>0</v>
      </c>
      <c r="AE241" s="131">
        <f t="shared" si="32"/>
        <v>0</v>
      </c>
      <c r="AF241" s="131">
        <f t="shared" si="33"/>
        <v>0</v>
      </c>
      <c r="AG241" s="131">
        <f t="shared" si="34"/>
        <v>0</v>
      </c>
      <c r="AH241" s="131">
        <f t="shared" si="35"/>
        <v>0</v>
      </c>
      <c r="AI241" s="131">
        <f t="shared" si="36"/>
        <v>0</v>
      </c>
      <c r="AJ241" s="131">
        <f t="shared" si="37"/>
        <v>0</v>
      </c>
      <c r="AK241" s="131">
        <f t="shared" si="38"/>
        <v>0</v>
      </c>
      <c r="AL241" s="131">
        <f t="shared" si="39"/>
        <v>0</v>
      </c>
    </row>
    <row r="242" spans="1:38" hidden="1" x14ac:dyDescent="0.25">
      <c r="A242">
        <v>48</v>
      </c>
      <c r="B242" t="s">
        <v>1745</v>
      </c>
      <c r="C242" t="s">
        <v>1785</v>
      </c>
      <c r="E242" t="s">
        <v>1796</v>
      </c>
      <c r="F242" t="s">
        <v>1797</v>
      </c>
      <c r="G242" t="s">
        <v>1885</v>
      </c>
      <c r="H242" t="s">
        <v>1749</v>
      </c>
      <c r="I242" t="s">
        <v>1650</v>
      </c>
      <c r="J242" t="s">
        <v>1750</v>
      </c>
      <c r="K242" t="s">
        <v>1751</v>
      </c>
      <c r="L242" t="s">
        <v>92</v>
      </c>
      <c r="M242" t="s">
        <v>1752</v>
      </c>
      <c r="N242" t="s">
        <v>1766</v>
      </c>
      <c r="O242" t="s">
        <v>1753</v>
      </c>
      <c r="P242">
        <v>0</v>
      </c>
      <c r="Q242" s="126" t="s">
        <v>1767</v>
      </c>
      <c r="R242">
        <v>0.21306683967936277</v>
      </c>
      <c r="S242">
        <v>0.24740939444782056</v>
      </c>
      <c r="T242">
        <v>0.28166238786559783</v>
      </c>
      <c r="U242">
        <v>0.31475644409111064</v>
      </c>
      <c r="V242">
        <v>0.34559506029269804</v>
      </c>
      <c r="W242">
        <v>0.37410089693878434</v>
      </c>
      <c r="X242">
        <v>0.40037360973010588</v>
      </c>
      <c r="Y242">
        <v>0.42461869076901987</v>
      </c>
      <c r="Z242">
        <v>0.44666217303920336</v>
      </c>
      <c r="AA242" s="126">
        <v>0.46668462625398771</v>
      </c>
      <c r="AC242" s="130">
        <f t="shared" si="30"/>
        <v>213.06683967936277</v>
      </c>
      <c r="AD242" s="131">
        <f t="shared" si="31"/>
        <v>247.40939444782057</v>
      </c>
      <c r="AE242" s="131">
        <f t="shared" si="32"/>
        <v>281.66238786559785</v>
      </c>
      <c r="AF242" s="131">
        <f t="shared" si="33"/>
        <v>314.75644409111067</v>
      </c>
      <c r="AG242" s="131">
        <f t="shared" si="34"/>
        <v>345.59506029269807</v>
      </c>
      <c r="AH242" s="131">
        <f t="shared" si="35"/>
        <v>374.10089693878433</v>
      </c>
      <c r="AI242" s="131">
        <f t="shared" si="36"/>
        <v>400.3736097301059</v>
      </c>
      <c r="AJ242" s="131">
        <f t="shared" si="37"/>
        <v>424.61869076901985</v>
      </c>
      <c r="AK242" s="131">
        <f t="shared" si="38"/>
        <v>446.66217303920337</v>
      </c>
      <c r="AL242" s="131">
        <f t="shared" si="39"/>
        <v>466.68462625398769</v>
      </c>
    </row>
    <row r="243" spans="1:38" hidden="1" x14ac:dyDescent="0.25">
      <c r="A243">
        <v>48</v>
      </c>
      <c r="B243" t="s">
        <v>1745</v>
      </c>
      <c r="C243" t="s">
        <v>1785</v>
      </c>
      <c r="E243" t="s">
        <v>1798</v>
      </c>
      <c r="F243" t="s">
        <v>1799</v>
      </c>
      <c r="G243" t="s">
        <v>1885</v>
      </c>
      <c r="H243" t="s">
        <v>1749</v>
      </c>
      <c r="I243" t="s">
        <v>1650</v>
      </c>
      <c r="J243" t="s">
        <v>1750</v>
      </c>
      <c r="K243" t="s">
        <v>1751</v>
      </c>
      <c r="L243" t="s">
        <v>92</v>
      </c>
      <c r="M243" t="s">
        <v>1752</v>
      </c>
      <c r="N243" t="s">
        <v>1766</v>
      </c>
      <c r="O243" t="s">
        <v>1753</v>
      </c>
      <c r="P243">
        <v>0</v>
      </c>
      <c r="Q243" s="126" t="s">
        <v>1767</v>
      </c>
      <c r="R243">
        <v>4.1165698613200181</v>
      </c>
      <c r="S243">
        <v>4.570097049044211</v>
      </c>
      <c r="T243">
        <v>4.9342227583719307</v>
      </c>
      <c r="U243">
        <v>5.2794811123399557</v>
      </c>
      <c r="V243">
        <v>5.6085022164470582</v>
      </c>
      <c r="W243">
        <v>5.9113162623023134</v>
      </c>
      <c r="X243">
        <v>6.1916823613844638</v>
      </c>
      <c r="Y243">
        <v>6.4523256525676373</v>
      </c>
      <c r="Z243">
        <v>6.6899917365480759</v>
      </c>
      <c r="AA243" s="126">
        <v>6.9070330471443651</v>
      </c>
      <c r="AC243" s="130">
        <f t="shared" si="30"/>
        <v>4116.5698613200184</v>
      </c>
      <c r="AD243" s="131">
        <f t="shared" si="31"/>
        <v>4570.0970490442114</v>
      </c>
      <c r="AE243" s="131">
        <f t="shared" si="32"/>
        <v>4934.2227583719305</v>
      </c>
      <c r="AF243" s="131">
        <f t="shared" si="33"/>
        <v>5279.4811123399559</v>
      </c>
      <c r="AG243" s="131">
        <f t="shared" si="34"/>
        <v>5608.5022164470583</v>
      </c>
      <c r="AH243" s="131">
        <f t="shared" si="35"/>
        <v>5911.3162623023136</v>
      </c>
      <c r="AI243" s="131">
        <f t="shared" si="36"/>
        <v>6191.6823613844635</v>
      </c>
      <c r="AJ243" s="131">
        <f t="shared" si="37"/>
        <v>6452.325652567637</v>
      </c>
      <c r="AK243" s="131">
        <f t="shared" si="38"/>
        <v>6689.991736548076</v>
      </c>
      <c r="AL243" s="131">
        <f t="shared" si="39"/>
        <v>6907.0330471443649</v>
      </c>
    </row>
    <row r="244" spans="1:38" hidden="1" x14ac:dyDescent="0.25">
      <c r="A244">
        <v>48</v>
      </c>
      <c r="B244" t="s">
        <v>1745</v>
      </c>
      <c r="C244" t="s">
        <v>1785</v>
      </c>
      <c r="E244" t="s">
        <v>1800</v>
      </c>
      <c r="F244" t="s">
        <v>1801</v>
      </c>
      <c r="G244" t="s">
        <v>1885</v>
      </c>
      <c r="H244" t="s">
        <v>1749</v>
      </c>
      <c r="I244" t="s">
        <v>1650</v>
      </c>
      <c r="J244" t="s">
        <v>1750</v>
      </c>
      <c r="K244" t="s">
        <v>1751</v>
      </c>
      <c r="L244" t="s">
        <v>92</v>
      </c>
      <c r="M244" t="s">
        <v>1752</v>
      </c>
      <c r="N244" t="s">
        <v>1766</v>
      </c>
      <c r="O244" t="s">
        <v>1753</v>
      </c>
      <c r="P244" t="s">
        <v>58</v>
      </c>
      <c r="Q244" s="126" t="s">
        <v>1755</v>
      </c>
      <c r="R244">
        <v>0.73429416486424748</v>
      </c>
      <c r="S244">
        <v>0.82744456887907802</v>
      </c>
      <c r="T244">
        <v>0.91217479366140852</v>
      </c>
      <c r="U244">
        <v>0.99370030943859189</v>
      </c>
      <c r="V244">
        <v>1.0723061188528022</v>
      </c>
      <c r="W244">
        <v>1.1458406471867761</v>
      </c>
      <c r="X244">
        <v>1.2149564504818291</v>
      </c>
      <c r="Y244">
        <v>1.2801575249518553</v>
      </c>
      <c r="Z244">
        <v>1.3404995690766375</v>
      </c>
      <c r="AA244" s="126">
        <v>1.3964433459824006</v>
      </c>
      <c r="AC244" s="130">
        <f t="shared" si="30"/>
        <v>734.29416486424748</v>
      </c>
      <c r="AD244" s="131">
        <f t="shared" si="31"/>
        <v>827.44456887907802</v>
      </c>
      <c r="AE244" s="131">
        <f t="shared" si="32"/>
        <v>912.17479366140856</v>
      </c>
      <c r="AF244" s="131">
        <f t="shared" si="33"/>
        <v>993.70030943859194</v>
      </c>
      <c r="AG244" s="131">
        <f t="shared" si="34"/>
        <v>1072.3061188528022</v>
      </c>
      <c r="AH244" s="131">
        <f t="shared" si="35"/>
        <v>1145.8406471867761</v>
      </c>
      <c r="AI244" s="131">
        <f t="shared" si="36"/>
        <v>1214.9564504818291</v>
      </c>
      <c r="AJ244" s="131">
        <f t="shared" si="37"/>
        <v>1280.1575249518553</v>
      </c>
      <c r="AK244" s="131">
        <f t="shared" si="38"/>
        <v>1340.4995690766375</v>
      </c>
      <c r="AL244" s="131">
        <f t="shared" si="39"/>
        <v>1396.4433459824006</v>
      </c>
    </row>
    <row r="245" spans="1:38" hidden="1" x14ac:dyDescent="0.25">
      <c r="A245">
        <v>48</v>
      </c>
      <c r="B245" t="s">
        <v>1745</v>
      </c>
      <c r="C245" t="s">
        <v>1802</v>
      </c>
      <c r="E245" t="s">
        <v>1803</v>
      </c>
      <c r="F245" t="s">
        <v>1804</v>
      </c>
      <c r="G245" t="s">
        <v>1885</v>
      </c>
      <c r="H245" t="s">
        <v>1749</v>
      </c>
      <c r="I245" t="s">
        <v>1650</v>
      </c>
      <c r="J245" t="s">
        <v>1750</v>
      </c>
      <c r="K245" t="s">
        <v>1751</v>
      </c>
      <c r="L245" t="s">
        <v>92</v>
      </c>
      <c r="M245" t="s">
        <v>1752</v>
      </c>
      <c r="N245" t="s">
        <v>1766</v>
      </c>
      <c r="O245" t="s">
        <v>1753</v>
      </c>
      <c r="P245">
        <v>0</v>
      </c>
      <c r="Q245" s="126" t="s">
        <v>1767</v>
      </c>
      <c r="R245">
        <v>2.9724662859590145</v>
      </c>
      <c r="S245">
        <v>3.2895634709412378</v>
      </c>
      <c r="T245">
        <v>3.5297435566128681</v>
      </c>
      <c r="U245">
        <v>3.76114380956618</v>
      </c>
      <c r="V245">
        <v>3.9853752510325253</v>
      </c>
      <c r="W245">
        <v>4.1950463723226559</v>
      </c>
      <c r="X245">
        <v>4.3925389819558083</v>
      </c>
      <c r="Y245">
        <v>4.5792238690184091</v>
      </c>
      <c r="Z245">
        <v>4.7522983949547912</v>
      </c>
      <c r="AA245" s="126">
        <v>4.913096675825372</v>
      </c>
      <c r="AC245" s="130">
        <f t="shared" si="30"/>
        <v>2972.4662859590144</v>
      </c>
      <c r="AD245" s="131">
        <f t="shared" si="31"/>
        <v>3289.5634709412379</v>
      </c>
      <c r="AE245" s="131">
        <f t="shared" si="32"/>
        <v>3529.7435566128679</v>
      </c>
      <c r="AF245" s="131">
        <f t="shared" si="33"/>
        <v>3761.1438095661802</v>
      </c>
      <c r="AG245" s="131">
        <f t="shared" si="34"/>
        <v>3985.3752510325253</v>
      </c>
      <c r="AH245" s="131">
        <f t="shared" si="35"/>
        <v>4195.0463723226558</v>
      </c>
      <c r="AI245" s="131">
        <f t="shared" si="36"/>
        <v>4392.5389819558086</v>
      </c>
      <c r="AJ245" s="131">
        <f t="shared" si="37"/>
        <v>4579.2238690184095</v>
      </c>
      <c r="AK245" s="131">
        <f t="shared" si="38"/>
        <v>4752.2983949547915</v>
      </c>
      <c r="AL245" s="131">
        <f t="shared" si="39"/>
        <v>4913.0966758253717</v>
      </c>
    </row>
    <row r="246" spans="1:38" hidden="1" x14ac:dyDescent="0.25">
      <c r="A246">
        <v>48</v>
      </c>
      <c r="B246" t="s">
        <v>1745</v>
      </c>
      <c r="C246" t="s">
        <v>1802</v>
      </c>
      <c r="E246" t="s">
        <v>1805</v>
      </c>
      <c r="F246" t="s">
        <v>1806</v>
      </c>
      <c r="G246" t="s">
        <v>1885</v>
      </c>
      <c r="H246" t="s">
        <v>1749</v>
      </c>
      <c r="I246" t="s">
        <v>1650</v>
      </c>
      <c r="J246" t="s">
        <v>1750</v>
      </c>
      <c r="K246" t="s">
        <v>1751</v>
      </c>
      <c r="L246" t="s">
        <v>92</v>
      </c>
      <c r="M246" t="s">
        <v>1752</v>
      </c>
      <c r="N246" t="s">
        <v>1752</v>
      </c>
      <c r="O246" t="s">
        <v>1753</v>
      </c>
      <c r="P246" t="s">
        <v>1807</v>
      </c>
      <c r="Q246" s="126" t="s">
        <v>1755</v>
      </c>
      <c r="R246">
        <v>0</v>
      </c>
      <c r="S246">
        <v>0</v>
      </c>
      <c r="T246">
        <v>0</v>
      </c>
      <c r="U246">
        <v>0</v>
      </c>
      <c r="V246">
        <v>0</v>
      </c>
      <c r="W246">
        <v>0</v>
      </c>
      <c r="X246">
        <v>0</v>
      </c>
      <c r="Y246">
        <v>0</v>
      </c>
      <c r="Z246">
        <v>0</v>
      </c>
      <c r="AA246" s="126">
        <v>0</v>
      </c>
      <c r="AC246" s="130">
        <f t="shared" si="30"/>
        <v>0</v>
      </c>
      <c r="AD246" s="131">
        <f t="shared" si="31"/>
        <v>0</v>
      </c>
      <c r="AE246" s="131">
        <f t="shared" si="32"/>
        <v>0</v>
      </c>
      <c r="AF246" s="131">
        <f t="shared" si="33"/>
        <v>0</v>
      </c>
      <c r="AG246" s="131">
        <f t="shared" si="34"/>
        <v>0</v>
      </c>
      <c r="AH246" s="131">
        <f t="shared" si="35"/>
        <v>0</v>
      </c>
      <c r="AI246" s="131">
        <f t="shared" si="36"/>
        <v>0</v>
      </c>
      <c r="AJ246" s="131">
        <f t="shared" si="37"/>
        <v>0</v>
      </c>
      <c r="AK246" s="131">
        <f t="shared" si="38"/>
        <v>0</v>
      </c>
      <c r="AL246" s="131">
        <f t="shared" si="39"/>
        <v>0</v>
      </c>
    </row>
    <row r="247" spans="1:38" hidden="1" x14ac:dyDescent="0.25">
      <c r="A247">
        <v>48</v>
      </c>
      <c r="B247" t="s">
        <v>1745</v>
      </c>
      <c r="C247" t="s">
        <v>1802</v>
      </c>
      <c r="E247" t="s">
        <v>1808</v>
      </c>
      <c r="F247" t="s">
        <v>1809</v>
      </c>
      <c r="G247" t="s">
        <v>1885</v>
      </c>
      <c r="H247" t="s">
        <v>1749</v>
      </c>
      <c r="I247" t="s">
        <v>1650</v>
      </c>
      <c r="J247" t="s">
        <v>1750</v>
      </c>
      <c r="K247" t="s">
        <v>1751</v>
      </c>
      <c r="L247" t="s">
        <v>92</v>
      </c>
      <c r="M247" t="s">
        <v>1752</v>
      </c>
      <c r="N247" t="s">
        <v>1752</v>
      </c>
      <c r="O247" t="s">
        <v>1753</v>
      </c>
      <c r="P247" t="s">
        <v>1807</v>
      </c>
      <c r="Q247" s="126" t="s">
        <v>1755</v>
      </c>
      <c r="R247">
        <v>0</v>
      </c>
      <c r="S247">
        <v>0</v>
      </c>
      <c r="T247">
        <v>0</v>
      </c>
      <c r="U247">
        <v>0</v>
      </c>
      <c r="V247">
        <v>0</v>
      </c>
      <c r="W247">
        <v>0</v>
      </c>
      <c r="X247">
        <v>0</v>
      </c>
      <c r="Y247">
        <v>0</v>
      </c>
      <c r="Z247">
        <v>0</v>
      </c>
      <c r="AA247" s="126">
        <v>0</v>
      </c>
      <c r="AC247" s="130">
        <f t="shared" si="30"/>
        <v>0</v>
      </c>
      <c r="AD247" s="131">
        <f t="shared" si="31"/>
        <v>0</v>
      </c>
      <c r="AE247" s="131">
        <f t="shared" si="32"/>
        <v>0</v>
      </c>
      <c r="AF247" s="131">
        <f t="shared" si="33"/>
        <v>0</v>
      </c>
      <c r="AG247" s="131">
        <f t="shared" si="34"/>
        <v>0</v>
      </c>
      <c r="AH247" s="131">
        <f t="shared" si="35"/>
        <v>0</v>
      </c>
      <c r="AI247" s="131">
        <f t="shared" si="36"/>
        <v>0</v>
      </c>
      <c r="AJ247" s="131">
        <f t="shared" si="37"/>
        <v>0</v>
      </c>
      <c r="AK247" s="131">
        <f t="shared" si="38"/>
        <v>0</v>
      </c>
      <c r="AL247" s="131">
        <f t="shared" si="39"/>
        <v>0</v>
      </c>
    </row>
    <row r="248" spans="1:38" hidden="1" x14ac:dyDescent="0.25">
      <c r="A248">
        <v>48</v>
      </c>
      <c r="B248" t="s">
        <v>1745</v>
      </c>
      <c r="C248" t="s">
        <v>1802</v>
      </c>
      <c r="E248" t="s">
        <v>1810</v>
      </c>
      <c r="F248" t="s">
        <v>1811</v>
      </c>
      <c r="G248" t="s">
        <v>1885</v>
      </c>
      <c r="H248" t="s">
        <v>1749</v>
      </c>
      <c r="I248" t="s">
        <v>1650</v>
      </c>
      <c r="J248" t="s">
        <v>1750</v>
      </c>
      <c r="K248" t="s">
        <v>1751</v>
      </c>
      <c r="L248" t="s">
        <v>92</v>
      </c>
      <c r="M248" t="s">
        <v>1752</v>
      </c>
      <c r="N248" t="s">
        <v>1752</v>
      </c>
      <c r="O248" t="s">
        <v>1753</v>
      </c>
      <c r="P248">
        <v>0</v>
      </c>
      <c r="Q248" s="126" t="s">
        <v>1767</v>
      </c>
      <c r="R248">
        <v>4.5636298740281829</v>
      </c>
      <c r="S248">
        <v>5.1389329629212677</v>
      </c>
      <c r="T248">
        <v>5.5826730038600907</v>
      </c>
      <c r="U248">
        <v>6.0034018893398571</v>
      </c>
      <c r="V248">
        <v>6.4063185953893731</v>
      </c>
      <c r="W248">
        <v>6.7784881417479053</v>
      </c>
      <c r="X248">
        <v>7.1246307868447669</v>
      </c>
      <c r="Y248">
        <v>7.4479318418249534</v>
      </c>
      <c r="Z248">
        <v>7.7439852422666622</v>
      </c>
      <c r="AA248" s="126">
        <v>8.0156085013669323</v>
      </c>
      <c r="AC248" s="130">
        <f t="shared" si="30"/>
        <v>4563.6298740281827</v>
      </c>
      <c r="AD248" s="131">
        <f t="shared" si="31"/>
        <v>5138.932962921268</v>
      </c>
      <c r="AE248" s="131">
        <f t="shared" si="32"/>
        <v>5582.6730038600908</v>
      </c>
      <c r="AF248" s="131">
        <f t="shared" si="33"/>
        <v>6003.401889339857</v>
      </c>
      <c r="AG248" s="131">
        <f t="shared" si="34"/>
        <v>6406.3185953893735</v>
      </c>
      <c r="AH248" s="131">
        <f t="shared" si="35"/>
        <v>6778.4881417479055</v>
      </c>
      <c r="AI248" s="131">
        <f t="shared" si="36"/>
        <v>7124.6307868447666</v>
      </c>
      <c r="AJ248" s="131">
        <f t="shared" si="37"/>
        <v>7447.9318418249532</v>
      </c>
      <c r="AK248" s="131">
        <f t="shared" si="38"/>
        <v>7743.9852422666618</v>
      </c>
      <c r="AL248" s="131">
        <f t="shared" si="39"/>
        <v>8015.6085013669326</v>
      </c>
    </row>
    <row r="249" spans="1:38" hidden="1" x14ac:dyDescent="0.25">
      <c r="A249">
        <v>48</v>
      </c>
      <c r="B249" t="s">
        <v>1745</v>
      </c>
      <c r="C249" t="s">
        <v>1802</v>
      </c>
      <c r="E249" t="s">
        <v>1812</v>
      </c>
      <c r="F249" t="s">
        <v>1813</v>
      </c>
      <c r="G249" t="s">
        <v>1885</v>
      </c>
      <c r="H249" t="s">
        <v>1749</v>
      </c>
      <c r="I249" t="s">
        <v>1650</v>
      </c>
      <c r="J249" t="s">
        <v>1750</v>
      </c>
      <c r="K249" t="s">
        <v>1751</v>
      </c>
      <c r="L249" t="s">
        <v>92</v>
      </c>
      <c r="M249" t="s">
        <v>1752</v>
      </c>
      <c r="N249" t="s">
        <v>1766</v>
      </c>
      <c r="O249" t="s">
        <v>1753</v>
      </c>
      <c r="P249">
        <v>0</v>
      </c>
      <c r="Q249" s="126" t="s">
        <v>1767</v>
      </c>
      <c r="R249">
        <v>1.9892594505296846</v>
      </c>
      <c r="S249">
        <v>2.2591565117885786</v>
      </c>
      <c r="T249">
        <v>2.4809457027493966</v>
      </c>
      <c r="U249">
        <v>2.690319988410439</v>
      </c>
      <c r="V249">
        <v>2.8906985208668701</v>
      </c>
      <c r="W249">
        <v>3.0756963619001239</v>
      </c>
      <c r="X249">
        <v>3.2476354458388759</v>
      </c>
      <c r="Y249">
        <v>3.4081374124598409</v>
      </c>
      <c r="Z249">
        <v>3.5549975392132582</v>
      </c>
      <c r="AA249" s="126">
        <v>3.6896522746078708</v>
      </c>
      <c r="AC249" s="130">
        <f t="shared" si="30"/>
        <v>1989.2594505296845</v>
      </c>
      <c r="AD249" s="131">
        <f t="shared" si="31"/>
        <v>2259.1565117885784</v>
      </c>
      <c r="AE249" s="131">
        <f t="shared" si="32"/>
        <v>2480.9457027493968</v>
      </c>
      <c r="AF249" s="131">
        <f t="shared" si="33"/>
        <v>2690.3199884104388</v>
      </c>
      <c r="AG249" s="131">
        <f t="shared" si="34"/>
        <v>2890.6985208668702</v>
      </c>
      <c r="AH249" s="131">
        <f t="shared" si="35"/>
        <v>3075.696361900124</v>
      </c>
      <c r="AI249" s="131">
        <f t="shared" si="36"/>
        <v>3247.635445838876</v>
      </c>
      <c r="AJ249" s="131">
        <f t="shared" si="37"/>
        <v>3408.137412459841</v>
      </c>
      <c r="AK249" s="131">
        <f t="shared" si="38"/>
        <v>3554.9975392132583</v>
      </c>
      <c r="AL249" s="131">
        <f t="shared" si="39"/>
        <v>3689.6522746078708</v>
      </c>
    </row>
    <row r="250" spans="1:38" hidden="1" x14ac:dyDescent="0.25">
      <c r="A250">
        <v>48</v>
      </c>
      <c r="B250" t="s">
        <v>1745</v>
      </c>
      <c r="C250" t="s">
        <v>1802</v>
      </c>
      <c r="E250" t="s">
        <v>1814</v>
      </c>
      <c r="F250" t="s">
        <v>1815</v>
      </c>
      <c r="G250" t="s">
        <v>1885</v>
      </c>
      <c r="H250" t="s">
        <v>1749</v>
      </c>
      <c r="I250" t="s">
        <v>1650</v>
      </c>
      <c r="J250" t="s">
        <v>1750</v>
      </c>
      <c r="K250" t="s">
        <v>1751</v>
      </c>
      <c r="L250" t="s">
        <v>92</v>
      </c>
      <c r="M250" t="s">
        <v>1752</v>
      </c>
      <c r="N250" t="s">
        <v>1752</v>
      </c>
      <c r="O250" t="s">
        <v>1753</v>
      </c>
      <c r="P250">
        <v>0</v>
      </c>
      <c r="Q250" s="126" t="s">
        <v>1767</v>
      </c>
      <c r="R250">
        <v>1.0036912884874632E-2</v>
      </c>
      <c r="S250">
        <v>1.118742707847642E-2</v>
      </c>
      <c r="T250">
        <v>1.2055056768282656E-2</v>
      </c>
      <c r="U250">
        <v>1.2881141976277957E-2</v>
      </c>
      <c r="V250">
        <v>1.367310981036712E-2</v>
      </c>
      <c r="W250">
        <v>1.4407292664866496E-2</v>
      </c>
      <c r="X250">
        <v>1.5091495313232435E-2</v>
      </c>
      <c r="Y250">
        <v>1.5732069860478873E-2</v>
      </c>
      <c r="Z250">
        <v>1.6320130130006456E-2</v>
      </c>
      <c r="AA250" s="126">
        <v>1.686092725611819E-2</v>
      </c>
      <c r="AC250" s="130">
        <f t="shared" si="30"/>
        <v>10.036912884874631</v>
      </c>
      <c r="AD250" s="131">
        <f t="shared" si="31"/>
        <v>11.18742707847642</v>
      </c>
      <c r="AE250" s="131">
        <f t="shared" si="32"/>
        <v>12.055056768282656</v>
      </c>
      <c r="AF250" s="131">
        <f t="shared" si="33"/>
        <v>12.881141976277956</v>
      </c>
      <c r="AG250" s="131">
        <f t="shared" si="34"/>
        <v>13.673109810367119</v>
      </c>
      <c r="AH250" s="131">
        <f t="shared" si="35"/>
        <v>14.407292664866496</v>
      </c>
      <c r="AI250" s="131">
        <f t="shared" si="36"/>
        <v>15.091495313232434</v>
      </c>
      <c r="AJ250" s="131">
        <f t="shared" si="37"/>
        <v>15.732069860478873</v>
      </c>
      <c r="AK250" s="131">
        <f t="shared" si="38"/>
        <v>16.320130130006454</v>
      </c>
      <c r="AL250" s="131">
        <f t="shared" si="39"/>
        <v>16.860927256118192</v>
      </c>
    </row>
    <row r="251" spans="1:38" hidden="1" x14ac:dyDescent="0.25">
      <c r="A251">
        <v>48</v>
      </c>
      <c r="B251" t="s">
        <v>1745</v>
      </c>
      <c r="C251" t="s">
        <v>1802</v>
      </c>
      <c r="E251" t="s">
        <v>1816</v>
      </c>
      <c r="F251" t="s">
        <v>1817</v>
      </c>
      <c r="G251" t="s">
        <v>1885</v>
      </c>
      <c r="H251" t="s">
        <v>1749</v>
      </c>
      <c r="I251" t="s">
        <v>1650</v>
      </c>
      <c r="J251" t="s">
        <v>1750</v>
      </c>
      <c r="K251" t="s">
        <v>1751</v>
      </c>
      <c r="L251" t="s">
        <v>92</v>
      </c>
      <c r="M251" t="s">
        <v>1752</v>
      </c>
      <c r="N251" t="s">
        <v>1766</v>
      </c>
      <c r="O251" t="s">
        <v>1753</v>
      </c>
      <c r="P251">
        <v>0</v>
      </c>
      <c r="Q251" s="126" t="s">
        <v>1767</v>
      </c>
      <c r="R251">
        <v>0.46803644128000466</v>
      </c>
      <c r="S251">
        <v>0.521046954948168</v>
      </c>
      <c r="T251">
        <v>0.56432362527534397</v>
      </c>
      <c r="U251">
        <v>0.60567527335205384</v>
      </c>
      <c r="V251">
        <v>0.64542087653867752</v>
      </c>
      <c r="W251">
        <v>0.68238703624935015</v>
      </c>
      <c r="X251">
        <v>0.7169718533943249</v>
      </c>
      <c r="Y251">
        <v>0.74946302915568808</v>
      </c>
      <c r="Z251">
        <v>0.77939291665639632</v>
      </c>
      <c r="AA251" s="126">
        <v>0.80701666191619514</v>
      </c>
      <c r="AC251" s="130">
        <f t="shared" si="30"/>
        <v>468.03644128000468</v>
      </c>
      <c r="AD251" s="131">
        <f t="shared" si="31"/>
        <v>521.04695494816804</v>
      </c>
      <c r="AE251" s="131">
        <f t="shared" si="32"/>
        <v>564.32362527534394</v>
      </c>
      <c r="AF251" s="131">
        <f t="shared" si="33"/>
        <v>605.67527335205386</v>
      </c>
      <c r="AG251" s="131">
        <f t="shared" si="34"/>
        <v>645.42087653867748</v>
      </c>
      <c r="AH251" s="131">
        <f t="shared" si="35"/>
        <v>682.3870362493501</v>
      </c>
      <c r="AI251" s="131">
        <f t="shared" si="36"/>
        <v>716.97185339432485</v>
      </c>
      <c r="AJ251" s="131">
        <f t="shared" si="37"/>
        <v>749.4630291556881</v>
      </c>
      <c r="AK251" s="131">
        <f t="shared" si="38"/>
        <v>779.39291665639632</v>
      </c>
      <c r="AL251" s="131">
        <f t="shared" si="39"/>
        <v>807.01666191619518</v>
      </c>
    </row>
    <row r="252" spans="1:38" hidden="1" x14ac:dyDescent="0.25">
      <c r="A252">
        <v>48</v>
      </c>
      <c r="B252" t="s">
        <v>1745</v>
      </c>
      <c r="C252" t="s">
        <v>1802</v>
      </c>
      <c r="E252" t="s">
        <v>1818</v>
      </c>
      <c r="F252" t="s">
        <v>66</v>
      </c>
      <c r="G252" t="s">
        <v>1885</v>
      </c>
      <c r="H252" t="s">
        <v>1749</v>
      </c>
      <c r="I252" t="s">
        <v>1650</v>
      </c>
      <c r="J252" t="s">
        <v>1750</v>
      </c>
      <c r="K252" t="s">
        <v>1751</v>
      </c>
      <c r="L252" t="s">
        <v>92</v>
      </c>
      <c r="M252" t="s">
        <v>1752</v>
      </c>
      <c r="N252" t="s">
        <v>1752</v>
      </c>
      <c r="O252" t="s">
        <v>1753</v>
      </c>
      <c r="P252" t="s">
        <v>66</v>
      </c>
      <c r="Q252" s="126" t="s">
        <v>1755</v>
      </c>
      <c r="R252">
        <v>1.4069502388768711E-3</v>
      </c>
      <c r="S252">
        <v>1.5801396432546394E-3</v>
      </c>
      <c r="T252">
        <v>1.7183340997602855E-3</v>
      </c>
      <c r="U252">
        <v>1.8511960806726268E-3</v>
      </c>
      <c r="V252">
        <v>1.9796618334951485E-3</v>
      </c>
      <c r="W252">
        <v>2.0995161448394703E-3</v>
      </c>
      <c r="X252">
        <v>2.2121454188680392E-3</v>
      </c>
      <c r="Y252">
        <v>2.3183107020418119E-3</v>
      </c>
      <c r="Z252">
        <v>2.416480408738935E-3</v>
      </c>
      <c r="AA252" s="126">
        <v>2.5074314425264249E-3</v>
      </c>
      <c r="AC252" s="130">
        <f t="shared" si="30"/>
        <v>1.4069502388768711</v>
      </c>
      <c r="AD252" s="131">
        <f t="shared" si="31"/>
        <v>1.5801396432546393</v>
      </c>
      <c r="AE252" s="131">
        <f t="shared" si="32"/>
        <v>1.7183340997602854</v>
      </c>
      <c r="AF252" s="131">
        <f t="shared" si="33"/>
        <v>1.8511960806726269</v>
      </c>
      <c r="AG252" s="131">
        <f t="shared" si="34"/>
        <v>1.9796618334951486</v>
      </c>
      <c r="AH252" s="131">
        <f t="shared" si="35"/>
        <v>2.0995161448394701</v>
      </c>
      <c r="AI252" s="131">
        <f t="shared" si="36"/>
        <v>2.2121454188680394</v>
      </c>
      <c r="AJ252" s="131">
        <f t="shared" si="37"/>
        <v>2.3183107020418121</v>
      </c>
      <c r="AK252" s="131">
        <f t="shared" si="38"/>
        <v>2.4164804087389351</v>
      </c>
      <c r="AL252" s="131">
        <f t="shared" si="39"/>
        <v>2.5074314425264248</v>
      </c>
    </row>
    <row r="253" spans="1:38" hidden="1" x14ac:dyDescent="0.25">
      <c r="A253">
        <v>48</v>
      </c>
      <c r="B253" t="s">
        <v>1745</v>
      </c>
      <c r="C253" t="s">
        <v>1802</v>
      </c>
      <c r="E253" t="s">
        <v>1819</v>
      </c>
      <c r="F253" t="s">
        <v>1820</v>
      </c>
      <c r="G253" t="s">
        <v>1885</v>
      </c>
      <c r="H253" t="s">
        <v>1749</v>
      </c>
      <c r="I253" t="s">
        <v>1650</v>
      </c>
      <c r="J253" t="s">
        <v>1750</v>
      </c>
      <c r="K253" t="s">
        <v>1751</v>
      </c>
      <c r="L253" t="s">
        <v>92</v>
      </c>
      <c r="M253" t="s">
        <v>1752</v>
      </c>
      <c r="N253" t="s">
        <v>1752</v>
      </c>
      <c r="O253" t="s">
        <v>1753</v>
      </c>
      <c r="P253">
        <v>0</v>
      </c>
      <c r="Q253" s="126" t="s">
        <v>1767</v>
      </c>
      <c r="R253">
        <v>3.192219004688857</v>
      </c>
      <c r="S253">
        <v>3.584622991521099</v>
      </c>
      <c r="T253">
        <v>3.9058353884744834</v>
      </c>
      <c r="U253">
        <v>4.2127778144473291</v>
      </c>
      <c r="V253">
        <v>4.5077940592728272</v>
      </c>
      <c r="W253">
        <v>4.7822149491198704</v>
      </c>
      <c r="X253">
        <v>5.0389766304411614</v>
      </c>
      <c r="Y253">
        <v>5.2802171227802628</v>
      </c>
      <c r="Z253">
        <v>5.5024589736279568</v>
      </c>
      <c r="AA253" s="126">
        <v>5.7075938997267972</v>
      </c>
      <c r="AC253" s="130">
        <f t="shared" si="30"/>
        <v>3192.2190046888568</v>
      </c>
      <c r="AD253" s="131">
        <f t="shared" si="31"/>
        <v>3584.6229915210988</v>
      </c>
      <c r="AE253" s="131">
        <f t="shared" si="32"/>
        <v>3905.8353884744834</v>
      </c>
      <c r="AF253" s="131">
        <f t="shared" si="33"/>
        <v>4212.7778144473295</v>
      </c>
      <c r="AG253" s="131">
        <f t="shared" si="34"/>
        <v>4507.7940592728273</v>
      </c>
      <c r="AH253" s="131">
        <f t="shared" si="35"/>
        <v>4782.2149491198707</v>
      </c>
      <c r="AI253" s="131">
        <f t="shared" si="36"/>
        <v>5038.9766304411614</v>
      </c>
      <c r="AJ253" s="131">
        <f t="shared" si="37"/>
        <v>5280.2171227802628</v>
      </c>
      <c r="AK253" s="131">
        <f t="shared" si="38"/>
        <v>5502.4589736279568</v>
      </c>
      <c r="AL253" s="131">
        <f t="shared" si="39"/>
        <v>5707.5938997267976</v>
      </c>
    </row>
    <row r="254" spans="1:38" hidden="1" x14ac:dyDescent="0.25">
      <c r="A254">
        <v>48</v>
      </c>
      <c r="B254" t="s">
        <v>1745</v>
      </c>
      <c r="C254" t="s">
        <v>1802</v>
      </c>
      <c r="E254" t="s">
        <v>1821</v>
      </c>
      <c r="F254" t="s">
        <v>1822</v>
      </c>
      <c r="G254" t="s">
        <v>1885</v>
      </c>
      <c r="H254" t="s">
        <v>1749</v>
      </c>
      <c r="I254" t="s">
        <v>1650</v>
      </c>
      <c r="J254" t="s">
        <v>1750</v>
      </c>
      <c r="K254" t="s">
        <v>1751</v>
      </c>
      <c r="L254" t="s">
        <v>92</v>
      </c>
      <c r="M254" t="s">
        <v>1752</v>
      </c>
      <c r="N254" t="s">
        <v>1752</v>
      </c>
      <c r="O254" t="s">
        <v>1753</v>
      </c>
      <c r="P254">
        <v>0</v>
      </c>
      <c r="Q254" s="126" t="s">
        <v>1767</v>
      </c>
      <c r="R254">
        <v>0</v>
      </c>
      <c r="S254">
        <v>0</v>
      </c>
      <c r="T254">
        <v>0</v>
      </c>
      <c r="U254">
        <v>0</v>
      </c>
      <c r="V254">
        <v>0</v>
      </c>
      <c r="W254">
        <v>0</v>
      </c>
      <c r="X254">
        <v>0</v>
      </c>
      <c r="Y254">
        <v>0</v>
      </c>
      <c r="Z254">
        <v>0</v>
      </c>
      <c r="AA254" s="126">
        <v>0</v>
      </c>
      <c r="AC254" s="130">
        <f t="shared" si="30"/>
        <v>0</v>
      </c>
      <c r="AD254" s="131">
        <f t="shared" si="31"/>
        <v>0</v>
      </c>
      <c r="AE254" s="131">
        <f t="shared" si="32"/>
        <v>0</v>
      </c>
      <c r="AF254" s="131">
        <f t="shared" si="33"/>
        <v>0</v>
      </c>
      <c r="AG254" s="131">
        <f t="shared" si="34"/>
        <v>0</v>
      </c>
      <c r="AH254" s="131">
        <f t="shared" si="35"/>
        <v>0</v>
      </c>
      <c r="AI254" s="131">
        <f t="shared" si="36"/>
        <v>0</v>
      </c>
      <c r="AJ254" s="131">
        <f t="shared" si="37"/>
        <v>0</v>
      </c>
      <c r="AK254" s="131">
        <f t="shared" si="38"/>
        <v>0</v>
      </c>
      <c r="AL254" s="131">
        <f t="shared" si="39"/>
        <v>0</v>
      </c>
    </row>
    <row r="255" spans="1:38" hidden="1" x14ac:dyDescent="0.25">
      <c r="A255">
        <v>48</v>
      </c>
      <c r="B255" t="s">
        <v>1745</v>
      </c>
      <c r="C255" t="s">
        <v>1802</v>
      </c>
      <c r="E255" t="s">
        <v>1823</v>
      </c>
      <c r="F255" t="s">
        <v>1824</v>
      </c>
      <c r="G255" t="s">
        <v>1885</v>
      </c>
      <c r="H255" t="s">
        <v>1749</v>
      </c>
      <c r="I255" t="s">
        <v>1650</v>
      </c>
      <c r="J255" t="s">
        <v>1750</v>
      </c>
      <c r="K255" t="s">
        <v>1751</v>
      </c>
      <c r="L255" t="s">
        <v>92</v>
      </c>
      <c r="M255" t="s">
        <v>1752</v>
      </c>
      <c r="N255" t="s">
        <v>1752</v>
      </c>
      <c r="O255" t="s">
        <v>1753</v>
      </c>
      <c r="P255">
        <v>0</v>
      </c>
      <c r="Q255" s="126" t="s">
        <v>1767</v>
      </c>
      <c r="R255">
        <v>0.38269799981631031</v>
      </c>
      <c r="S255">
        <v>0.42947409887025484</v>
      </c>
      <c r="T255">
        <v>0.46676285562586461</v>
      </c>
      <c r="U255">
        <v>0.50262094155888859</v>
      </c>
      <c r="V255">
        <v>0.53730025994986019</v>
      </c>
      <c r="W255">
        <v>0.56965848500516858</v>
      </c>
      <c r="X255">
        <v>0.60007096504374136</v>
      </c>
      <c r="Y255">
        <v>0.62874143938327776</v>
      </c>
      <c r="Z255">
        <v>0.65525628541591319</v>
      </c>
      <c r="AA255" s="126">
        <v>0.67982475926416619</v>
      </c>
      <c r="AC255" s="130">
        <f t="shared" si="30"/>
        <v>382.6979998163103</v>
      </c>
      <c r="AD255" s="131">
        <f t="shared" si="31"/>
        <v>429.47409887025486</v>
      </c>
      <c r="AE255" s="131">
        <f t="shared" si="32"/>
        <v>466.76285562586463</v>
      </c>
      <c r="AF255" s="131">
        <f t="shared" si="33"/>
        <v>502.6209415588886</v>
      </c>
      <c r="AG255" s="131">
        <f t="shared" si="34"/>
        <v>537.30025994986022</v>
      </c>
      <c r="AH255" s="131">
        <f t="shared" si="35"/>
        <v>569.65848500516859</v>
      </c>
      <c r="AI255" s="131">
        <f t="shared" si="36"/>
        <v>600.07096504374135</v>
      </c>
      <c r="AJ255" s="131">
        <f t="shared" si="37"/>
        <v>628.74143938327779</v>
      </c>
      <c r="AK255" s="131">
        <f t="shared" si="38"/>
        <v>655.25628541591323</v>
      </c>
      <c r="AL255" s="131">
        <f t="shared" si="39"/>
        <v>679.82475926416623</v>
      </c>
    </row>
    <row r="256" spans="1:38" hidden="1" x14ac:dyDescent="0.25">
      <c r="A256">
        <v>48</v>
      </c>
      <c r="B256" t="s">
        <v>1745</v>
      </c>
      <c r="C256" t="s">
        <v>1802</v>
      </c>
      <c r="E256" t="s">
        <v>1825</v>
      </c>
      <c r="F256" t="s">
        <v>1826</v>
      </c>
      <c r="G256" t="s">
        <v>1885</v>
      </c>
      <c r="H256" t="s">
        <v>1749</v>
      </c>
      <c r="I256" t="s">
        <v>1650</v>
      </c>
      <c r="J256" t="s">
        <v>1750</v>
      </c>
      <c r="K256" t="s">
        <v>1751</v>
      </c>
      <c r="L256" t="s">
        <v>92</v>
      </c>
      <c r="M256" t="s">
        <v>1752</v>
      </c>
      <c r="N256" t="s">
        <v>1752</v>
      </c>
      <c r="O256" t="s">
        <v>1753</v>
      </c>
      <c r="P256">
        <v>0</v>
      </c>
      <c r="Q256" s="126" t="s">
        <v>1767</v>
      </c>
      <c r="R256">
        <v>2.5107635281611698</v>
      </c>
      <c r="S256">
        <v>2.8549382242049841</v>
      </c>
      <c r="T256">
        <v>3.1116989015093237</v>
      </c>
      <c r="U256">
        <v>3.3580279489068787</v>
      </c>
      <c r="V256">
        <v>3.5950685037544576</v>
      </c>
      <c r="W256">
        <v>3.8160948150643841</v>
      </c>
      <c r="X256">
        <v>4.0232368835796972</v>
      </c>
      <c r="Y256">
        <v>4.218114074524145</v>
      </c>
      <c r="Z256">
        <v>4.3979871353287461</v>
      </c>
      <c r="AA256" s="126">
        <v>4.5642811967639902</v>
      </c>
      <c r="AC256" s="130">
        <f t="shared" si="30"/>
        <v>2510.7635281611697</v>
      </c>
      <c r="AD256" s="131">
        <f t="shared" si="31"/>
        <v>2854.9382242049842</v>
      </c>
      <c r="AE256" s="131">
        <f t="shared" si="32"/>
        <v>3111.6989015093236</v>
      </c>
      <c r="AF256" s="131">
        <f t="shared" si="33"/>
        <v>3358.0279489068789</v>
      </c>
      <c r="AG256" s="131">
        <f t="shared" si="34"/>
        <v>3595.0685037544577</v>
      </c>
      <c r="AH256" s="131">
        <f t="shared" si="35"/>
        <v>3816.094815064384</v>
      </c>
      <c r="AI256" s="131">
        <f t="shared" si="36"/>
        <v>4023.2368835796974</v>
      </c>
      <c r="AJ256" s="131">
        <f t="shared" si="37"/>
        <v>4218.1140745241446</v>
      </c>
      <c r="AK256" s="131">
        <f t="shared" si="38"/>
        <v>4397.9871353287463</v>
      </c>
      <c r="AL256" s="131">
        <f t="shared" si="39"/>
        <v>4564.28119676399</v>
      </c>
    </row>
    <row r="257" spans="1:38" hidden="1" x14ac:dyDescent="0.25">
      <c r="A257">
        <v>48</v>
      </c>
      <c r="B257" t="s">
        <v>1745</v>
      </c>
      <c r="C257" t="s">
        <v>1802</v>
      </c>
      <c r="E257" t="s">
        <v>1827</v>
      </c>
      <c r="F257" t="s">
        <v>1828</v>
      </c>
      <c r="G257" t="s">
        <v>1885</v>
      </c>
      <c r="H257" t="s">
        <v>1749</v>
      </c>
      <c r="I257" t="s">
        <v>1650</v>
      </c>
      <c r="J257" t="s">
        <v>1750</v>
      </c>
      <c r="K257" t="s">
        <v>1751</v>
      </c>
      <c r="L257" t="s">
        <v>92</v>
      </c>
      <c r="M257" t="s">
        <v>1752</v>
      </c>
      <c r="N257" t="s">
        <v>1766</v>
      </c>
      <c r="O257" t="s">
        <v>1753</v>
      </c>
      <c r="P257">
        <v>0</v>
      </c>
      <c r="Q257" s="126" t="s">
        <v>1767</v>
      </c>
      <c r="R257">
        <v>0</v>
      </c>
      <c r="S257">
        <v>0</v>
      </c>
      <c r="T257">
        <v>0</v>
      </c>
      <c r="U257">
        <v>0</v>
      </c>
      <c r="V257">
        <v>0</v>
      </c>
      <c r="W257">
        <v>0</v>
      </c>
      <c r="X257">
        <v>0</v>
      </c>
      <c r="Y257">
        <v>0</v>
      </c>
      <c r="Z257">
        <v>0</v>
      </c>
      <c r="AA257" s="126">
        <v>0</v>
      </c>
      <c r="AC257" s="130">
        <f t="shared" si="30"/>
        <v>0</v>
      </c>
      <c r="AD257" s="131">
        <f t="shared" si="31"/>
        <v>0</v>
      </c>
      <c r="AE257" s="131">
        <f t="shared" si="32"/>
        <v>0</v>
      </c>
      <c r="AF257" s="131">
        <f t="shared" si="33"/>
        <v>0</v>
      </c>
      <c r="AG257" s="131">
        <f t="shared" si="34"/>
        <v>0</v>
      </c>
      <c r="AH257" s="131">
        <f t="shared" si="35"/>
        <v>0</v>
      </c>
      <c r="AI257" s="131">
        <f t="shared" si="36"/>
        <v>0</v>
      </c>
      <c r="AJ257" s="131">
        <f t="shared" si="37"/>
        <v>0</v>
      </c>
      <c r="AK257" s="131">
        <f t="shared" si="38"/>
        <v>0</v>
      </c>
      <c r="AL257" s="131">
        <f t="shared" si="39"/>
        <v>0</v>
      </c>
    </row>
    <row r="258" spans="1:38" hidden="1" x14ac:dyDescent="0.25">
      <c r="A258">
        <v>48</v>
      </c>
      <c r="B258" t="s">
        <v>1745</v>
      </c>
      <c r="C258" t="s">
        <v>1802</v>
      </c>
      <c r="E258" t="s">
        <v>1829</v>
      </c>
      <c r="F258" t="s">
        <v>1830</v>
      </c>
      <c r="G258" t="s">
        <v>1885</v>
      </c>
      <c r="H258" t="s">
        <v>1749</v>
      </c>
      <c r="I258" t="s">
        <v>1650</v>
      </c>
      <c r="J258" t="s">
        <v>1750</v>
      </c>
      <c r="K258" t="s">
        <v>1751</v>
      </c>
      <c r="L258" t="s">
        <v>92</v>
      </c>
      <c r="M258" t="s">
        <v>1752</v>
      </c>
      <c r="N258" t="s">
        <v>1752</v>
      </c>
      <c r="O258" t="s">
        <v>1753</v>
      </c>
      <c r="P258">
        <v>0</v>
      </c>
      <c r="Q258" s="126" t="s">
        <v>1767</v>
      </c>
      <c r="R258">
        <v>3.5939952055424378</v>
      </c>
      <c r="S258">
        <v>4.1065918849275036</v>
      </c>
      <c r="T258">
        <v>4.4887071443128574</v>
      </c>
      <c r="U258">
        <v>4.8552004270830311</v>
      </c>
      <c r="V258">
        <v>5.2077406462784115</v>
      </c>
      <c r="W258">
        <v>5.5363756982610752</v>
      </c>
      <c r="X258">
        <v>5.844269758010233</v>
      </c>
      <c r="Y258">
        <v>6.1338406574239768</v>
      </c>
      <c r="Z258">
        <v>6.4010358826664522</v>
      </c>
      <c r="AA258" s="126">
        <v>6.6479801422424671</v>
      </c>
      <c r="AC258" s="130">
        <f t="shared" si="30"/>
        <v>3593.9952055424378</v>
      </c>
      <c r="AD258" s="131">
        <f t="shared" si="31"/>
        <v>4106.591884927504</v>
      </c>
      <c r="AE258" s="131">
        <f t="shared" si="32"/>
        <v>4488.7071443128571</v>
      </c>
      <c r="AF258" s="131">
        <f t="shared" si="33"/>
        <v>4855.2004270830312</v>
      </c>
      <c r="AG258" s="131">
        <f t="shared" si="34"/>
        <v>5207.7406462784111</v>
      </c>
      <c r="AH258" s="131">
        <f t="shared" si="35"/>
        <v>5536.3756982610748</v>
      </c>
      <c r="AI258" s="131">
        <f t="shared" si="36"/>
        <v>5844.2697580102331</v>
      </c>
      <c r="AJ258" s="131">
        <f t="shared" si="37"/>
        <v>6133.8406574239771</v>
      </c>
      <c r="AK258" s="131">
        <f t="shared" si="38"/>
        <v>6401.0358826664524</v>
      </c>
      <c r="AL258" s="131">
        <f t="shared" si="39"/>
        <v>6647.9801422424671</v>
      </c>
    </row>
    <row r="259" spans="1:38" hidden="1" x14ac:dyDescent="0.25">
      <c r="A259">
        <v>48</v>
      </c>
      <c r="B259" t="s">
        <v>1745</v>
      </c>
      <c r="C259" t="s">
        <v>1802</v>
      </c>
      <c r="E259" t="s">
        <v>1831</v>
      </c>
      <c r="F259" t="s">
        <v>1832</v>
      </c>
      <c r="G259" t="s">
        <v>1885</v>
      </c>
      <c r="H259" t="s">
        <v>1749</v>
      </c>
      <c r="I259" t="s">
        <v>1650</v>
      </c>
      <c r="J259" t="s">
        <v>1750</v>
      </c>
      <c r="K259" t="s">
        <v>1751</v>
      </c>
      <c r="L259" t="s">
        <v>92</v>
      </c>
      <c r="M259" t="s">
        <v>1752</v>
      </c>
      <c r="N259" t="s">
        <v>1752</v>
      </c>
      <c r="O259" t="s">
        <v>1753</v>
      </c>
      <c r="P259">
        <v>0</v>
      </c>
      <c r="Q259" s="126" t="s">
        <v>1767</v>
      </c>
      <c r="R259">
        <v>0.79961705750526535</v>
      </c>
      <c r="S259">
        <v>0.89909702800202684</v>
      </c>
      <c r="T259">
        <v>0.9725847035548113</v>
      </c>
      <c r="U259">
        <v>1.042218218211642</v>
      </c>
      <c r="V259">
        <v>1.1088339588907372</v>
      </c>
      <c r="W259">
        <v>1.170232723313775</v>
      </c>
      <c r="X259">
        <v>1.2272359207060715</v>
      </c>
      <c r="Y259">
        <v>1.2803795931496447</v>
      </c>
      <c r="Z259">
        <v>1.3289571180576241</v>
      </c>
      <c r="AA259" s="126">
        <v>1.3734419596726304</v>
      </c>
      <c r="AC259" s="130">
        <f t="shared" ref="AC259:AC305" si="40">R259*1000</f>
        <v>799.61705750526539</v>
      </c>
      <c r="AD259" s="131">
        <f t="shared" ref="AD259:AD305" si="41">S259*1000</f>
        <v>899.09702800202683</v>
      </c>
      <c r="AE259" s="131">
        <f t="shared" ref="AE259:AE305" si="42">T259*1000</f>
        <v>972.58470355481131</v>
      </c>
      <c r="AF259" s="131">
        <f t="shared" ref="AF259:AF305" si="43">U259*1000</f>
        <v>1042.2182182116419</v>
      </c>
      <c r="AG259" s="131">
        <f t="shared" ref="AG259:AG305" si="44">V259*1000</f>
        <v>1108.8339588907372</v>
      </c>
      <c r="AH259" s="131">
        <f t="shared" ref="AH259:AH305" si="45">W259*1000</f>
        <v>1170.2327233137751</v>
      </c>
      <c r="AI259" s="131">
        <f t="shared" ref="AI259:AI305" si="46">X259*1000</f>
        <v>1227.2359207060715</v>
      </c>
      <c r="AJ259" s="131">
        <f t="shared" ref="AJ259:AJ305" si="47">Y259*1000</f>
        <v>1280.3795931496447</v>
      </c>
      <c r="AK259" s="131">
        <f t="shared" ref="AK259:AK305" si="48">Z259*1000</f>
        <v>1328.957118057624</v>
      </c>
      <c r="AL259" s="131">
        <f t="shared" ref="AL259:AL305" si="49">AA259*1000</f>
        <v>1373.4419596726304</v>
      </c>
    </row>
    <row r="260" spans="1:38" hidden="1" x14ac:dyDescent="0.25">
      <c r="A260">
        <v>48</v>
      </c>
      <c r="B260" t="s">
        <v>1745</v>
      </c>
      <c r="C260" t="s">
        <v>1802</v>
      </c>
      <c r="E260" t="s">
        <v>1833</v>
      </c>
      <c r="F260" t="s">
        <v>1834</v>
      </c>
      <c r="G260" t="s">
        <v>1885</v>
      </c>
      <c r="H260" t="s">
        <v>1749</v>
      </c>
      <c r="I260" t="s">
        <v>1650</v>
      </c>
      <c r="J260" t="s">
        <v>1750</v>
      </c>
      <c r="K260" t="s">
        <v>1751</v>
      </c>
      <c r="L260" t="s">
        <v>92</v>
      </c>
      <c r="M260" t="s">
        <v>1752</v>
      </c>
      <c r="N260" t="s">
        <v>1766</v>
      </c>
      <c r="O260" t="s">
        <v>1753</v>
      </c>
      <c r="P260" t="s">
        <v>1835</v>
      </c>
      <c r="Q260" s="126" t="s">
        <v>1755</v>
      </c>
      <c r="R260">
        <v>0.25239415398096371</v>
      </c>
      <c r="S260">
        <v>0.28115832099792365</v>
      </c>
      <c r="T260">
        <v>0.30285401941641743</v>
      </c>
      <c r="U260">
        <v>0.32352194261965217</v>
      </c>
      <c r="V260">
        <v>0.34334590086562611</v>
      </c>
      <c r="W260">
        <v>0.36173038042205696</v>
      </c>
      <c r="X260">
        <v>0.37887166964342389</v>
      </c>
      <c r="Y260">
        <v>0.39492699444022583</v>
      </c>
      <c r="Z260">
        <v>0.4096728083228004</v>
      </c>
      <c r="AA260" s="126">
        <v>0.42323996390144319</v>
      </c>
      <c r="AC260" s="130">
        <f t="shared" si="40"/>
        <v>252.39415398096372</v>
      </c>
      <c r="AD260" s="131">
        <f t="shared" si="41"/>
        <v>281.15832099792362</v>
      </c>
      <c r="AE260" s="131">
        <f t="shared" si="42"/>
        <v>302.85401941641743</v>
      </c>
      <c r="AF260" s="131">
        <f t="shared" si="43"/>
        <v>323.52194261965218</v>
      </c>
      <c r="AG260" s="131">
        <f t="shared" si="44"/>
        <v>343.34590086562611</v>
      </c>
      <c r="AH260" s="131">
        <f t="shared" si="45"/>
        <v>361.73038042205695</v>
      </c>
      <c r="AI260" s="131">
        <f t="shared" si="46"/>
        <v>378.8716696434239</v>
      </c>
      <c r="AJ260" s="131">
        <f t="shared" si="47"/>
        <v>394.92699444022583</v>
      </c>
      <c r="AK260" s="131">
        <f t="shared" si="48"/>
        <v>409.67280832280039</v>
      </c>
      <c r="AL260" s="131">
        <f t="shared" si="49"/>
        <v>423.23996390144322</v>
      </c>
    </row>
    <row r="261" spans="1:38" hidden="1" x14ac:dyDescent="0.25">
      <c r="A261">
        <v>48</v>
      </c>
      <c r="B261" t="s">
        <v>1745</v>
      </c>
      <c r="C261" t="s">
        <v>1802</v>
      </c>
      <c r="E261" t="s">
        <v>1836</v>
      </c>
      <c r="F261" t="s">
        <v>1837</v>
      </c>
      <c r="G261" t="s">
        <v>1885</v>
      </c>
      <c r="H261" t="s">
        <v>1749</v>
      </c>
      <c r="I261" t="s">
        <v>1650</v>
      </c>
      <c r="J261" t="s">
        <v>1750</v>
      </c>
      <c r="K261" t="s">
        <v>1751</v>
      </c>
      <c r="L261" t="s">
        <v>92</v>
      </c>
      <c r="M261" t="s">
        <v>1752</v>
      </c>
      <c r="N261" t="s">
        <v>1752</v>
      </c>
      <c r="O261" t="s">
        <v>1753</v>
      </c>
      <c r="P261" t="s">
        <v>187</v>
      </c>
      <c r="Q261" s="126" t="s">
        <v>1755</v>
      </c>
      <c r="R261">
        <v>0</v>
      </c>
      <c r="S261">
        <v>0</v>
      </c>
      <c r="T261">
        <v>0</v>
      </c>
      <c r="U261">
        <v>0</v>
      </c>
      <c r="V261">
        <v>0</v>
      </c>
      <c r="W261">
        <v>0</v>
      </c>
      <c r="X261">
        <v>0</v>
      </c>
      <c r="Y261">
        <v>0</v>
      </c>
      <c r="Z261">
        <v>0</v>
      </c>
      <c r="AA261" s="126">
        <v>0</v>
      </c>
      <c r="AC261" s="130">
        <f t="shared" si="40"/>
        <v>0</v>
      </c>
      <c r="AD261" s="131">
        <f t="shared" si="41"/>
        <v>0</v>
      </c>
      <c r="AE261" s="131">
        <f t="shared" si="42"/>
        <v>0</v>
      </c>
      <c r="AF261" s="131">
        <f t="shared" si="43"/>
        <v>0</v>
      </c>
      <c r="AG261" s="131">
        <f t="shared" si="44"/>
        <v>0</v>
      </c>
      <c r="AH261" s="131">
        <f t="shared" si="45"/>
        <v>0</v>
      </c>
      <c r="AI261" s="131">
        <f t="shared" si="46"/>
        <v>0</v>
      </c>
      <c r="AJ261" s="131">
        <f t="shared" si="47"/>
        <v>0</v>
      </c>
      <c r="AK261" s="131">
        <f t="shared" si="48"/>
        <v>0</v>
      </c>
      <c r="AL261" s="131">
        <f t="shared" si="49"/>
        <v>0</v>
      </c>
    </row>
    <row r="262" spans="1:38" hidden="1" x14ac:dyDescent="0.25">
      <c r="A262">
        <v>48</v>
      </c>
      <c r="B262" t="s">
        <v>1745</v>
      </c>
      <c r="C262" t="s">
        <v>1802</v>
      </c>
      <c r="E262" t="s">
        <v>1838</v>
      </c>
      <c r="F262" t="s">
        <v>1839</v>
      </c>
      <c r="G262" t="s">
        <v>1885</v>
      </c>
      <c r="H262" t="s">
        <v>1749</v>
      </c>
      <c r="I262" t="s">
        <v>1650</v>
      </c>
      <c r="J262" t="s">
        <v>1750</v>
      </c>
      <c r="K262" t="s">
        <v>1751</v>
      </c>
      <c r="L262" t="s">
        <v>92</v>
      </c>
      <c r="M262" t="s">
        <v>1752</v>
      </c>
      <c r="N262" t="s">
        <v>1752</v>
      </c>
      <c r="O262" t="s">
        <v>1753</v>
      </c>
      <c r="P262">
        <v>0</v>
      </c>
      <c r="Q262" s="126" t="s">
        <v>1767</v>
      </c>
      <c r="R262">
        <v>1.634388182559698</v>
      </c>
      <c r="S262">
        <v>1.8461445084343697</v>
      </c>
      <c r="T262">
        <v>2.0147367275164125</v>
      </c>
      <c r="U262">
        <v>2.1741912211930394</v>
      </c>
      <c r="V262">
        <v>2.3268722067636096</v>
      </c>
      <c r="W262">
        <v>2.4678636934395013</v>
      </c>
      <c r="X262">
        <v>2.5989549145596413</v>
      </c>
      <c r="Y262">
        <v>2.7213654548697512</v>
      </c>
      <c r="Z262">
        <v>2.8334190104853665</v>
      </c>
      <c r="AA262" s="126">
        <v>2.936198592157337</v>
      </c>
      <c r="AC262" s="130">
        <f t="shared" si="40"/>
        <v>1634.388182559698</v>
      </c>
      <c r="AD262" s="131">
        <f t="shared" si="41"/>
        <v>1846.1445084343698</v>
      </c>
      <c r="AE262" s="131">
        <f t="shared" si="42"/>
        <v>2014.7367275164124</v>
      </c>
      <c r="AF262" s="131">
        <f t="shared" si="43"/>
        <v>2174.1912211930394</v>
      </c>
      <c r="AG262" s="131">
        <f t="shared" si="44"/>
        <v>2326.8722067636095</v>
      </c>
      <c r="AH262" s="131">
        <f t="shared" si="45"/>
        <v>2467.8636934395013</v>
      </c>
      <c r="AI262" s="131">
        <f t="shared" si="46"/>
        <v>2598.9549145596411</v>
      </c>
      <c r="AJ262" s="131">
        <f t="shared" si="47"/>
        <v>2721.3654548697514</v>
      </c>
      <c r="AK262" s="131">
        <f t="shared" si="48"/>
        <v>2833.4190104853665</v>
      </c>
      <c r="AL262" s="131">
        <f t="shared" si="49"/>
        <v>2936.1985921573369</v>
      </c>
    </row>
    <row r="263" spans="1:38" hidden="1" x14ac:dyDescent="0.25">
      <c r="A263">
        <v>48</v>
      </c>
      <c r="B263" t="s">
        <v>1745</v>
      </c>
      <c r="C263" t="s">
        <v>1802</v>
      </c>
      <c r="E263" t="s">
        <v>1840</v>
      </c>
      <c r="F263" t="s">
        <v>1841</v>
      </c>
      <c r="G263" t="s">
        <v>1885</v>
      </c>
      <c r="H263" t="s">
        <v>1749</v>
      </c>
      <c r="I263" t="s">
        <v>1650</v>
      </c>
      <c r="J263" t="s">
        <v>1750</v>
      </c>
      <c r="K263" t="s">
        <v>1751</v>
      </c>
      <c r="L263" t="s">
        <v>92</v>
      </c>
      <c r="M263" t="s">
        <v>1752</v>
      </c>
      <c r="N263" t="s">
        <v>1752</v>
      </c>
      <c r="O263" t="s">
        <v>1753</v>
      </c>
      <c r="P263">
        <v>0</v>
      </c>
      <c r="Q263" s="126" t="s">
        <v>1767</v>
      </c>
      <c r="R263">
        <v>3.1514323970756122</v>
      </c>
      <c r="S263">
        <v>3.6062137088114992</v>
      </c>
      <c r="T263">
        <v>3.9452245380968201</v>
      </c>
      <c r="U263">
        <v>4.2703677687034549</v>
      </c>
      <c r="V263">
        <v>4.5831230175400135</v>
      </c>
      <c r="W263">
        <v>4.8746651588978445</v>
      </c>
      <c r="X263">
        <v>5.1478004428418762</v>
      </c>
      <c r="Y263">
        <v>5.4046748587484847</v>
      </c>
      <c r="Z263">
        <v>5.6416945340822231</v>
      </c>
      <c r="AA263" s="126">
        <v>5.8607447658315248</v>
      </c>
      <c r="AC263" s="130">
        <f t="shared" si="40"/>
        <v>3151.4323970756122</v>
      </c>
      <c r="AD263" s="131">
        <f t="shared" si="41"/>
        <v>3606.2137088114991</v>
      </c>
      <c r="AE263" s="131">
        <f t="shared" si="42"/>
        <v>3945.2245380968202</v>
      </c>
      <c r="AF263" s="131">
        <f t="shared" si="43"/>
        <v>4270.3677687034551</v>
      </c>
      <c r="AG263" s="131">
        <f t="shared" si="44"/>
        <v>4583.1230175400133</v>
      </c>
      <c r="AH263" s="131">
        <f t="shared" si="45"/>
        <v>4874.6651588978448</v>
      </c>
      <c r="AI263" s="131">
        <f t="shared" si="46"/>
        <v>5147.8004428418762</v>
      </c>
      <c r="AJ263" s="131">
        <f t="shared" si="47"/>
        <v>5404.6748587484844</v>
      </c>
      <c r="AK263" s="131">
        <f t="shared" si="48"/>
        <v>5641.6945340822231</v>
      </c>
      <c r="AL263" s="131">
        <f t="shared" si="49"/>
        <v>5860.744765831525</v>
      </c>
    </row>
    <row r="264" spans="1:38" hidden="1" x14ac:dyDescent="0.25">
      <c r="A264">
        <v>48</v>
      </c>
      <c r="B264" t="s">
        <v>1745</v>
      </c>
      <c r="C264" t="s">
        <v>1802</v>
      </c>
      <c r="E264" t="s">
        <v>1842</v>
      </c>
      <c r="F264" t="s">
        <v>82</v>
      </c>
      <c r="G264" t="s">
        <v>1885</v>
      </c>
      <c r="H264" t="s">
        <v>1749</v>
      </c>
      <c r="I264" t="s">
        <v>1650</v>
      </c>
      <c r="J264" t="s">
        <v>1750</v>
      </c>
      <c r="K264" t="s">
        <v>1751</v>
      </c>
      <c r="L264" t="s">
        <v>92</v>
      </c>
      <c r="M264" t="s">
        <v>1752</v>
      </c>
      <c r="N264" t="s">
        <v>1766</v>
      </c>
      <c r="O264" t="s">
        <v>1753</v>
      </c>
      <c r="P264">
        <v>0</v>
      </c>
      <c r="Q264" s="126" t="s">
        <v>1767</v>
      </c>
      <c r="R264">
        <v>1.4756890279284007</v>
      </c>
      <c r="S264">
        <v>1.6707518330131241</v>
      </c>
      <c r="T264">
        <v>1.8174261084666066</v>
      </c>
      <c r="U264">
        <v>1.9580110323902973</v>
      </c>
      <c r="V264">
        <v>2.0937289670458723</v>
      </c>
      <c r="W264">
        <v>2.2204639231146475</v>
      </c>
      <c r="X264">
        <v>2.3394214090280743</v>
      </c>
      <c r="Y264">
        <v>2.4516001859613286</v>
      </c>
      <c r="Z264">
        <v>2.5553156739368439</v>
      </c>
      <c r="AA264" s="126">
        <v>2.6513958193138296</v>
      </c>
      <c r="AC264" s="130">
        <f t="shared" si="40"/>
        <v>1475.6890279284007</v>
      </c>
      <c r="AD264" s="131">
        <f t="shared" si="41"/>
        <v>1670.751833013124</v>
      </c>
      <c r="AE264" s="131">
        <f t="shared" si="42"/>
        <v>1817.4261084666066</v>
      </c>
      <c r="AF264" s="131">
        <f t="shared" si="43"/>
        <v>1958.0110323902973</v>
      </c>
      <c r="AG264" s="131">
        <f t="shared" si="44"/>
        <v>2093.7289670458722</v>
      </c>
      <c r="AH264" s="131">
        <f t="shared" si="45"/>
        <v>2220.4639231146475</v>
      </c>
      <c r="AI264" s="131">
        <f t="shared" si="46"/>
        <v>2339.4214090280743</v>
      </c>
      <c r="AJ264" s="131">
        <f t="shared" si="47"/>
        <v>2451.6001859613284</v>
      </c>
      <c r="AK264" s="131">
        <f t="shared" si="48"/>
        <v>2555.3156739368437</v>
      </c>
      <c r="AL264" s="131">
        <f t="shared" si="49"/>
        <v>2651.3958193138296</v>
      </c>
    </row>
    <row r="265" spans="1:38" hidden="1" x14ac:dyDescent="0.25">
      <c r="A265">
        <v>48</v>
      </c>
      <c r="B265" t="s">
        <v>1745</v>
      </c>
      <c r="C265" t="s">
        <v>1802</v>
      </c>
      <c r="E265" t="s">
        <v>1843</v>
      </c>
      <c r="F265" t="s">
        <v>1844</v>
      </c>
      <c r="G265" t="s">
        <v>1885</v>
      </c>
      <c r="H265" t="s">
        <v>1749</v>
      </c>
      <c r="I265" t="s">
        <v>1650</v>
      </c>
      <c r="J265" t="s">
        <v>1750</v>
      </c>
      <c r="K265" t="s">
        <v>1751</v>
      </c>
      <c r="L265" t="s">
        <v>92</v>
      </c>
      <c r="M265" t="s">
        <v>1752</v>
      </c>
      <c r="N265" t="s">
        <v>1752</v>
      </c>
      <c r="O265" t="s">
        <v>1753</v>
      </c>
      <c r="P265">
        <v>0</v>
      </c>
      <c r="Q265" s="126" t="s">
        <v>1767</v>
      </c>
      <c r="R265">
        <v>0.31435498372535492</v>
      </c>
      <c r="S265">
        <v>0.34859155459219815</v>
      </c>
      <c r="T265">
        <v>0.37416592296412399</v>
      </c>
      <c r="U265">
        <v>0.3986691577496127</v>
      </c>
      <c r="V265">
        <v>0.42225812873963159</v>
      </c>
      <c r="W265">
        <v>0.44416418914795497</v>
      </c>
      <c r="X265">
        <v>0.46465700398201415</v>
      </c>
      <c r="Y265">
        <v>0.48390210077521034</v>
      </c>
      <c r="Z265">
        <v>0.50162389883052727</v>
      </c>
      <c r="AA265" s="126">
        <v>0.51797507066043291</v>
      </c>
      <c r="AC265" s="130">
        <f t="shared" si="40"/>
        <v>314.35498372535494</v>
      </c>
      <c r="AD265" s="131">
        <f t="shared" si="41"/>
        <v>348.59155459219812</v>
      </c>
      <c r="AE265" s="131">
        <f t="shared" si="42"/>
        <v>374.16592296412398</v>
      </c>
      <c r="AF265" s="131">
        <f t="shared" si="43"/>
        <v>398.66915774961268</v>
      </c>
      <c r="AG265" s="131">
        <f t="shared" si="44"/>
        <v>422.25812873963162</v>
      </c>
      <c r="AH265" s="131">
        <f t="shared" si="45"/>
        <v>444.16418914795497</v>
      </c>
      <c r="AI265" s="131">
        <f t="shared" si="46"/>
        <v>464.65700398201415</v>
      </c>
      <c r="AJ265" s="131">
        <f t="shared" si="47"/>
        <v>483.90210077521033</v>
      </c>
      <c r="AK265" s="131">
        <f t="shared" si="48"/>
        <v>501.62389883052725</v>
      </c>
      <c r="AL265" s="131">
        <f t="shared" si="49"/>
        <v>517.97507066043295</v>
      </c>
    </row>
    <row r="266" spans="1:38" hidden="1" x14ac:dyDescent="0.25">
      <c r="A266">
        <v>48</v>
      </c>
      <c r="B266" t="s">
        <v>1745</v>
      </c>
      <c r="C266" t="s">
        <v>1802</v>
      </c>
      <c r="E266" t="s">
        <v>1845</v>
      </c>
      <c r="F266" t="s">
        <v>1846</v>
      </c>
      <c r="G266" t="s">
        <v>1885</v>
      </c>
      <c r="H266" t="s">
        <v>1749</v>
      </c>
      <c r="I266" t="s">
        <v>1650</v>
      </c>
      <c r="J266" t="s">
        <v>1750</v>
      </c>
      <c r="K266" t="s">
        <v>1751</v>
      </c>
      <c r="L266" t="s">
        <v>92</v>
      </c>
      <c r="M266" t="s">
        <v>1752</v>
      </c>
      <c r="N266" t="s">
        <v>1752</v>
      </c>
      <c r="O266" t="s">
        <v>1753</v>
      </c>
      <c r="P266">
        <v>0</v>
      </c>
      <c r="Q266" s="126" t="s">
        <v>1767</v>
      </c>
      <c r="R266">
        <v>7.146382101550354E-2</v>
      </c>
      <c r="S266">
        <v>7.9620646142191373E-2</v>
      </c>
      <c r="T266">
        <v>8.5771906651876034E-2</v>
      </c>
      <c r="U266">
        <v>9.1628614359242591E-2</v>
      </c>
      <c r="V266">
        <v>9.7243429403931825E-2</v>
      </c>
      <c r="W266">
        <v>0.10244855699690078</v>
      </c>
      <c r="X266">
        <v>0.10729933083845039</v>
      </c>
      <c r="Y266">
        <v>0.11184078724122945</v>
      </c>
      <c r="Z266">
        <v>0.1160099271850577</v>
      </c>
      <c r="AA266" s="126">
        <v>0.11984398047030223</v>
      </c>
      <c r="AC266" s="130">
        <f t="shared" si="40"/>
        <v>71.463821015503541</v>
      </c>
      <c r="AD266" s="131">
        <f t="shared" si="41"/>
        <v>79.620646142191376</v>
      </c>
      <c r="AE266" s="131">
        <f t="shared" si="42"/>
        <v>85.771906651876037</v>
      </c>
      <c r="AF266" s="131">
        <f t="shared" si="43"/>
        <v>91.62861435924259</v>
      </c>
      <c r="AG266" s="131">
        <f t="shared" si="44"/>
        <v>97.243429403931827</v>
      </c>
      <c r="AH266" s="131">
        <f t="shared" si="45"/>
        <v>102.44855699690078</v>
      </c>
      <c r="AI266" s="131">
        <f t="shared" si="46"/>
        <v>107.29933083845039</v>
      </c>
      <c r="AJ266" s="131">
        <f t="shared" si="47"/>
        <v>111.84078724122945</v>
      </c>
      <c r="AK266" s="131">
        <f t="shared" si="48"/>
        <v>116.00992718505771</v>
      </c>
      <c r="AL266" s="131">
        <f t="shared" si="49"/>
        <v>119.84398047030223</v>
      </c>
    </row>
    <row r="267" spans="1:38" hidden="1" x14ac:dyDescent="0.25">
      <c r="A267">
        <v>48</v>
      </c>
      <c r="B267" t="s">
        <v>1745</v>
      </c>
      <c r="C267" t="s">
        <v>1802</v>
      </c>
      <c r="E267" t="s">
        <v>1847</v>
      </c>
      <c r="F267" t="s">
        <v>1848</v>
      </c>
      <c r="G267" t="s">
        <v>1885</v>
      </c>
      <c r="H267" t="s">
        <v>1749</v>
      </c>
      <c r="I267" t="s">
        <v>1650</v>
      </c>
      <c r="J267" t="s">
        <v>1750</v>
      </c>
      <c r="K267" t="s">
        <v>1751</v>
      </c>
      <c r="L267" t="s">
        <v>92</v>
      </c>
      <c r="M267" t="s">
        <v>1752</v>
      </c>
      <c r="N267" t="s">
        <v>1752</v>
      </c>
      <c r="O267" t="s">
        <v>1753</v>
      </c>
      <c r="P267">
        <v>0</v>
      </c>
      <c r="Q267" s="126" t="s">
        <v>1767</v>
      </c>
      <c r="R267">
        <v>3.292603207576017E-2</v>
      </c>
      <c r="S267">
        <v>3.658693384331347E-2</v>
      </c>
      <c r="T267">
        <v>3.9356203688766689E-2</v>
      </c>
      <c r="U267">
        <v>4.2022839947460353E-2</v>
      </c>
      <c r="V267">
        <v>4.4605232450382115E-2</v>
      </c>
      <c r="W267">
        <v>4.701798523082152E-2</v>
      </c>
      <c r="X267">
        <v>4.9288982900612288E-2</v>
      </c>
      <c r="Y267">
        <v>5.1434167512507477E-2</v>
      </c>
      <c r="Z267">
        <v>5.3421563983144259E-2</v>
      </c>
      <c r="AA267" s="126">
        <v>5.526669599110768E-2</v>
      </c>
      <c r="AC267" s="130">
        <f t="shared" si="40"/>
        <v>32.926032075760169</v>
      </c>
      <c r="AD267" s="131">
        <f t="shared" si="41"/>
        <v>36.586933843313467</v>
      </c>
      <c r="AE267" s="131">
        <f t="shared" si="42"/>
        <v>39.356203688766691</v>
      </c>
      <c r="AF267" s="131">
        <f t="shared" si="43"/>
        <v>42.022839947460355</v>
      </c>
      <c r="AG267" s="131">
        <f t="shared" si="44"/>
        <v>44.605232450382118</v>
      </c>
      <c r="AH267" s="131">
        <f t="shared" si="45"/>
        <v>47.017985230821523</v>
      </c>
      <c r="AI267" s="131">
        <f t="shared" si="46"/>
        <v>49.288982900612289</v>
      </c>
      <c r="AJ267" s="131">
        <f t="shared" si="47"/>
        <v>51.434167512507479</v>
      </c>
      <c r="AK267" s="131">
        <f t="shared" si="48"/>
        <v>53.42156398314426</v>
      </c>
      <c r="AL267" s="131">
        <f t="shared" si="49"/>
        <v>55.266695991107682</v>
      </c>
    </row>
    <row r="268" spans="1:38" hidden="1" x14ac:dyDescent="0.25">
      <c r="A268">
        <v>48</v>
      </c>
      <c r="B268" t="s">
        <v>1745</v>
      </c>
      <c r="C268" t="s">
        <v>1849</v>
      </c>
      <c r="E268" t="s">
        <v>1850</v>
      </c>
      <c r="F268" t="s">
        <v>80</v>
      </c>
      <c r="G268" t="s">
        <v>1885</v>
      </c>
      <c r="H268" t="s">
        <v>1749</v>
      </c>
      <c r="I268" t="s">
        <v>1650</v>
      </c>
      <c r="J268" t="s">
        <v>1750</v>
      </c>
      <c r="K268" t="s">
        <v>1751</v>
      </c>
      <c r="L268" t="s">
        <v>92</v>
      </c>
      <c r="M268" t="s">
        <v>1752</v>
      </c>
      <c r="N268" t="s">
        <v>1752</v>
      </c>
      <c r="O268" t="s">
        <v>1753</v>
      </c>
      <c r="P268">
        <v>0</v>
      </c>
      <c r="Q268" s="126" t="s">
        <v>1767</v>
      </c>
      <c r="R268">
        <v>0</v>
      </c>
      <c r="S268">
        <v>0</v>
      </c>
      <c r="T268">
        <v>0</v>
      </c>
      <c r="U268">
        <v>0</v>
      </c>
      <c r="V268">
        <v>0</v>
      </c>
      <c r="W268">
        <v>0</v>
      </c>
      <c r="X268">
        <v>0</v>
      </c>
      <c r="Y268">
        <v>0</v>
      </c>
      <c r="Z268">
        <v>0</v>
      </c>
      <c r="AA268" s="126">
        <v>0</v>
      </c>
      <c r="AC268" s="130">
        <f t="shared" si="40"/>
        <v>0</v>
      </c>
      <c r="AD268" s="131">
        <f t="shared" si="41"/>
        <v>0</v>
      </c>
      <c r="AE268" s="131">
        <f t="shared" si="42"/>
        <v>0</v>
      </c>
      <c r="AF268" s="131">
        <f t="shared" si="43"/>
        <v>0</v>
      </c>
      <c r="AG268" s="131">
        <f t="shared" si="44"/>
        <v>0</v>
      </c>
      <c r="AH268" s="131">
        <f t="shared" si="45"/>
        <v>0</v>
      </c>
      <c r="AI268" s="131">
        <f t="shared" si="46"/>
        <v>0</v>
      </c>
      <c r="AJ268" s="131">
        <f t="shared" si="47"/>
        <v>0</v>
      </c>
      <c r="AK268" s="131">
        <f t="shared" si="48"/>
        <v>0</v>
      </c>
      <c r="AL268" s="131">
        <f t="shared" si="49"/>
        <v>0</v>
      </c>
    </row>
    <row r="269" spans="1:38" hidden="1" x14ac:dyDescent="0.25">
      <c r="A269">
        <v>48</v>
      </c>
      <c r="B269" t="s">
        <v>1745</v>
      </c>
      <c r="C269" t="s">
        <v>1849</v>
      </c>
      <c r="E269" t="s">
        <v>1851</v>
      </c>
      <c r="F269" t="s">
        <v>1852</v>
      </c>
      <c r="G269" t="s">
        <v>1885</v>
      </c>
      <c r="H269" t="s">
        <v>1749</v>
      </c>
      <c r="I269" t="s">
        <v>1650</v>
      </c>
      <c r="J269" t="s">
        <v>1750</v>
      </c>
      <c r="K269" t="s">
        <v>1751</v>
      </c>
      <c r="L269" t="s">
        <v>92</v>
      </c>
      <c r="M269" t="s">
        <v>1752</v>
      </c>
      <c r="N269" t="s">
        <v>1752</v>
      </c>
      <c r="O269" t="s">
        <v>1753</v>
      </c>
      <c r="P269">
        <v>0</v>
      </c>
      <c r="Q269" s="126" t="s">
        <v>1767</v>
      </c>
      <c r="R269">
        <v>1.4989995938147798E-4</v>
      </c>
      <c r="S269">
        <v>1.6750032360415178E-4</v>
      </c>
      <c r="T269">
        <v>1.7669457262406207E-4</v>
      </c>
      <c r="U269">
        <v>1.854398049707517E-4</v>
      </c>
      <c r="V269">
        <v>1.938100982835073E-4</v>
      </c>
      <c r="W269">
        <v>2.015585117604918E-4</v>
      </c>
      <c r="X269">
        <v>2.0876899796134102E-4</v>
      </c>
      <c r="Y269">
        <v>2.1550745474471886E-4</v>
      </c>
      <c r="Z269">
        <v>2.2168375601533424E-4</v>
      </c>
      <c r="AA269" s="126">
        <v>2.2735409588420884E-4</v>
      </c>
      <c r="AC269" s="130">
        <f t="shared" si="40"/>
        <v>0.14989995938147799</v>
      </c>
      <c r="AD269" s="131">
        <f t="shared" si="41"/>
        <v>0.16750032360415179</v>
      </c>
      <c r="AE269" s="131">
        <f t="shared" si="42"/>
        <v>0.17669457262406207</v>
      </c>
      <c r="AF269" s="131">
        <f t="shared" si="43"/>
        <v>0.18543980497075171</v>
      </c>
      <c r="AG269" s="131">
        <f t="shared" si="44"/>
        <v>0.19381009828350729</v>
      </c>
      <c r="AH269" s="131">
        <f t="shared" si="45"/>
        <v>0.2015585117604918</v>
      </c>
      <c r="AI269" s="131">
        <f t="shared" si="46"/>
        <v>0.20876899796134102</v>
      </c>
      <c r="AJ269" s="131">
        <f t="shared" si="47"/>
        <v>0.21550745474471886</v>
      </c>
      <c r="AK269" s="131">
        <f t="shared" si="48"/>
        <v>0.22168375601533424</v>
      </c>
      <c r="AL269" s="131">
        <f t="shared" si="49"/>
        <v>0.22735409588420882</v>
      </c>
    </row>
    <row r="270" spans="1:38" hidden="1" x14ac:dyDescent="0.25">
      <c r="A270">
        <v>48</v>
      </c>
      <c r="B270" t="s">
        <v>1745</v>
      </c>
      <c r="C270" t="s">
        <v>1849</v>
      </c>
      <c r="E270" t="s">
        <v>1853</v>
      </c>
      <c r="F270" t="s">
        <v>1854</v>
      </c>
      <c r="G270" t="s">
        <v>1885</v>
      </c>
      <c r="H270" t="s">
        <v>1749</v>
      </c>
      <c r="I270" t="s">
        <v>1650</v>
      </c>
      <c r="J270" t="s">
        <v>1750</v>
      </c>
      <c r="K270" t="s">
        <v>1751</v>
      </c>
      <c r="L270" t="s">
        <v>92</v>
      </c>
      <c r="M270" t="s">
        <v>1752</v>
      </c>
      <c r="N270" t="s">
        <v>1752</v>
      </c>
      <c r="O270" t="s">
        <v>1753</v>
      </c>
      <c r="P270">
        <v>0</v>
      </c>
      <c r="Q270" s="126" t="s">
        <v>1763</v>
      </c>
      <c r="R270">
        <v>0</v>
      </c>
      <c r="S270">
        <v>0</v>
      </c>
      <c r="T270">
        <v>0</v>
      </c>
      <c r="U270">
        <v>0</v>
      </c>
      <c r="V270">
        <v>0</v>
      </c>
      <c r="W270">
        <v>0</v>
      </c>
      <c r="X270">
        <v>0</v>
      </c>
      <c r="Y270">
        <v>0</v>
      </c>
      <c r="Z270">
        <v>0</v>
      </c>
      <c r="AA270" s="126">
        <v>0</v>
      </c>
      <c r="AC270" s="130">
        <f t="shared" si="40"/>
        <v>0</v>
      </c>
      <c r="AD270" s="131">
        <f t="shared" si="41"/>
        <v>0</v>
      </c>
      <c r="AE270" s="131">
        <f t="shared" si="42"/>
        <v>0</v>
      </c>
      <c r="AF270" s="131">
        <f t="shared" si="43"/>
        <v>0</v>
      </c>
      <c r="AG270" s="131">
        <f t="shared" si="44"/>
        <v>0</v>
      </c>
      <c r="AH270" s="131">
        <f t="shared" si="45"/>
        <v>0</v>
      </c>
      <c r="AI270" s="131">
        <f t="shared" si="46"/>
        <v>0</v>
      </c>
      <c r="AJ270" s="131">
        <f t="shared" si="47"/>
        <v>0</v>
      </c>
      <c r="AK270" s="131">
        <f t="shared" si="48"/>
        <v>0</v>
      </c>
      <c r="AL270" s="131">
        <f t="shared" si="49"/>
        <v>0</v>
      </c>
    </row>
    <row r="271" spans="1:38" hidden="1" x14ac:dyDescent="0.25">
      <c r="A271">
        <v>48</v>
      </c>
      <c r="B271" t="s">
        <v>1745</v>
      </c>
      <c r="C271" t="s">
        <v>1849</v>
      </c>
      <c r="E271" t="s">
        <v>1855</v>
      </c>
      <c r="F271" t="s">
        <v>1856</v>
      </c>
      <c r="G271" t="s">
        <v>1885</v>
      </c>
      <c r="H271" t="s">
        <v>1749</v>
      </c>
      <c r="I271" t="s">
        <v>1650</v>
      </c>
      <c r="J271" t="s">
        <v>1750</v>
      </c>
      <c r="K271" t="s">
        <v>1751</v>
      </c>
      <c r="L271" t="s">
        <v>92</v>
      </c>
      <c r="M271" t="s">
        <v>1752</v>
      </c>
      <c r="N271" t="s">
        <v>1752</v>
      </c>
      <c r="O271" t="s">
        <v>1753</v>
      </c>
      <c r="P271">
        <v>0</v>
      </c>
      <c r="Q271" s="126" t="s">
        <v>1767</v>
      </c>
      <c r="R271">
        <v>0.25316098543599419</v>
      </c>
      <c r="S271">
        <v>0.28288564693043272</v>
      </c>
      <c r="T271">
        <v>0.29841350398809124</v>
      </c>
      <c r="U271">
        <v>0.31318303193119373</v>
      </c>
      <c r="V271">
        <v>0.32731933798617296</v>
      </c>
      <c r="W271">
        <v>0.34040537216185207</v>
      </c>
      <c r="X271">
        <v>0.35258291910457112</v>
      </c>
      <c r="Y271">
        <v>0.36396327148516405</v>
      </c>
      <c r="Z271">
        <v>0.37439421838114961</v>
      </c>
      <c r="AA271" s="126">
        <v>0.38397066413126535</v>
      </c>
      <c r="AC271" s="130">
        <f t="shared" si="40"/>
        <v>253.16098543599418</v>
      </c>
      <c r="AD271" s="131">
        <f t="shared" si="41"/>
        <v>282.8856469304327</v>
      </c>
      <c r="AE271" s="131">
        <f t="shared" si="42"/>
        <v>298.41350398809124</v>
      </c>
      <c r="AF271" s="131">
        <f t="shared" si="43"/>
        <v>313.18303193119374</v>
      </c>
      <c r="AG271" s="131">
        <f t="shared" si="44"/>
        <v>327.31933798617297</v>
      </c>
      <c r="AH271" s="131">
        <f t="shared" si="45"/>
        <v>340.40537216185209</v>
      </c>
      <c r="AI271" s="131">
        <f t="shared" si="46"/>
        <v>352.58291910457115</v>
      </c>
      <c r="AJ271" s="131">
        <f t="shared" si="47"/>
        <v>363.96327148516406</v>
      </c>
      <c r="AK271" s="131">
        <f t="shared" si="48"/>
        <v>374.39421838114959</v>
      </c>
      <c r="AL271" s="131">
        <f t="shared" si="49"/>
        <v>383.97066413126532</v>
      </c>
    </row>
    <row r="272" spans="1:38" hidden="1" x14ac:dyDescent="0.25">
      <c r="A272">
        <v>48</v>
      </c>
      <c r="B272" t="s">
        <v>1745</v>
      </c>
      <c r="C272" t="s">
        <v>1849</v>
      </c>
      <c r="E272" t="s">
        <v>1857</v>
      </c>
      <c r="F272" t="s">
        <v>1858</v>
      </c>
      <c r="G272" t="s">
        <v>1885</v>
      </c>
      <c r="H272" t="s">
        <v>1749</v>
      </c>
      <c r="I272" t="s">
        <v>1650</v>
      </c>
      <c r="J272" t="s">
        <v>1750</v>
      </c>
      <c r="K272" t="s">
        <v>1751</v>
      </c>
      <c r="L272" t="s">
        <v>92</v>
      </c>
      <c r="M272" t="s">
        <v>1752</v>
      </c>
      <c r="N272" t="s">
        <v>1752</v>
      </c>
      <c r="O272" t="s">
        <v>1753</v>
      </c>
      <c r="P272" t="s">
        <v>1858</v>
      </c>
      <c r="Q272" s="126" t="s">
        <v>1755</v>
      </c>
      <c r="R272">
        <v>0</v>
      </c>
      <c r="S272">
        <v>0</v>
      </c>
      <c r="T272">
        <v>0</v>
      </c>
      <c r="U272">
        <v>0</v>
      </c>
      <c r="V272">
        <v>0</v>
      </c>
      <c r="W272">
        <v>0</v>
      </c>
      <c r="X272">
        <v>0</v>
      </c>
      <c r="Y272">
        <v>0</v>
      </c>
      <c r="Z272">
        <v>0</v>
      </c>
      <c r="AA272" s="126">
        <v>0</v>
      </c>
      <c r="AC272" s="130">
        <f t="shared" si="40"/>
        <v>0</v>
      </c>
      <c r="AD272" s="131">
        <f t="shared" si="41"/>
        <v>0</v>
      </c>
      <c r="AE272" s="131">
        <f t="shared" si="42"/>
        <v>0</v>
      </c>
      <c r="AF272" s="131">
        <f t="shared" si="43"/>
        <v>0</v>
      </c>
      <c r="AG272" s="131">
        <f t="shared" si="44"/>
        <v>0</v>
      </c>
      <c r="AH272" s="131">
        <f t="shared" si="45"/>
        <v>0</v>
      </c>
      <c r="AI272" s="131">
        <f t="shared" si="46"/>
        <v>0</v>
      </c>
      <c r="AJ272" s="131">
        <f t="shared" si="47"/>
        <v>0</v>
      </c>
      <c r="AK272" s="131">
        <f t="shared" si="48"/>
        <v>0</v>
      </c>
      <c r="AL272" s="131">
        <f t="shared" si="49"/>
        <v>0</v>
      </c>
    </row>
    <row r="273" spans="1:38" hidden="1" x14ac:dyDescent="0.25">
      <c r="A273">
        <v>48</v>
      </c>
      <c r="B273" t="s">
        <v>1745</v>
      </c>
      <c r="C273" t="s">
        <v>1849</v>
      </c>
      <c r="E273" t="s">
        <v>1859</v>
      </c>
      <c r="F273" t="s">
        <v>1860</v>
      </c>
      <c r="G273" t="s">
        <v>1885</v>
      </c>
      <c r="H273" t="s">
        <v>1749</v>
      </c>
      <c r="I273" t="s">
        <v>1650</v>
      </c>
      <c r="J273" t="s">
        <v>1750</v>
      </c>
      <c r="K273" t="s">
        <v>1751</v>
      </c>
      <c r="L273" t="s">
        <v>92</v>
      </c>
      <c r="M273" t="s">
        <v>1752</v>
      </c>
      <c r="N273" t="s">
        <v>1752</v>
      </c>
      <c r="O273" t="s">
        <v>1753</v>
      </c>
      <c r="P273" t="s">
        <v>1860</v>
      </c>
      <c r="Q273" s="126" t="s">
        <v>1755</v>
      </c>
      <c r="R273">
        <v>0</v>
      </c>
      <c r="S273">
        <v>0</v>
      </c>
      <c r="T273">
        <v>0</v>
      </c>
      <c r="U273">
        <v>0</v>
      </c>
      <c r="V273">
        <v>0</v>
      </c>
      <c r="W273">
        <v>0</v>
      </c>
      <c r="X273">
        <v>0</v>
      </c>
      <c r="Y273">
        <v>0</v>
      </c>
      <c r="Z273">
        <v>0</v>
      </c>
      <c r="AA273" s="126">
        <v>0</v>
      </c>
      <c r="AC273" s="130">
        <f t="shared" si="40"/>
        <v>0</v>
      </c>
      <c r="AD273" s="131">
        <f t="shared" si="41"/>
        <v>0</v>
      </c>
      <c r="AE273" s="131">
        <f t="shared" si="42"/>
        <v>0</v>
      </c>
      <c r="AF273" s="131">
        <f t="shared" si="43"/>
        <v>0</v>
      </c>
      <c r="AG273" s="131">
        <f t="shared" si="44"/>
        <v>0</v>
      </c>
      <c r="AH273" s="131">
        <f t="shared" si="45"/>
        <v>0</v>
      </c>
      <c r="AI273" s="131">
        <f t="shared" si="46"/>
        <v>0</v>
      </c>
      <c r="AJ273" s="131">
        <f t="shared" si="47"/>
        <v>0</v>
      </c>
      <c r="AK273" s="131">
        <f t="shared" si="48"/>
        <v>0</v>
      </c>
      <c r="AL273" s="131">
        <f t="shared" si="49"/>
        <v>0</v>
      </c>
    </row>
    <row r="274" spans="1:38" hidden="1" x14ac:dyDescent="0.25">
      <c r="A274">
        <v>48</v>
      </c>
      <c r="B274" t="s">
        <v>1745</v>
      </c>
      <c r="C274" t="s">
        <v>1849</v>
      </c>
      <c r="E274" t="s">
        <v>1861</v>
      </c>
      <c r="F274" t="s">
        <v>1862</v>
      </c>
      <c r="G274" t="s">
        <v>1885</v>
      </c>
      <c r="H274" t="s">
        <v>1749</v>
      </c>
      <c r="I274" t="s">
        <v>1650</v>
      </c>
      <c r="J274" t="s">
        <v>1750</v>
      </c>
      <c r="K274" t="s">
        <v>1751</v>
      </c>
      <c r="L274" t="s">
        <v>92</v>
      </c>
      <c r="M274" t="s">
        <v>1752</v>
      </c>
      <c r="N274" t="s">
        <v>1752</v>
      </c>
      <c r="O274" t="s">
        <v>1753</v>
      </c>
      <c r="P274" t="s">
        <v>1679</v>
      </c>
      <c r="Q274" s="126" t="s">
        <v>1755</v>
      </c>
      <c r="R274">
        <v>0</v>
      </c>
      <c r="S274">
        <v>0</v>
      </c>
      <c r="T274">
        <v>0</v>
      </c>
      <c r="U274">
        <v>0</v>
      </c>
      <c r="V274">
        <v>0</v>
      </c>
      <c r="W274">
        <v>0</v>
      </c>
      <c r="X274">
        <v>0</v>
      </c>
      <c r="Y274">
        <v>0</v>
      </c>
      <c r="Z274">
        <v>0</v>
      </c>
      <c r="AA274" s="126">
        <v>0</v>
      </c>
      <c r="AC274" s="130">
        <f t="shared" si="40"/>
        <v>0</v>
      </c>
      <c r="AD274" s="131">
        <f t="shared" si="41"/>
        <v>0</v>
      </c>
      <c r="AE274" s="131">
        <f t="shared" si="42"/>
        <v>0</v>
      </c>
      <c r="AF274" s="131">
        <f t="shared" si="43"/>
        <v>0</v>
      </c>
      <c r="AG274" s="131">
        <f t="shared" si="44"/>
        <v>0</v>
      </c>
      <c r="AH274" s="131">
        <f t="shared" si="45"/>
        <v>0</v>
      </c>
      <c r="AI274" s="131">
        <f t="shared" si="46"/>
        <v>0</v>
      </c>
      <c r="AJ274" s="131">
        <f t="shared" si="47"/>
        <v>0</v>
      </c>
      <c r="AK274" s="131">
        <f t="shared" si="48"/>
        <v>0</v>
      </c>
      <c r="AL274" s="131">
        <f t="shared" si="49"/>
        <v>0</v>
      </c>
    </row>
    <row r="275" spans="1:38" hidden="1" x14ac:dyDescent="0.25">
      <c r="A275">
        <v>48</v>
      </c>
      <c r="B275" t="s">
        <v>1745</v>
      </c>
      <c r="C275" t="s">
        <v>1849</v>
      </c>
      <c r="E275" t="s">
        <v>1863</v>
      </c>
      <c r="F275" t="s">
        <v>1670</v>
      </c>
      <c r="G275" t="s">
        <v>1885</v>
      </c>
      <c r="H275" t="s">
        <v>1749</v>
      </c>
      <c r="I275" t="s">
        <v>1650</v>
      </c>
      <c r="J275" t="s">
        <v>1750</v>
      </c>
      <c r="K275" t="s">
        <v>1751</v>
      </c>
      <c r="L275" t="s">
        <v>92</v>
      </c>
      <c r="M275" t="s">
        <v>1752</v>
      </c>
      <c r="N275" t="s">
        <v>1752</v>
      </c>
      <c r="O275" t="s">
        <v>1753</v>
      </c>
      <c r="P275" t="s">
        <v>1670</v>
      </c>
      <c r="Q275" s="126" t="s">
        <v>1755</v>
      </c>
      <c r="R275">
        <v>8.5222357834034868E-2</v>
      </c>
      <c r="S275">
        <v>9.4845526261418789E-2</v>
      </c>
      <c r="T275">
        <v>0.10260817885705298</v>
      </c>
      <c r="U275">
        <v>0.10996852905010616</v>
      </c>
      <c r="V275">
        <v>0.11695555081979531</v>
      </c>
      <c r="W275">
        <v>0.12337835142828012</v>
      </c>
      <c r="X275">
        <v>0.12931353768554904</v>
      </c>
      <c r="Y275">
        <v>0.13481812431187523</v>
      </c>
      <c r="Z275">
        <v>0.13982808265143667</v>
      </c>
      <c r="AA275" s="126">
        <v>0.14439360029432202</v>
      </c>
      <c r="AC275" s="130">
        <f t="shared" si="40"/>
        <v>85.222357834034867</v>
      </c>
      <c r="AD275" s="131">
        <f t="shared" si="41"/>
        <v>94.845526261418783</v>
      </c>
      <c r="AE275" s="131">
        <f t="shared" si="42"/>
        <v>102.60817885705298</v>
      </c>
      <c r="AF275" s="131">
        <f t="shared" si="43"/>
        <v>109.96852905010617</v>
      </c>
      <c r="AG275" s="131">
        <f t="shared" si="44"/>
        <v>116.95555081979531</v>
      </c>
      <c r="AH275" s="131">
        <f t="shared" si="45"/>
        <v>123.37835142828011</v>
      </c>
      <c r="AI275" s="131">
        <f t="shared" si="46"/>
        <v>129.31353768554905</v>
      </c>
      <c r="AJ275" s="131">
        <f t="shared" si="47"/>
        <v>134.81812431187524</v>
      </c>
      <c r="AK275" s="131">
        <f t="shared" si="48"/>
        <v>139.82808265143669</v>
      </c>
      <c r="AL275" s="131">
        <f t="shared" si="49"/>
        <v>144.39360029432203</v>
      </c>
    </row>
    <row r="276" spans="1:38" hidden="1" x14ac:dyDescent="0.25">
      <c r="A276">
        <v>48</v>
      </c>
      <c r="B276" t="s">
        <v>1745</v>
      </c>
      <c r="C276" t="s">
        <v>1802</v>
      </c>
      <c r="E276" t="s">
        <v>229</v>
      </c>
      <c r="F276" t="s">
        <v>228</v>
      </c>
      <c r="G276" t="s">
        <v>1885</v>
      </c>
      <c r="H276" t="s">
        <v>1749</v>
      </c>
      <c r="I276" t="s">
        <v>1650</v>
      </c>
      <c r="J276" t="s">
        <v>1750</v>
      </c>
      <c r="K276" t="s">
        <v>1751</v>
      </c>
      <c r="L276" t="s">
        <v>92</v>
      </c>
      <c r="M276" t="s">
        <v>1864</v>
      </c>
      <c r="N276" t="s">
        <v>1864</v>
      </c>
      <c r="O276" t="s">
        <v>1753</v>
      </c>
      <c r="P276">
        <v>0</v>
      </c>
      <c r="Q276" s="126" t="s">
        <v>1865</v>
      </c>
      <c r="R276">
        <v>1.0419233475210881</v>
      </c>
      <c r="S276">
        <v>1.1908798753637961</v>
      </c>
      <c r="T276">
        <v>1.3019176276399886</v>
      </c>
      <c r="U276">
        <v>1.4084133452176655</v>
      </c>
      <c r="V276">
        <v>1.5108516605774973</v>
      </c>
      <c r="W276">
        <v>1.6063419986037075</v>
      </c>
      <c r="X276">
        <v>1.6958035119951851</v>
      </c>
      <c r="Y276">
        <v>1.7799390771028412</v>
      </c>
      <c r="Z276">
        <v>1.8575715614549115</v>
      </c>
      <c r="AA276" s="126">
        <v>1.9293184619541988</v>
      </c>
      <c r="AC276" s="130">
        <f t="shared" si="40"/>
        <v>1041.9233475210881</v>
      </c>
      <c r="AD276" s="131">
        <f t="shared" si="41"/>
        <v>1190.8798753637961</v>
      </c>
      <c r="AE276" s="131">
        <f t="shared" si="42"/>
        <v>1301.9176276399887</v>
      </c>
      <c r="AF276" s="131">
        <f t="shared" si="43"/>
        <v>1408.4133452176654</v>
      </c>
      <c r="AG276" s="131">
        <f t="shared" si="44"/>
        <v>1510.8516605774973</v>
      </c>
      <c r="AH276" s="131">
        <f t="shared" si="45"/>
        <v>1606.3419986037075</v>
      </c>
      <c r="AI276" s="131">
        <f t="shared" si="46"/>
        <v>1695.8035119951851</v>
      </c>
      <c r="AJ276" s="131">
        <f t="shared" si="47"/>
        <v>1779.9390771028411</v>
      </c>
      <c r="AK276" s="131">
        <f t="shared" si="48"/>
        <v>1857.5715614549115</v>
      </c>
      <c r="AL276" s="131">
        <f t="shared" si="49"/>
        <v>1929.3184619541987</v>
      </c>
    </row>
    <row r="277" spans="1:38" hidden="1" x14ac:dyDescent="0.25">
      <c r="A277">
        <v>48</v>
      </c>
      <c r="B277" t="s">
        <v>1745</v>
      </c>
      <c r="C277" t="s">
        <v>1802</v>
      </c>
      <c r="E277" t="s">
        <v>234</v>
      </c>
      <c r="F277" t="s">
        <v>211</v>
      </c>
      <c r="G277" t="s">
        <v>1885</v>
      </c>
      <c r="H277" t="s">
        <v>1749</v>
      </c>
      <c r="I277" t="s">
        <v>1650</v>
      </c>
      <c r="J277" t="s">
        <v>1750</v>
      </c>
      <c r="K277" t="s">
        <v>1751</v>
      </c>
      <c r="L277" t="s">
        <v>92</v>
      </c>
      <c r="M277" t="s">
        <v>1864</v>
      </c>
      <c r="N277" t="s">
        <v>1866</v>
      </c>
      <c r="O277" t="s">
        <v>1753</v>
      </c>
      <c r="P277">
        <v>0</v>
      </c>
      <c r="Q277" s="126" t="s">
        <v>1865</v>
      </c>
      <c r="R277">
        <v>1.6105235543527465</v>
      </c>
      <c r="S277">
        <v>1.8224644386642568</v>
      </c>
      <c r="T277">
        <v>1.9968750486195856</v>
      </c>
      <c r="U277">
        <v>2.1617166570150173</v>
      </c>
      <c r="V277">
        <v>2.3196285831821797</v>
      </c>
      <c r="W277">
        <v>2.4655800797758705</v>
      </c>
      <c r="X277">
        <v>2.6013796978718635</v>
      </c>
      <c r="Y277">
        <v>2.7282829611480452</v>
      </c>
      <c r="Z277">
        <v>2.8445293285875621</v>
      </c>
      <c r="AA277" s="126">
        <v>2.951237087364682</v>
      </c>
      <c r="AC277" s="130">
        <f t="shared" si="40"/>
        <v>1610.5235543527465</v>
      </c>
      <c r="AD277" s="131">
        <f t="shared" si="41"/>
        <v>1822.4644386642567</v>
      </c>
      <c r="AE277" s="131">
        <f t="shared" si="42"/>
        <v>1996.8750486195856</v>
      </c>
      <c r="AF277" s="131">
        <f t="shared" si="43"/>
        <v>2161.7166570150171</v>
      </c>
      <c r="AG277" s="131">
        <f t="shared" si="44"/>
        <v>2319.6285831821797</v>
      </c>
      <c r="AH277" s="131">
        <f t="shared" si="45"/>
        <v>2465.5800797758707</v>
      </c>
      <c r="AI277" s="131">
        <f t="shared" si="46"/>
        <v>2601.3796978718633</v>
      </c>
      <c r="AJ277" s="131">
        <f t="shared" si="47"/>
        <v>2728.2829611480452</v>
      </c>
      <c r="AK277" s="131">
        <f t="shared" si="48"/>
        <v>2844.5293285875623</v>
      </c>
      <c r="AL277" s="131">
        <f t="shared" si="49"/>
        <v>2951.2370873646819</v>
      </c>
    </row>
    <row r="278" spans="1:38" hidden="1" x14ac:dyDescent="0.25">
      <c r="A278">
        <v>48</v>
      </c>
      <c r="B278" t="s">
        <v>1745</v>
      </c>
      <c r="C278" t="s">
        <v>1802</v>
      </c>
      <c r="E278" t="s">
        <v>236</v>
      </c>
      <c r="F278" t="s">
        <v>212</v>
      </c>
      <c r="G278" t="s">
        <v>1885</v>
      </c>
      <c r="H278" t="s">
        <v>1749</v>
      </c>
      <c r="I278" t="s">
        <v>1650</v>
      </c>
      <c r="J278" t="s">
        <v>1750</v>
      </c>
      <c r="K278" t="s">
        <v>1751</v>
      </c>
      <c r="L278" t="s">
        <v>92</v>
      </c>
      <c r="M278" t="s">
        <v>1864</v>
      </c>
      <c r="N278" t="s">
        <v>1864</v>
      </c>
      <c r="O278" t="s">
        <v>1753</v>
      </c>
      <c r="P278">
        <v>0</v>
      </c>
      <c r="Q278" s="126" t="s">
        <v>1865</v>
      </c>
      <c r="R278">
        <v>0.55289682747807822</v>
      </c>
      <c r="S278">
        <v>0.62389843366849851</v>
      </c>
      <c r="T278">
        <v>0.68196303126390589</v>
      </c>
      <c r="U278">
        <v>0.73694142795549844</v>
      </c>
      <c r="V278">
        <v>0.78967045670918989</v>
      </c>
      <c r="W278">
        <v>0.83846673046584463</v>
      </c>
      <c r="X278">
        <v>0.8839277824343873</v>
      </c>
      <c r="Y278">
        <v>0.92646339909443498</v>
      </c>
      <c r="Z278">
        <v>0.96547783109281793</v>
      </c>
      <c r="AA278" s="126">
        <v>1.0013383097209236</v>
      </c>
      <c r="AC278" s="130">
        <f t="shared" si="40"/>
        <v>552.89682747807819</v>
      </c>
      <c r="AD278" s="131">
        <f t="shared" si="41"/>
        <v>623.89843366849846</v>
      </c>
      <c r="AE278" s="131">
        <f t="shared" si="42"/>
        <v>681.96303126390592</v>
      </c>
      <c r="AF278" s="131">
        <f t="shared" si="43"/>
        <v>736.9414279554984</v>
      </c>
      <c r="AG278" s="131">
        <f t="shared" si="44"/>
        <v>789.67045670918992</v>
      </c>
      <c r="AH278" s="131">
        <f t="shared" si="45"/>
        <v>838.46673046584465</v>
      </c>
      <c r="AI278" s="131">
        <f t="shared" si="46"/>
        <v>883.92778243438727</v>
      </c>
      <c r="AJ278" s="131">
        <f t="shared" si="47"/>
        <v>926.46339909443498</v>
      </c>
      <c r="AK278" s="131">
        <f t="shared" si="48"/>
        <v>965.47783109281795</v>
      </c>
      <c r="AL278" s="131">
        <f t="shared" si="49"/>
        <v>1001.3383097209237</v>
      </c>
    </row>
    <row r="279" spans="1:38" hidden="1" x14ac:dyDescent="0.25">
      <c r="A279">
        <v>48</v>
      </c>
      <c r="B279" t="s">
        <v>1745</v>
      </c>
      <c r="C279" t="s">
        <v>1802</v>
      </c>
      <c r="E279" t="s">
        <v>240</v>
      </c>
      <c r="F279" t="s">
        <v>216</v>
      </c>
      <c r="G279" t="s">
        <v>1885</v>
      </c>
      <c r="H279" t="s">
        <v>1749</v>
      </c>
      <c r="I279" t="s">
        <v>1650</v>
      </c>
      <c r="J279" t="s">
        <v>1750</v>
      </c>
      <c r="K279" t="s">
        <v>1751</v>
      </c>
      <c r="L279" t="s">
        <v>92</v>
      </c>
      <c r="M279" t="s">
        <v>1864</v>
      </c>
      <c r="N279" t="s">
        <v>1864</v>
      </c>
      <c r="O279" t="s">
        <v>1753</v>
      </c>
      <c r="P279">
        <v>0</v>
      </c>
      <c r="Q279" s="126" t="s">
        <v>1865</v>
      </c>
      <c r="R279">
        <v>0.29609710591533739</v>
      </c>
      <c r="S279">
        <v>0.33363070700562653</v>
      </c>
      <c r="T279">
        <v>0.36135846706211489</v>
      </c>
      <c r="U279">
        <v>0.38763218037110647</v>
      </c>
      <c r="V279">
        <v>0.41276731627082464</v>
      </c>
      <c r="W279">
        <v>0.43593413896199462</v>
      </c>
      <c r="X279">
        <v>0.457442542684044</v>
      </c>
      <c r="Y279">
        <v>0.47749477151170117</v>
      </c>
      <c r="Z279">
        <v>0.49582418879327261</v>
      </c>
      <c r="AA279" s="126">
        <v>0.51260942777860163</v>
      </c>
      <c r="AC279" s="130">
        <f t="shared" si="40"/>
        <v>296.09710591533741</v>
      </c>
      <c r="AD279" s="131">
        <f t="shared" si="41"/>
        <v>333.6307070056265</v>
      </c>
      <c r="AE279" s="131">
        <f t="shared" si="42"/>
        <v>361.35846706211487</v>
      </c>
      <c r="AF279" s="131">
        <f t="shared" si="43"/>
        <v>387.63218037110647</v>
      </c>
      <c r="AG279" s="131">
        <f t="shared" si="44"/>
        <v>412.76731627082461</v>
      </c>
      <c r="AH279" s="131">
        <f t="shared" si="45"/>
        <v>435.93413896199462</v>
      </c>
      <c r="AI279" s="131">
        <f t="shared" si="46"/>
        <v>457.44254268404399</v>
      </c>
      <c r="AJ279" s="131">
        <f t="shared" si="47"/>
        <v>477.49477151170117</v>
      </c>
      <c r="AK279" s="131">
        <f t="shared" si="48"/>
        <v>495.82418879327264</v>
      </c>
      <c r="AL279" s="131">
        <f t="shared" si="49"/>
        <v>512.60942777860168</v>
      </c>
    </row>
    <row r="280" spans="1:38" hidden="1" x14ac:dyDescent="0.25">
      <c r="A280">
        <v>48</v>
      </c>
      <c r="B280" t="s">
        <v>1745</v>
      </c>
      <c r="C280" t="s">
        <v>1802</v>
      </c>
      <c r="E280" t="s">
        <v>244</v>
      </c>
      <c r="F280" t="s">
        <v>242</v>
      </c>
      <c r="G280" t="s">
        <v>1885</v>
      </c>
      <c r="H280" t="s">
        <v>1749</v>
      </c>
      <c r="I280" t="s">
        <v>1650</v>
      </c>
      <c r="J280" t="s">
        <v>1750</v>
      </c>
      <c r="K280" t="s">
        <v>1751</v>
      </c>
      <c r="L280" t="s">
        <v>92</v>
      </c>
      <c r="M280" t="s">
        <v>1864</v>
      </c>
      <c r="N280" t="s">
        <v>1864</v>
      </c>
      <c r="O280" t="s">
        <v>1753</v>
      </c>
      <c r="P280">
        <v>0</v>
      </c>
      <c r="Q280" s="126" t="s">
        <v>1865</v>
      </c>
      <c r="R280">
        <v>1.5677819197256528</v>
      </c>
      <c r="S280">
        <v>1.7698343065990432</v>
      </c>
      <c r="T280">
        <v>1.9204974721605521</v>
      </c>
      <c r="U280">
        <v>2.0650920826982051</v>
      </c>
      <c r="V280">
        <v>2.2042840365066172</v>
      </c>
      <c r="W280">
        <v>2.334102758968279</v>
      </c>
      <c r="X280">
        <v>2.4558059976764364</v>
      </c>
      <c r="Y280">
        <v>2.5703368486426141</v>
      </c>
      <c r="Z280">
        <v>2.6760807928662369</v>
      </c>
      <c r="AA280" s="126">
        <v>2.773872372473857</v>
      </c>
      <c r="AC280" s="130">
        <f t="shared" si="40"/>
        <v>1567.7819197256529</v>
      </c>
      <c r="AD280" s="131">
        <f t="shared" si="41"/>
        <v>1769.8343065990432</v>
      </c>
      <c r="AE280" s="131">
        <f t="shared" si="42"/>
        <v>1920.4974721605522</v>
      </c>
      <c r="AF280" s="131">
        <f t="shared" si="43"/>
        <v>2065.0920826982051</v>
      </c>
      <c r="AG280" s="131">
        <f t="shared" si="44"/>
        <v>2204.2840365066172</v>
      </c>
      <c r="AH280" s="131">
        <f t="shared" si="45"/>
        <v>2334.102758968279</v>
      </c>
      <c r="AI280" s="131">
        <f t="shared" si="46"/>
        <v>2455.8059976764362</v>
      </c>
      <c r="AJ280" s="131">
        <f t="shared" si="47"/>
        <v>2570.3368486426143</v>
      </c>
      <c r="AK280" s="131">
        <f t="shared" si="48"/>
        <v>2676.0807928662371</v>
      </c>
      <c r="AL280" s="131">
        <f t="shared" si="49"/>
        <v>2773.872372473857</v>
      </c>
    </row>
    <row r="281" spans="1:38" hidden="1" x14ac:dyDescent="0.25">
      <c r="A281">
        <v>48</v>
      </c>
      <c r="B281" t="s">
        <v>1745</v>
      </c>
      <c r="C281" t="s">
        <v>1802</v>
      </c>
      <c r="E281" t="s">
        <v>267</v>
      </c>
      <c r="F281" t="s">
        <v>1676</v>
      </c>
      <c r="G281" t="s">
        <v>1885</v>
      </c>
      <c r="H281" t="s">
        <v>1749</v>
      </c>
      <c r="I281" t="s">
        <v>1650</v>
      </c>
      <c r="J281" t="s">
        <v>1750</v>
      </c>
      <c r="K281" t="s">
        <v>1751</v>
      </c>
      <c r="L281" t="s">
        <v>92</v>
      </c>
      <c r="M281" t="s">
        <v>1864</v>
      </c>
      <c r="N281" t="s">
        <v>1864</v>
      </c>
      <c r="O281" t="s">
        <v>1753</v>
      </c>
      <c r="P281">
        <v>0</v>
      </c>
      <c r="Q281" s="126" t="s">
        <v>1865</v>
      </c>
      <c r="R281">
        <v>1.2647550040002724E-2</v>
      </c>
      <c r="S281">
        <v>1.4087833513826788E-2</v>
      </c>
      <c r="T281">
        <v>1.5173986592948017E-2</v>
      </c>
      <c r="U281">
        <v>1.620812862689254E-2</v>
      </c>
      <c r="V281">
        <v>1.7199558213609138E-2</v>
      </c>
      <c r="W281">
        <v>1.8118647253646567E-2</v>
      </c>
      <c r="X281">
        <v>1.8975166239157744E-2</v>
      </c>
      <c r="Y281">
        <v>1.9777067494087818E-2</v>
      </c>
      <c r="Z281">
        <v>2.0513227102638629E-2</v>
      </c>
      <c r="AA281" s="126">
        <v>2.1190218914627728E-2</v>
      </c>
      <c r="AC281" s="130">
        <f t="shared" si="40"/>
        <v>12.647550040002724</v>
      </c>
      <c r="AD281" s="131">
        <f t="shared" si="41"/>
        <v>14.087833513826787</v>
      </c>
      <c r="AE281" s="131">
        <f t="shared" si="42"/>
        <v>15.173986592948017</v>
      </c>
      <c r="AF281" s="131">
        <f t="shared" si="43"/>
        <v>16.208128626892542</v>
      </c>
      <c r="AG281" s="131">
        <f t="shared" si="44"/>
        <v>17.199558213609137</v>
      </c>
      <c r="AH281" s="131">
        <f t="shared" si="45"/>
        <v>18.118647253646568</v>
      </c>
      <c r="AI281" s="131">
        <f t="shared" si="46"/>
        <v>18.975166239157744</v>
      </c>
      <c r="AJ281" s="131">
        <f t="shared" si="47"/>
        <v>19.777067494087817</v>
      </c>
      <c r="AK281" s="131">
        <f t="shared" si="48"/>
        <v>20.513227102638627</v>
      </c>
      <c r="AL281" s="131">
        <f t="shared" si="49"/>
        <v>21.190218914627728</v>
      </c>
    </row>
    <row r="282" spans="1:38" hidden="1" x14ac:dyDescent="0.25">
      <c r="A282">
        <v>48</v>
      </c>
      <c r="B282" t="s">
        <v>1745</v>
      </c>
      <c r="C282" t="s">
        <v>1802</v>
      </c>
      <c r="E282" t="s">
        <v>247</v>
      </c>
      <c r="F282" t="s">
        <v>220</v>
      </c>
      <c r="G282" t="s">
        <v>1885</v>
      </c>
      <c r="H282" t="s">
        <v>1749</v>
      </c>
      <c r="I282" t="s">
        <v>1650</v>
      </c>
      <c r="J282" t="s">
        <v>1750</v>
      </c>
      <c r="K282" t="s">
        <v>1751</v>
      </c>
      <c r="L282" t="s">
        <v>92</v>
      </c>
      <c r="M282" t="s">
        <v>1864</v>
      </c>
      <c r="N282" t="s">
        <v>1866</v>
      </c>
      <c r="O282" t="s">
        <v>1753</v>
      </c>
      <c r="P282">
        <v>0</v>
      </c>
      <c r="Q282" s="126" t="s">
        <v>1865</v>
      </c>
      <c r="R282">
        <v>1.7293437244105203</v>
      </c>
      <c r="S282">
        <v>1.9788783086979629</v>
      </c>
      <c r="T282">
        <v>2.1648929486620343</v>
      </c>
      <c r="U282">
        <v>2.3432981065085632</v>
      </c>
      <c r="V282">
        <v>2.5149059074260891</v>
      </c>
      <c r="W282">
        <v>2.6748739595620274</v>
      </c>
      <c r="X282">
        <v>2.8247420966046164</v>
      </c>
      <c r="Y282">
        <v>2.9656878419425645</v>
      </c>
      <c r="Z282">
        <v>3.0957392590330639</v>
      </c>
      <c r="AA282" s="126">
        <v>3.2159308282288661</v>
      </c>
      <c r="AC282" s="130">
        <f t="shared" si="40"/>
        <v>1729.3437244105203</v>
      </c>
      <c r="AD282" s="131">
        <f t="shared" si="41"/>
        <v>1978.8783086979629</v>
      </c>
      <c r="AE282" s="131">
        <f t="shared" si="42"/>
        <v>2164.8929486620341</v>
      </c>
      <c r="AF282" s="131">
        <f t="shared" si="43"/>
        <v>2343.2981065085633</v>
      </c>
      <c r="AG282" s="131">
        <f t="shared" si="44"/>
        <v>2514.905907426089</v>
      </c>
      <c r="AH282" s="131">
        <f t="shared" si="45"/>
        <v>2674.8739595620273</v>
      </c>
      <c r="AI282" s="131">
        <f t="shared" si="46"/>
        <v>2824.7420966046166</v>
      </c>
      <c r="AJ282" s="131">
        <f t="shared" si="47"/>
        <v>2965.6878419425643</v>
      </c>
      <c r="AK282" s="131">
        <f t="shared" si="48"/>
        <v>3095.7392590330637</v>
      </c>
      <c r="AL282" s="131">
        <f t="shared" si="49"/>
        <v>3215.9308282288662</v>
      </c>
    </row>
    <row r="283" spans="1:38" hidden="1" x14ac:dyDescent="0.25">
      <c r="A283">
        <v>48</v>
      </c>
      <c r="B283" t="s">
        <v>1745</v>
      </c>
      <c r="C283" t="s">
        <v>1802</v>
      </c>
      <c r="E283" t="s">
        <v>250</v>
      </c>
      <c r="F283" t="s">
        <v>213</v>
      </c>
      <c r="G283" t="s">
        <v>1885</v>
      </c>
      <c r="H283" t="s">
        <v>1749</v>
      </c>
      <c r="I283" t="s">
        <v>1650</v>
      </c>
      <c r="J283" t="s">
        <v>1750</v>
      </c>
      <c r="K283" t="s">
        <v>1751</v>
      </c>
      <c r="L283" t="s">
        <v>92</v>
      </c>
      <c r="M283" t="s">
        <v>1864</v>
      </c>
      <c r="N283" t="s">
        <v>1864</v>
      </c>
      <c r="O283" t="s">
        <v>1753</v>
      </c>
      <c r="P283">
        <v>0</v>
      </c>
      <c r="Q283" s="126" t="s">
        <v>1865</v>
      </c>
      <c r="R283">
        <v>0.80370315932858394</v>
      </c>
      <c r="S283">
        <v>0.908815753197874</v>
      </c>
      <c r="T283">
        <v>0.99263556933590869</v>
      </c>
      <c r="U283">
        <v>1.0718365713837248</v>
      </c>
      <c r="V283">
        <v>1.1476213111342002</v>
      </c>
      <c r="W283">
        <v>1.2175510996499774</v>
      </c>
      <c r="X283">
        <v>1.282520278983883</v>
      </c>
      <c r="Y283">
        <v>1.3431419838446081</v>
      </c>
      <c r="Z283">
        <v>1.3985913306220821</v>
      </c>
      <c r="AA283" s="126">
        <v>1.4494108388983382</v>
      </c>
      <c r="AC283" s="130">
        <f t="shared" si="40"/>
        <v>803.70315932858398</v>
      </c>
      <c r="AD283" s="131">
        <f t="shared" si="41"/>
        <v>908.81575319787396</v>
      </c>
      <c r="AE283" s="131">
        <f t="shared" si="42"/>
        <v>992.63556933590871</v>
      </c>
      <c r="AF283" s="131">
        <f t="shared" si="43"/>
        <v>1071.8365713837247</v>
      </c>
      <c r="AG283" s="131">
        <f t="shared" si="44"/>
        <v>1147.6213111342001</v>
      </c>
      <c r="AH283" s="131">
        <f t="shared" si="45"/>
        <v>1217.5510996499775</v>
      </c>
      <c r="AI283" s="131">
        <f t="shared" si="46"/>
        <v>1282.5202789838829</v>
      </c>
      <c r="AJ283" s="131">
        <f t="shared" si="47"/>
        <v>1343.1419838446081</v>
      </c>
      <c r="AK283" s="131">
        <f t="shared" si="48"/>
        <v>1398.5913306220821</v>
      </c>
      <c r="AL283" s="131">
        <f t="shared" si="49"/>
        <v>1449.4108388983382</v>
      </c>
    </row>
    <row r="284" spans="1:38" hidden="1" x14ac:dyDescent="0.25">
      <c r="A284">
        <v>48</v>
      </c>
      <c r="B284" t="s">
        <v>1745</v>
      </c>
      <c r="C284" t="s">
        <v>1802</v>
      </c>
      <c r="E284" t="s">
        <v>268</v>
      </c>
      <c r="F284" t="s">
        <v>1678</v>
      </c>
      <c r="G284" t="s">
        <v>1885</v>
      </c>
      <c r="H284" t="s">
        <v>1749</v>
      </c>
      <c r="I284" t="s">
        <v>1650</v>
      </c>
      <c r="J284" t="s">
        <v>1750</v>
      </c>
      <c r="K284" t="s">
        <v>1751</v>
      </c>
      <c r="L284" t="s">
        <v>92</v>
      </c>
      <c r="M284" t="s">
        <v>1864</v>
      </c>
      <c r="N284" t="s">
        <v>1864</v>
      </c>
      <c r="O284" t="s">
        <v>1753</v>
      </c>
      <c r="P284">
        <v>0</v>
      </c>
      <c r="Q284" s="126" t="s">
        <v>1865</v>
      </c>
      <c r="R284">
        <v>0.5789777018635871</v>
      </c>
      <c r="S284">
        <v>0.65704935358001693</v>
      </c>
      <c r="T284">
        <v>0.71793439442847495</v>
      </c>
      <c r="U284">
        <v>0.77626817500228584</v>
      </c>
      <c r="V284">
        <v>0.83249964958967249</v>
      </c>
      <c r="W284">
        <v>0.88480756417927375</v>
      </c>
      <c r="X284">
        <v>0.9338064038471765</v>
      </c>
      <c r="Y284">
        <v>0.97988379525959035</v>
      </c>
      <c r="Z284">
        <v>1.0223787018995556</v>
      </c>
      <c r="AA284" s="126">
        <v>1.0616487240734833</v>
      </c>
      <c r="AC284" s="130">
        <f t="shared" si="40"/>
        <v>578.97770186358707</v>
      </c>
      <c r="AD284" s="131">
        <f t="shared" si="41"/>
        <v>657.04935358001694</v>
      </c>
      <c r="AE284" s="131">
        <f t="shared" si="42"/>
        <v>717.934394428475</v>
      </c>
      <c r="AF284" s="131">
        <f t="shared" si="43"/>
        <v>776.26817500228583</v>
      </c>
      <c r="AG284" s="131">
        <f t="shared" si="44"/>
        <v>832.49964958967246</v>
      </c>
      <c r="AH284" s="131">
        <f t="shared" si="45"/>
        <v>884.80756417927375</v>
      </c>
      <c r="AI284" s="131">
        <f t="shared" si="46"/>
        <v>933.80640384717651</v>
      </c>
      <c r="AJ284" s="131">
        <f t="shared" si="47"/>
        <v>979.88379525959033</v>
      </c>
      <c r="AK284" s="131">
        <f t="shared" si="48"/>
        <v>1022.3787018995556</v>
      </c>
      <c r="AL284" s="131">
        <f t="shared" si="49"/>
        <v>1061.6487240734832</v>
      </c>
    </row>
    <row r="285" spans="1:38" hidden="1" x14ac:dyDescent="0.25">
      <c r="A285">
        <v>48</v>
      </c>
      <c r="B285" t="s">
        <v>1745</v>
      </c>
      <c r="C285" t="s">
        <v>1802</v>
      </c>
      <c r="E285" t="s">
        <v>254</v>
      </c>
      <c r="F285" t="s">
        <v>253</v>
      </c>
      <c r="G285" t="s">
        <v>1885</v>
      </c>
      <c r="H285" t="s">
        <v>1749</v>
      </c>
      <c r="I285" t="s">
        <v>1650</v>
      </c>
      <c r="J285" t="s">
        <v>1750</v>
      </c>
      <c r="K285" t="s">
        <v>1751</v>
      </c>
      <c r="L285" t="s">
        <v>92</v>
      </c>
      <c r="M285" t="s">
        <v>1864</v>
      </c>
      <c r="N285" t="s">
        <v>1864</v>
      </c>
      <c r="O285" t="s">
        <v>1753</v>
      </c>
      <c r="P285">
        <v>0</v>
      </c>
      <c r="Q285" s="126" t="s">
        <v>1865</v>
      </c>
      <c r="R285">
        <v>1.1672685039179429</v>
      </c>
      <c r="S285">
        <v>1.3274908444655698</v>
      </c>
      <c r="T285">
        <v>1.4469311725050913</v>
      </c>
      <c r="U285">
        <v>1.5614952323507447</v>
      </c>
      <c r="V285">
        <v>1.6717052739038649</v>
      </c>
      <c r="W285">
        <v>1.7744470090420756</v>
      </c>
      <c r="X285">
        <v>1.8707102484525893</v>
      </c>
      <c r="Y285">
        <v>1.9612499887547572</v>
      </c>
      <c r="Z285">
        <v>2.0447982648324086</v>
      </c>
      <c r="AA285" s="126">
        <v>2.1220189718668045</v>
      </c>
      <c r="AC285" s="130">
        <f t="shared" si="40"/>
        <v>1167.268503917943</v>
      </c>
      <c r="AD285" s="131">
        <f t="shared" si="41"/>
        <v>1327.4908444655698</v>
      </c>
      <c r="AE285" s="131">
        <f t="shared" si="42"/>
        <v>1446.9311725050914</v>
      </c>
      <c r="AF285" s="131">
        <f t="shared" si="43"/>
        <v>1561.4952323507448</v>
      </c>
      <c r="AG285" s="131">
        <f t="shared" si="44"/>
        <v>1671.705273903865</v>
      </c>
      <c r="AH285" s="131">
        <f t="shared" si="45"/>
        <v>1774.4470090420757</v>
      </c>
      <c r="AI285" s="131">
        <f t="shared" si="46"/>
        <v>1870.7102484525892</v>
      </c>
      <c r="AJ285" s="131">
        <f t="shared" si="47"/>
        <v>1961.2499887547572</v>
      </c>
      <c r="AK285" s="131">
        <f t="shared" si="48"/>
        <v>2044.7982648324087</v>
      </c>
      <c r="AL285" s="131">
        <f t="shared" si="49"/>
        <v>2122.0189718668043</v>
      </c>
    </row>
    <row r="286" spans="1:38" hidden="1" x14ac:dyDescent="0.25">
      <c r="A286">
        <v>48</v>
      </c>
      <c r="B286" t="s">
        <v>1745</v>
      </c>
      <c r="C286" t="s">
        <v>1802</v>
      </c>
      <c r="E286" t="s">
        <v>257</v>
      </c>
      <c r="F286" t="s">
        <v>215</v>
      </c>
      <c r="G286" t="s">
        <v>1885</v>
      </c>
      <c r="H286" t="s">
        <v>1749</v>
      </c>
      <c r="I286" t="s">
        <v>1650</v>
      </c>
      <c r="J286" t="s">
        <v>1750</v>
      </c>
      <c r="K286" t="s">
        <v>1751</v>
      </c>
      <c r="L286" t="s">
        <v>92</v>
      </c>
      <c r="M286" t="s">
        <v>1864</v>
      </c>
      <c r="N286" t="s">
        <v>1864</v>
      </c>
      <c r="O286" t="s">
        <v>1753</v>
      </c>
      <c r="P286">
        <v>0</v>
      </c>
      <c r="Q286" s="126" t="s">
        <v>1865</v>
      </c>
      <c r="R286">
        <v>2.4643622932441658</v>
      </c>
      <c r="S286">
        <v>2.7698330495082732</v>
      </c>
      <c r="T286">
        <v>3.0006076452312498</v>
      </c>
      <c r="U286">
        <v>3.2196771652211913</v>
      </c>
      <c r="V286">
        <v>3.4294578922749053</v>
      </c>
      <c r="W286">
        <v>3.6232062281983208</v>
      </c>
      <c r="X286">
        <v>3.8033935303686</v>
      </c>
      <c r="Y286">
        <v>3.9716735173901752</v>
      </c>
      <c r="Z286">
        <v>4.1257652524629593</v>
      </c>
      <c r="AA286" s="126">
        <v>4.2671276921709396</v>
      </c>
      <c r="AC286" s="130">
        <f t="shared" si="40"/>
        <v>2464.3622932441658</v>
      </c>
      <c r="AD286" s="131">
        <f t="shared" si="41"/>
        <v>2769.8330495082732</v>
      </c>
      <c r="AE286" s="131">
        <f t="shared" si="42"/>
        <v>3000.60764523125</v>
      </c>
      <c r="AF286" s="131">
        <f t="shared" si="43"/>
        <v>3219.6771652211914</v>
      </c>
      <c r="AG286" s="131">
        <f t="shared" si="44"/>
        <v>3429.4578922749051</v>
      </c>
      <c r="AH286" s="131">
        <f t="shared" si="45"/>
        <v>3623.2062281983208</v>
      </c>
      <c r="AI286" s="131">
        <f t="shared" si="46"/>
        <v>3803.3935303685998</v>
      </c>
      <c r="AJ286" s="131">
        <f t="shared" si="47"/>
        <v>3971.6735173901752</v>
      </c>
      <c r="AK286" s="131">
        <f t="shared" si="48"/>
        <v>4125.7652524629593</v>
      </c>
      <c r="AL286" s="131">
        <f t="shared" si="49"/>
        <v>4267.1276921709396</v>
      </c>
    </row>
    <row r="287" spans="1:38" hidden="1" x14ac:dyDescent="0.25">
      <c r="A287">
        <v>48</v>
      </c>
      <c r="B287" t="s">
        <v>1745</v>
      </c>
      <c r="C287" t="s">
        <v>1802</v>
      </c>
      <c r="E287" t="s">
        <v>261</v>
      </c>
      <c r="F287" t="s">
        <v>1867</v>
      </c>
      <c r="G287" t="s">
        <v>1885</v>
      </c>
      <c r="H287" t="s">
        <v>1749</v>
      </c>
      <c r="I287" t="s">
        <v>1650</v>
      </c>
      <c r="J287" t="s">
        <v>1750</v>
      </c>
      <c r="K287" t="s">
        <v>1751</v>
      </c>
      <c r="L287" t="s">
        <v>92</v>
      </c>
      <c r="M287" t="s">
        <v>1864</v>
      </c>
      <c r="N287" t="s">
        <v>1864</v>
      </c>
      <c r="O287" t="s">
        <v>1753</v>
      </c>
      <c r="P287">
        <v>0</v>
      </c>
      <c r="Q287" s="126" t="s">
        <v>1865</v>
      </c>
      <c r="R287">
        <v>1.2585428263736531</v>
      </c>
      <c r="S287">
        <v>1.4178673234294317</v>
      </c>
      <c r="T287">
        <v>1.548506947639658</v>
      </c>
      <c r="U287">
        <v>1.6733005854666312</v>
      </c>
      <c r="V287">
        <v>1.79320447587483</v>
      </c>
      <c r="W287">
        <v>1.9047200280752696</v>
      </c>
      <c r="X287">
        <v>2.0090341880800393</v>
      </c>
      <c r="Y287">
        <v>2.1070250423516734</v>
      </c>
      <c r="Z287">
        <v>2.1972799448221529</v>
      </c>
      <c r="AA287" s="126">
        <v>2.2805701655328989</v>
      </c>
      <c r="AC287" s="130">
        <f t="shared" si="40"/>
        <v>1258.542826373653</v>
      </c>
      <c r="AD287" s="131">
        <f t="shared" si="41"/>
        <v>1417.8673234294317</v>
      </c>
      <c r="AE287" s="131">
        <f t="shared" si="42"/>
        <v>1548.5069476396579</v>
      </c>
      <c r="AF287" s="131">
        <f t="shared" si="43"/>
        <v>1673.3005854666312</v>
      </c>
      <c r="AG287" s="131">
        <f t="shared" si="44"/>
        <v>1793.20447587483</v>
      </c>
      <c r="AH287" s="131">
        <f t="shared" si="45"/>
        <v>1904.7200280752697</v>
      </c>
      <c r="AI287" s="131">
        <f t="shared" si="46"/>
        <v>2009.0341880800393</v>
      </c>
      <c r="AJ287" s="131">
        <f t="shared" si="47"/>
        <v>2107.0250423516736</v>
      </c>
      <c r="AK287" s="131">
        <f t="shared" si="48"/>
        <v>2197.2799448221531</v>
      </c>
      <c r="AL287" s="131">
        <f t="shared" si="49"/>
        <v>2280.570165532899</v>
      </c>
    </row>
    <row r="288" spans="1:38" hidden="1" x14ac:dyDescent="0.25">
      <c r="A288">
        <v>48</v>
      </c>
      <c r="B288" t="s">
        <v>1745</v>
      </c>
      <c r="C288" t="s">
        <v>1802</v>
      </c>
      <c r="E288" t="s">
        <v>1868</v>
      </c>
      <c r="F288" t="s">
        <v>81</v>
      </c>
      <c r="G288" t="s">
        <v>1885</v>
      </c>
      <c r="H288" t="s">
        <v>1749</v>
      </c>
      <c r="I288" t="s">
        <v>1650</v>
      </c>
      <c r="J288" t="s">
        <v>1750</v>
      </c>
      <c r="K288" t="s">
        <v>1751</v>
      </c>
      <c r="L288" t="s">
        <v>92</v>
      </c>
      <c r="M288" t="s">
        <v>1864</v>
      </c>
      <c r="N288" t="s">
        <v>1864</v>
      </c>
      <c r="O288" t="s">
        <v>1753</v>
      </c>
      <c r="P288">
        <v>0</v>
      </c>
      <c r="Q288" s="126" t="s">
        <v>1767</v>
      </c>
      <c r="R288">
        <v>2.9686249383728165E-3</v>
      </c>
      <c r="S288">
        <v>5.6670120115627637E-3</v>
      </c>
      <c r="T288">
        <v>7.7019299573886542E-3</v>
      </c>
      <c r="U288">
        <v>9.639409283688994E-3</v>
      </c>
      <c r="V288">
        <v>1.1496869717542015E-2</v>
      </c>
      <c r="W288">
        <v>1.3218801995951549E-2</v>
      </c>
      <c r="X288">
        <v>1.4823511251664066E-2</v>
      </c>
      <c r="Y288">
        <v>1.6325895694426839E-2</v>
      </c>
      <c r="Z288">
        <v>1.7705114031553646E-2</v>
      </c>
      <c r="AA288" s="126">
        <v>1.897348220664551E-2</v>
      </c>
      <c r="AC288" s="130">
        <f t="shared" si="40"/>
        <v>2.9686249383728165</v>
      </c>
      <c r="AD288" s="131">
        <f t="shared" si="41"/>
        <v>5.6670120115627638</v>
      </c>
      <c r="AE288" s="131">
        <f t="shared" si="42"/>
        <v>7.7019299573886544</v>
      </c>
      <c r="AF288" s="131">
        <f t="shared" si="43"/>
        <v>9.6394092836889946</v>
      </c>
      <c r="AG288" s="131">
        <f t="shared" si="44"/>
        <v>11.496869717542015</v>
      </c>
      <c r="AH288" s="131">
        <f t="shared" si="45"/>
        <v>13.21880199595155</v>
      </c>
      <c r="AI288" s="131">
        <f t="shared" si="46"/>
        <v>14.823511251664065</v>
      </c>
      <c r="AJ288" s="131">
        <f t="shared" si="47"/>
        <v>16.325895694426841</v>
      </c>
      <c r="AK288" s="131">
        <f t="shared" si="48"/>
        <v>17.705114031553645</v>
      </c>
      <c r="AL288" s="131">
        <f t="shared" si="49"/>
        <v>18.97348220664551</v>
      </c>
    </row>
    <row r="289" spans="1:38" hidden="1" x14ac:dyDescent="0.25">
      <c r="A289">
        <v>48</v>
      </c>
      <c r="B289" t="s">
        <v>1745</v>
      </c>
      <c r="C289" t="s">
        <v>1802</v>
      </c>
      <c r="E289" t="s">
        <v>266</v>
      </c>
      <c r="F289" t="s">
        <v>1673</v>
      </c>
      <c r="G289" t="s">
        <v>1885</v>
      </c>
      <c r="H289" t="s">
        <v>1749</v>
      </c>
      <c r="I289" t="s">
        <v>1650</v>
      </c>
      <c r="J289" t="s">
        <v>1750</v>
      </c>
      <c r="K289" t="s">
        <v>1751</v>
      </c>
      <c r="L289" t="s">
        <v>92</v>
      </c>
      <c r="M289" t="s">
        <v>1864</v>
      </c>
      <c r="N289" t="s">
        <v>1866</v>
      </c>
      <c r="O289" t="s">
        <v>1753</v>
      </c>
      <c r="P289">
        <v>0</v>
      </c>
      <c r="Q289" s="126" t="s">
        <v>1865</v>
      </c>
      <c r="R289">
        <v>0.14371464706450676</v>
      </c>
      <c r="S289">
        <v>0.27826337891528885</v>
      </c>
      <c r="T289">
        <v>0.37965804362460709</v>
      </c>
      <c r="U289">
        <v>0.47589198893130069</v>
      </c>
      <c r="V289">
        <v>0.56803673422525502</v>
      </c>
      <c r="W289">
        <v>0.653121031515975</v>
      </c>
      <c r="X289">
        <v>0.7322360064931055</v>
      </c>
      <c r="Y289">
        <v>0.80610945688947955</v>
      </c>
      <c r="Z289">
        <v>0.87374211360583365</v>
      </c>
      <c r="AA289" s="126">
        <v>0.93577627141092679</v>
      </c>
      <c r="AC289" s="130">
        <f t="shared" si="40"/>
        <v>143.71464706450675</v>
      </c>
      <c r="AD289" s="131">
        <f t="shared" si="41"/>
        <v>278.26337891528885</v>
      </c>
      <c r="AE289" s="131">
        <f t="shared" si="42"/>
        <v>379.6580436246071</v>
      </c>
      <c r="AF289" s="131">
        <f t="shared" si="43"/>
        <v>475.89198893130072</v>
      </c>
      <c r="AG289" s="131">
        <f t="shared" si="44"/>
        <v>568.03673422525503</v>
      </c>
      <c r="AH289" s="131">
        <f t="shared" si="45"/>
        <v>653.12103151597501</v>
      </c>
      <c r="AI289" s="131">
        <f t="shared" si="46"/>
        <v>732.23600649310549</v>
      </c>
      <c r="AJ289" s="131">
        <f t="shared" si="47"/>
        <v>806.10945688947959</v>
      </c>
      <c r="AK289" s="131">
        <f t="shared" si="48"/>
        <v>873.74211360583365</v>
      </c>
      <c r="AL289" s="131">
        <f t="shared" si="49"/>
        <v>935.77627141092682</v>
      </c>
    </row>
    <row r="290" spans="1:38" hidden="1" x14ac:dyDescent="0.25">
      <c r="A290">
        <v>48</v>
      </c>
      <c r="B290" t="s">
        <v>1745</v>
      </c>
      <c r="C290" t="s">
        <v>1849</v>
      </c>
      <c r="E290" t="s">
        <v>264</v>
      </c>
      <c r="F290" t="s">
        <v>251</v>
      </c>
      <c r="G290" t="s">
        <v>1885</v>
      </c>
      <c r="H290" t="s">
        <v>1749</v>
      </c>
      <c r="I290" t="s">
        <v>1650</v>
      </c>
      <c r="J290" t="s">
        <v>1750</v>
      </c>
      <c r="K290" t="s">
        <v>1751</v>
      </c>
      <c r="L290" t="s">
        <v>92</v>
      </c>
      <c r="M290" t="s">
        <v>1864</v>
      </c>
      <c r="N290" t="s">
        <v>1864</v>
      </c>
      <c r="O290" t="s">
        <v>1753</v>
      </c>
      <c r="P290">
        <v>0</v>
      </c>
      <c r="Q290" s="126" t="s">
        <v>1865</v>
      </c>
      <c r="R290">
        <v>2.2921881265698302E-2</v>
      </c>
      <c r="S290">
        <v>3.7113259984337635E-2</v>
      </c>
      <c r="T290">
        <v>4.4653605541839683E-2</v>
      </c>
      <c r="U290">
        <v>5.1828282184366678E-2</v>
      </c>
      <c r="V290">
        <v>5.8689872956051617E-2</v>
      </c>
      <c r="W290">
        <v>6.5040791253313676E-2</v>
      </c>
      <c r="X290">
        <v>7.0948798466087662E-2</v>
      </c>
      <c r="Y290">
        <v>7.6467721250467593E-2</v>
      </c>
      <c r="Z290">
        <v>8.1524726603826744E-2</v>
      </c>
      <c r="AA290" s="126">
        <v>8.6165778283961367E-2</v>
      </c>
      <c r="AC290" s="130">
        <f t="shared" si="40"/>
        <v>22.921881265698303</v>
      </c>
      <c r="AD290" s="131">
        <f t="shared" si="41"/>
        <v>37.113259984337638</v>
      </c>
      <c r="AE290" s="131">
        <f t="shared" si="42"/>
        <v>44.653605541839681</v>
      </c>
      <c r="AF290" s="131">
        <f t="shared" si="43"/>
        <v>51.828282184366678</v>
      </c>
      <c r="AG290" s="131">
        <f t="shared" si="44"/>
        <v>58.689872956051616</v>
      </c>
      <c r="AH290" s="131">
        <f t="shared" si="45"/>
        <v>65.040791253313671</v>
      </c>
      <c r="AI290" s="131">
        <f t="shared" si="46"/>
        <v>70.948798466087666</v>
      </c>
      <c r="AJ290" s="131">
        <f t="shared" si="47"/>
        <v>76.467721250467591</v>
      </c>
      <c r="AK290" s="131">
        <f t="shared" si="48"/>
        <v>81.52472660382675</v>
      </c>
      <c r="AL290" s="131">
        <f t="shared" si="49"/>
        <v>86.165778283961373</v>
      </c>
    </row>
    <row r="291" spans="1:38" hidden="1" x14ac:dyDescent="0.25">
      <c r="A291">
        <v>48</v>
      </c>
      <c r="B291" t="s">
        <v>1745</v>
      </c>
      <c r="C291" t="s">
        <v>1849</v>
      </c>
      <c r="E291" t="s">
        <v>1869</v>
      </c>
      <c r="F291" t="s">
        <v>1870</v>
      </c>
      <c r="G291" t="s">
        <v>1885</v>
      </c>
      <c r="H291" t="s">
        <v>1749</v>
      </c>
      <c r="I291" t="s">
        <v>1650</v>
      </c>
      <c r="J291" t="s">
        <v>1750</v>
      </c>
      <c r="K291" t="s">
        <v>1751</v>
      </c>
      <c r="L291" t="s">
        <v>92</v>
      </c>
      <c r="M291" t="s">
        <v>1864</v>
      </c>
      <c r="N291" t="s">
        <v>1864</v>
      </c>
      <c r="O291" t="s">
        <v>1753</v>
      </c>
      <c r="P291">
        <v>0</v>
      </c>
      <c r="Q291" s="126" t="s">
        <v>1865</v>
      </c>
      <c r="R291">
        <v>3.824514352395561E-2</v>
      </c>
      <c r="S291">
        <v>6.3314076310466538E-2</v>
      </c>
      <c r="T291">
        <v>7.7909720524982407E-2</v>
      </c>
      <c r="U291">
        <v>9.1782295248770129E-2</v>
      </c>
      <c r="V291">
        <v>0.10502655009933654</v>
      </c>
      <c r="W291">
        <v>0.11726288750569025</v>
      </c>
      <c r="X291">
        <v>0.12862680891151534</v>
      </c>
      <c r="Y291">
        <v>0.13922349213301233</v>
      </c>
      <c r="Z291">
        <v>0.14891682878517143</v>
      </c>
      <c r="AA291" s="126">
        <v>0.15779736228017627</v>
      </c>
      <c r="AC291" s="130">
        <f t="shared" si="40"/>
        <v>38.245143523955612</v>
      </c>
      <c r="AD291" s="131">
        <f t="shared" si="41"/>
        <v>63.31407631046654</v>
      </c>
      <c r="AE291" s="131">
        <f t="shared" si="42"/>
        <v>77.909720524982404</v>
      </c>
      <c r="AF291" s="131">
        <f t="shared" si="43"/>
        <v>91.782295248770126</v>
      </c>
      <c r="AG291" s="131">
        <f t="shared" si="44"/>
        <v>105.02655009933653</v>
      </c>
      <c r="AH291" s="131">
        <f t="shared" si="45"/>
        <v>117.26288750569024</v>
      </c>
      <c r="AI291" s="131">
        <f t="shared" si="46"/>
        <v>128.62680891151535</v>
      </c>
      <c r="AJ291" s="131">
        <f t="shared" si="47"/>
        <v>139.22349213301231</v>
      </c>
      <c r="AK291" s="131">
        <f t="shared" si="48"/>
        <v>148.91682878517142</v>
      </c>
      <c r="AL291" s="131">
        <f t="shared" si="49"/>
        <v>157.79736228017626</v>
      </c>
    </row>
    <row r="292" spans="1:38" hidden="1" x14ac:dyDescent="0.25">
      <c r="A292">
        <v>48</v>
      </c>
      <c r="B292" t="s">
        <v>1745</v>
      </c>
      <c r="C292" t="s">
        <v>1871</v>
      </c>
      <c r="F292" t="s">
        <v>1871</v>
      </c>
      <c r="G292" t="s">
        <v>1885</v>
      </c>
      <c r="H292" t="s">
        <v>1749</v>
      </c>
      <c r="I292" t="s">
        <v>1650</v>
      </c>
      <c r="J292" t="s">
        <v>1750</v>
      </c>
      <c r="K292" t="s">
        <v>1751</v>
      </c>
      <c r="L292" t="s">
        <v>92</v>
      </c>
      <c r="M292" t="s">
        <v>1864</v>
      </c>
      <c r="N292" t="s">
        <v>1864</v>
      </c>
      <c r="O292" t="s">
        <v>1753</v>
      </c>
      <c r="P292" t="e">
        <v>#N/A</v>
      </c>
      <c r="Q292" s="126" t="e">
        <v>#N/A</v>
      </c>
      <c r="R292">
        <v>61.911794676904428</v>
      </c>
      <c r="S292">
        <v>69.463213358914771</v>
      </c>
      <c r="T292">
        <v>75.70222166780124</v>
      </c>
      <c r="U292">
        <v>81.650598179732285</v>
      </c>
      <c r="V292">
        <v>87.349034905469537</v>
      </c>
      <c r="W292">
        <v>92.628476505425652</v>
      </c>
      <c r="X292">
        <v>97.549817295940741</v>
      </c>
      <c r="Y292">
        <v>102.15525942811341</v>
      </c>
      <c r="Z292">
        <v>106.38262671646119</v>
      </c>
      <c r="AA292" s="126">
        <v>110.26975735416369</v>
      </c>
      <c r="AC292" s="130">
        <f t="shared" si="40"/>
        <v>61911.794676904428</v>
      </c>
      <c r="AD292" s="131">
        <f t="shared" si="41"/>
        <v>69463.213358914771</v>
      </c>
      <c r="AE292" s="131">
        <f t="shared" si="42"/>
        <v>75702.221667801234</v>
      </c>
      <c r="AF292" s="131">
        <f t="shared" si="43"/>
        <v>81650.598179732289</v>
      </c>
      <c r="AG292" s="131">
        <f t="shared" si="44"/>
        <v>87349.03490546954</v>
      </c>
      <c r="AH292" s="131">
        <f t="shared" si="45"/>
        <v>92628.476505425657</v>
      </c>
      <c r="AI292" s="131">
        <f t="shared" si="46"/>
        <v>97549.817295940738</v>
      </c>
      <c r="AJ292" s="131">
        <f t="shared" si="47"/>
        <v>102155.25942811341</v>
      </c>
      <c r="AK292" s="131">
        <f t="shared" si="48"/>
        <v>106382.62671646119</v>
      </c>
      <c r="AL292" s="131">
        <f t="shared" si="49"/>
        <v>110269.75735416368</v>
      </c>
    </row>
    <row r="293" spans="1:38" hidden="1" x14ac:dyDescent="0.25">
      <c r="A293">
        <v>48</v>
      </c>
      <c r="B293" t="s">
        <v>1745</v>
      </c>
      <c r="C293" t="s">
        <v>1872</v>
      </c>
      <c r="F293" t="s">
        <v>1872</v>
      </c>
      <c r="G293" t="s">
        <v>1885</v>
      </c>
      <c r="H293" t="s">
        <v>1749</v>
      </c>
      <c r="I293" t="s">
        <v>1650</v>
      </c>
      <c r="J293" t="s">
        <v>1750</v>
      </c>
      <c r="K293" t="s">
        <v>1751</v>
      </c>
      <c r="L293" t="s">
        <v>92</v>
      </c>
      <c r="M293" t="s">
        <v>1864</v>
      </c>
      <c r="N293" t="s">
        <v>1864</v>
      </c>
      <c r="O293" t="s">
        <v>1753</v>
      </c>
      <c r="P293" t="e">
        <v>#N/A</v>
      </c>
      <c r="Q293" s="126" t="e">
        <v>#N/A</v>
      </c>
      <c r="R293">
        <v>14.840768749361372</v>
      </c>
      <c r="S293">
        <v>16.97474069543593</v>
      </c>
      <c r="T293">
        <v>18.604154032744265</v>
      </c>
      <c r="U293">
        <v>20.158317910021818</v>
      </c>
      <c r="V293">
        <v>21.650538533744566</v>
      </c>
      <c r="W293">
        <v>23.035904616079357</v>
      </c>
      <c r="X293">
        <v>24.329725210064691</v>
      </c>
      <c r="Y293">
        <v>25.54296276714707</v>
      </c>
      <c r="Z293">
        <v>26.65874287416035</v>
      </c>
      <c r="AA293" s="126">
        <v>27.686749195864731</v>
      </c>
      <c r="AC293" s="130">
        <f t="shared" si="40"/>
        <v>14840.768749361372</v>
      </c>
      <c r="AD293" s="131">
        <f t="shared" si="41"/>
        <v>16974.740695435929</v>
      </c>
      <c r="AE293" s="131">
        <f t="shared" si="42"/>
        <v>18604.154032744267</v>
      </c>
      <c r="AF293" s="131">
        <f t="shared" si="43"/>
        <v>20158.317910021819</v>
      </c>
      <c r="AG293" s="131">
        <f t="shared" si="44"/>
        <v>21650.538533744566</v>
      </c>
      <c r="AH293" s="131">
        <f t="shared" si="45"/>
        <v>23035.904616079355</v>
      </c>
      <c r="AI293" s="131">
        <f t="shared" si="46"/>
        <v>24329.725210064691</v>
      </c>
      <c r="AJ293" s="131">
        <f t="shared" si="47"/>
        <v>25542.96276714707</v>
      </c>
      <c r="AK293" s="131">
        <f t="shared" si="48"/>
        <v>26658.742874160351</v>
      </c>
      <c r="AL293" s="131">
        <f t="shared" si="49"/>
        <v>27686.74919586473</v>
      </c>
    </row>
    <row r="294" spans="1:38" hidden="1" x14ac:dyDescent="0.25">
      <c r="A294">
        <v>48</v>
      </c>
      <c r="B294" t="s">
        <v>1745</v>
      </c>
      <c r="C294" t="s">
        <v>67</v>
      </c>
      <c r="E294" t="s">
        <v>1873</v>
      </c>
      <c r="F294" t="s">
        <v>1874</v>
      </c>
      <c r="G294" t="s">
        <v>1885</v>
      </c>
      <c r="H294" t="s">
        <v>1749</v>
      </c>
      <c r="I294" t="s">
        <v>1650</v>
      </c>
      <c r="J294" t="s">
        <v>1750</v>
      </c>
      <c r="K294" t="s">
        <v>1751</v>
      </c>
      <c r="L294" t="s">
        <v>92</v>
      </c>
      <c r="M294" t="s">
        <v>1752</v>
      </c>
      <c r="N294" t="s">
        <v>1766</v>
      </c>
      <c r="O294" t="s">
        <v>1753</v>
      </c>
      <c r="P294">
        <v>0</v>
      </c>
      <c r="Q294" s="126" t="s">
        <v>1767</v>
      </c>
      <c r="R294">
        <v>0.13650146572914373</v>
      </c>
      <c r="S294">
        <v>0.15151588203913191</v>
      </c>
      <c r="T294">
        <v>0.16574624481481887</v>
      </c>
      <c r="U294">
        <v>0.17918311687605987</v>
      </c>
      <c r="V294">
        <v>0.19211891873484058</v>
      </c>
      <c r="W294">
        <v>0.20409121434500962</v>
      </c>
      <c r="X294">
        <v>0.21525252255137461</v>
      </c>
      <c r="Y294">
        <v>0.22570601118153452</v>
      </c>
      <c r="Z294">
        <v>0.23529991473568643</v>
      </c>
      <c r="AA294" s="126">
        <v>0.24412495742975576</v>
      </c>
      <c r="AC294" s="130">
        <f t="shared" si="40"/>
        <v>136.50146572914375</v>
      </c>
      <c r="AD294" s="131">
        <f t="shared" si="41"/>
        <v>151.51588203913192</v>
      </c>
      <c r="AE294" s="131">
        <f t="shared" si="42"/>
        <v>165.74624481481888</v>
      </c>
      <c r="AF294" s="131">
        <f t="shared" si="43"/>
        <v>179.18311687605987</v>
      </c>
      <c r="AG294" s="131">
        <f t="shared" si="44"/>
        <v>192.11891873484058</v>
      </c>
      <c r="AH294" s="131">
        <f t="shared" si="45"/>
        <v>204.09121434500963</v>
      </c>
      <c r="AI294" s="131">
        <f t="shared" si="46"/>
        <v>215.25252255137462</v>
      </c>
      <c r="AJ294" s="131">
        <f t="shared" si="47"/>
        <v>225.70601118153454</v>
      </c>
      <c r="AK294" s="131">
        <f t="shared" si="48"/>
        <v>235.29991473568643</v>
      </c>
      <c r="AL294" s="131">
        <f t="shared" si="49"/>
        <v>244.12495742975577</v>
      </c>
    </row>
    <row r="295" spans="1:38" hidden="1" x14ac:dyDescent="0.25">
      <c r="A295">
        <v>48</v>
      </c>
      <c r="B295" t="s">
        <v>1745</v>
      </c>
      <c r="C295" t="s">
        <v>1760</v>
      </c>
      <c r="E295" t="s">
        <v>1875</v>
      </c>
      <c r="F295" t="s">
        <v>1876</v>
      </c>
      <c r="G295" t="s">
        <v>1885</v>
      </c>
      <c r="H295" t="s">
        <v>1749</v>
      </c>
      <c r="I295" t="s">
        <v>1650</v>
      </c>
      <c r="J295" t="s">
        <v>1750</v>
      </c>
      <c r="K295" t="s">
        <v>1751</v>
      </c>
      <c r="L295" t="s">
        <v>92</v>
      </c>
      <c r="M295" t="s">
        <v>1752</v>
      </c>
      <c r="N295" t="s">
        <v>1766</v>
      </c>
      <c r="O295" t="s">
        <v>1753</v>
      </c>
      <c r="P295">
        <v>0</v>
      </c>
      <c r="Q295" s="126" t="s">
        <v>1767</v>
      </c>
      <c r="R295">
        <v>1.6318477584349604</v>
      </c>
      <c r="S295">
        <v>1.8109378451837401</v>
      </c>
      <c r="T295">
        <v>1.9755554808752915</v>
      </c>
      <c r="U295">
        <v>2.1319918385100847</v>
      </c>
      <c r="V295">
        <v>2.2812469345634683</v>
      </c>
      <c r="W295">
        <v>2.4188878526924156</v>
      </c>
      <c r="X295">
        <v>2.5466736387789211</v>
      </c>
      <c r="Y295">
        <v>2.6657870220883906</v>
      </c>
      <c r="Z295">
        <v>2.7746763106173136</v>
      </c>
      <c r="AA295" s="126">
        <v>2.8743881252412442</v>
      </c>
      <c r="AC295" s="130">
        <f t="shared" si="40"/>
        <v>1631.8477584349605</v>
      </c>
      <c r="AD295" s="131">
        <f t="shared" si="41"/>
        <v>1810.9378451837401</v>
      </c>
      <c r="AE295" s="131">
        <f t="shared" si="42"/>
        <v>1975.5554808752916</v>
      </c>
      <c r="AF295" s="131">
        <f t="shared" si="43"/>
        <v>2131.9918385100846</v>
      </c>
      <c r="AG295" s="131">
        <f t="shared" si="44"/>
        <v>2281.2469345634681</v>
      </c>
      <c r="AH295" s="131">
        <f t="shared" si="45"/>
        <v>2418.8878526924154</v>
      </c>
      <c r="AI295" s="131">
        <f t="shared" si="46"/>
        <v>2546.673638778921</v>
      </c>
      <c r="AJ295" s="131">
        <f t="shared" si="47"/>
        <v>2665.7870220883906</v>
      </c>
      <c r="AK295" s="131">
        <f t="shared" si="48"/>
        <v>2774.6763106173134</v>
      </c>
      <c r="AL295" s="131">
        <f t="shared" si="49"/>
        <v>2874.3881252412443</v>
      </c>
    </row>
    <row r="296" spans="1:38" hidden="1" x14ac:dyDescent="0.25">
      <c r="A296">
        <v>48</v>
      </c>
      <c r="B296" t="s">
        <v>1745</v>
      </c>
      <c r="C296" t="s">
        <v>1760</v>
      </c>
      <c r="E296" t="s">
        <v>1877</v>
      </c>
      <c r="F296" t="s">
        <v>1878</v>
      </c>
      <c r="G296" t="s">
        <v>1885</v>
      </c>
      <c r="H296" t="s">
        <v>1749</v>
      </c>
      <c r="I296" t="s">
        <v>1650</v>
      </c>
      <c r="J296" t="s">
        <v>1750</v>
      </c>
      <c r="K296" t="s">
        <v>1751</v>
      </c>
      <c r="L296" t="s">
        <v>92</v>
      </c>
      <c r="M296" t="s">
        <v>1752</v>
      </c>
      <c r="N296" t="s">
        <v>1766</v>
      </c>
      <c r="O296" t="s">
        <v>1753</v>
      </c>
      <c r="P296">
        <v>0</v>
      </c>
      <c r="Q296" s="126" t="s">
        <v>1767</v>
      </c>
      <c r="R296">
        <v>3.452634457324435</v>
      </c>
      <c r="S296">
        <v>3.8707926032648796</v>
      </c>
      <c r="T296">
        <v>4.2615277762247157</v>
      </c>
      <c r="U296">
        <v>4.6326151279010634</v>
      </c>
      <c r="V296">
        <v>4.9873204208357258</v>
      </c>
      <c r="W296">
        <v>5.3153177410515875</v>
      </c>
      <c r="X296">
        <v>5.6202699080570655</v>
      </c>
      <c r="Y296">
        <v>5.9051422115607064</v>
      </c>
      <c r="Z296">
        <v>6.1660335616187707</v>
      </c>
      <c r="AA296" s="126">
        <v>6.4053898571113113</v>
      </c>
      <c r="AC296" s="130">
        <f t="shared" si="40"/>
        <v>3452.6344573244351</v>
      </c>
      <c r="AD296" s="131">
        <f t="shared" si="41"/>
        <v>3870.7926032648797</v>
      </c>
      <c r="AE296" s="131">
        <f t="shared" si="42"/>
        <v>4261.527776224716</v>
      </c>
      <c r="AF296" s="131">
        <f t="shared" si="43"/>
        <v>4632.6151279010637</v>
      </c>
      <c r="AG296" s="131">
        <f t="shared" si="44"/>
        <v>4987.3204208357256</v>
      </c>
      <c r="AH296" s="131">
        <f t="shared" si="45"/>
        <v>5315.3177410515873</v>
      </c>
      <c r="AI296" s="131">
        <f t="shared" si="46"/>
        <v>5620.2699080570655</v>
      </c>
      <c r="AJ296" s="131">
        <f t="shared" si="47"/>
        <v>5905.1422115607065</v>
      </c>
      <c r="AK296" s="131">
        <f t="shared" si="48"/>
        <v>6166.0335616187704</v>
      </c>
      <c r="AL296" s="131">
        <f t="shared" si="49"/>
        <v>6405.3898571113114</v>
      </c>
    </row>
    <row r="297" spans="1:38" hidden="1" x14ac:dyDescent="0.25">
      <c r="A297">
        <v>48</v>
      </c>
      <c r="B297" t="s">
        <v>1745</v>
      </c>
      <c r="C297" t="s">
        <v>1785</v>
      </c>
      <c r="E297" t="s">
        <v>1879</v>
      </c>
      <c r="F297" t="s">
        <v>1880</v>
      </c>
      <c r="G297" t="s">
        <v>1885</v>
      </c>
      <c r="H297" t="s">
        <v>1749</v>
      </c>
      <c r="I297" t="s">
        <v>1650</v>
      </c>
      <c r="J297" t="s">
        <v>1750</v>
      </c>
      <c r="K297" t="s">
        <v>1751</v>
      </c>
      <c r="L297" t="s">
        <v>92</v>
      </c>
      <c r="M297" t="s">
        <v>1752</v>
      </c>
      <c r="N297" t="s">
        <v>1766</v>
      </c>
      <c r="O297" t="s">
        <v>1753</v>
      </c>
      <c r="P297">
        <v>0</v>
      </c>
      <c r="Q297" s="126" t="s">
        <v>1767</v>
      </c>
      <c r="R297">
        <v>1.682505562752701</v>
      </c>
      <c r="S297">
        <v>1.8629759466154823</v>
      </c>
      <c r="T297">
        <v>2.0037295010965903</v>
      </c>
      <c r="U297">
        <v>2.1363300413687187</v>
      </c>
      <c r="V297">
        <v>2.2628172592918463</v>
      </c>
      <c r="W297">
        <v>2.3789627066882688</v>
      </c>
      <c r="X297">
        <v>2.4863559087091094</v>
      </c>
      <c r="Y297">
        <v>2.5861191665902585</v>
      </c>
      <c r="Z297">
        <v>2.6769507611359176</v>
      </c>
      <c r="AA297" s="126">
        <v>2.7598075391107226</v>
      </c>
      <c r="AC297" s="130">
        <f t="shared" si="40"/>
        <v>1682.5055627527011</v>
      </c>
      <c r="AD297" s="131">
        <f t="shared" si="41"/>
        <v>1862.9759466154824</v>
      </c>
      <c r="AE297" s="131">
        <f t="shared" si="42"/>
        <v>2003.7295010965904</v>
      </c>
      <c r="AF297" s="131">
        <f t="shared" si="43"/>
        <v>2136.3300413687189</v>
      </c>
      <c r="AG297" s="131">
        <f t="shared" si="44"/>
        <v>2262.8172592918463</v>
      </c>
      <c r="AH297" s="131">
        <f t="shared" si="45"/>
        <v>2378.962706688269</v>
      </c>
      <c r="AI297" s="131">
        <f t="shared" si="46"/>
        <v>2486.3559087091094</v>
      </c>
      <c r="AJ297" s="131">
        <f t="shared" si="47"/>
        <v>2586.1191665902584</v>
      </c>
      <c r="AK297" s="131">
        <f t="shared" si="48"/>
        <v>2676.9507611359177</v>
      </c>
      <c r="AL297" s="131">
        <f t="shared" si="49"/>
        <v>2759.8075391107227</v>
      </c>
    </row>
    <row r="298" spans="1:38" hidden="1" x14ac:dyDescent="0.25">
      <c r="A298">
        <v>48</v>
      </c>
      <c r="B298" t="s">
        <v>1745</v>
      </c>
      <c r="C298" t="s">
        <v>1802</v>
      </c>
      <c r="E298" t="s">
        <v>1881</v>
      </c>
      <c r="F298" t="s">
        <v>1882</v>
      </c>
      <c r="G298" t="s">
        <v>1885</v>
      </c>
      <c r="H298" t="s">
        <v>1749</v>
      </c>
      <c r="I298" t="s">
        <v>1650</v>
      </c>
      <c r="J298" t="s">
        <v>1750</v>
      </c>
      <c r="K298" t="s">
        <v>1751</v>
      </c>
      <c r="L298" t="s">
        <v>92</v>
      </c>
      <c r="M298" t="s">
        <v>1752</v>
      </c>
      <c r="N298" t="s">
        <v>1752</v>
      </c>
      <c r="O298" t="s">
        <v>1753</v>
      </c>
      <c r="P298">
        <v>0</v>
      </c>
      <c r="Q298" s="126" t="s">
        <v>1767</v>
      </c>
      <c r="R298">
        <v>0.10628298956959017</v>
      </c>
      <c r="S298">
        <v>0.1191527697560173</v>
      </c>
      <c r="T298">
        <v>0.12942292258298502</v>
      </c>
      <c r="U298">
        <v>0.13929658579801191</v>
      </c>
      <c r="V298">
        <v>0.1488433556717331</v>
      </c>
      <c r="W298">
        <v>0.15775009101264961</v>
      </c>
      <c r="X298">
        <v>0.1661197943791233</v>
      </c>
      <c r="Y298">
        <v>0.17400906318886283</v>
      </c>
      <c r="Z298">
        <v>0.18130408373242241</v>
      </c>
      <c r="AA298" s="126">
        <v>0.18806260194943583</v>
      </c>
      <c r="AC298" s="130">
        <f t="shared" si="40"/>
        <v>106.28298956959017</v>
      </c>
      <c r="AD298" s="131">
        <f t="shared" si="41"/>
        <v>119.15276975601729</v>
      </c>
      <c r="AE298" s="131">
        <f t="shared" si="42"/>
        <v>129.42292258298502</v>
      </c>
      <c r="AF298" s="131">
        <f t="shared" si="43"/>
        <v>139.2965857980119</v>
      </c>
      <c r="AG298" s="131">
        <f t="shared" si="44"/>
        <v>148.84335567173309</v>
      </c>
      <c r="AH298" s="131">
        <f t="shared" si="45"/>
        <v>157.75009101264962</v>
      </c>
      <c r="AI298" s="131">
        <f t="shared" si="46"/>
        <v>166.11979437912331</v>
      </c>
      <c r="AJ298" s="131">
        <f t="shared" si="47"/>
        <v>174.00906318886283</v>
      </c>
      <c r="AK298" s="131">
        <f t="shared" si="48"/>
        <v>181.30408373242241</v>
      </c>
      <c r="AL298" s="131">
        <f t="shared" si="49"/>
        <v>188.06260194943584</v>
      </c>
    </row>
    <row r="299" spans="1:38" hidden="1" x14ac:dyDescent="0.25">
      <c r="A299">
        <v>48</v>
      </c>
      <c r="B299" t="s">
        <v>1745</v>
      </c>
      <c r="C299" t="s">
        <v>1802</v>
      </c>
      <c r="E299" t="s">
        <v>232</v>
      </c>
      <c r="F299" t="s">
        <v>219</v>
      </c>
      <c r="G299" t="s">
        <v>1885</v>
      </c>
      <c r="H299" t="s">
        <v>1749</v>
      </c>
      <c r="I299" t="s">
        <v>1650</v>
      </c>
      <c r="J299" t="s">
        <v>1750</v>
      </c>
      <c r="K299" t="s">
        <v>1751</v>
      </c>
      <c r="L299" t="s">
        <v>92</v>
      </c>
      <c r="M299" t="s">
        <v>1864</v>
      </c>
      <c r="N299" t="s">
        <v>1864</v>
      </c>
      <c r="O299" t="s">
        <v>1753</v>
      </c>
      <c r="P299">
        <v>0</v>
      </c>
      <c r="Q299" s="126" t="s">
        <v>1865</v>
      </c>
      <c r="R299">
        <v>0.41210607872936694</v>
      </c>
      <c r="S299">
        <v>0.47245202387902463</v>
      </c>
      <c r="T299">
        <v>0.51749372380041936</v>
      </c>
      <c r="U299">
        <v>0.56069318513262723</v>
      </c>
      <c r="V299">
        <v>0.60225264431712477</v>
      </c>
      <c r="W299">
        <v>0.64099768839322246</v>
      </c>
      <c r="X299">
        <v>0.67730000312930083</v>
      </c>
      <c r="Y299">
        <v>0.71144539958456599</v>
      </c>
      <c r="Z299">
        <v>0.74295487993540288</v>
      </c>
      <c r="AA299" s="126">
        <v>0.77207883425111934</v>
      </c>
      <c r="AC299" s="130">
        <f t="shared" si="40"/>
        <v>412.10607872936697</v>
      </c>
      <c r="AD299" s="131">
        <f t="shared" si="41"/>
        <v>472.45202387902464</v>
      </c>
      <c r="AE299" s="131">
        <f t="shared" si="42"/>
        <v>517.49372380041939</v>
      </c>
      <c r="AF299" s="131">
        <f t="shared" si="43"/>
        <v>560.69318513262726</v>
      </c>
      <c r="AG299" s="131">
        <f t="shared" si="44"/>
        <v>602.2526443171248</v>
      </c>
      <c r="AH299" s="131">
        <f t="shared" si="45"/>
        <v>640.99768839322246</v>
      </c>
      <c r="AI299" s="131">
        <f t="shared" si="46"/>
        <v>677.30000312930088</v>
      </c>
      <c r="AJ299" s="131">
        <f t="shared" si="47"/>
        <v>711.44539958456596</v>
      </c>
      <c r="AK299" s="131">
        <f t="shared" si="48"/>
        <v>742.95487993540291</v>
      </c>
      <c r="AL299" s="131">
        <f t="shared" si="49"/>
        <v>772.07883425111936</v>
      </c>
    </row>
    <row r="300" spans="1:38" x14ac:dyDescent="0.25">
      <c r="A300">
        <v>48</v>
      </c>
      <c r="B300" t="s">
        <v>1745</v>
      </c>
      <c r="C300" t="s">
        <v>1802</v>
      </c>
      <c r="E300" t="s">
        <v>1845</v>
      </c>
      <c r="F300" t="s">
        <v>1846</v>
      </c>
      <c r="G300" t="s">
        <v>1748</v>
      </c>
      <c r="H300" t="s">
        <v>1749</v>
      </c>
      <c r="I300" t="s">
        <v>1650</v>
      </c>
      <c r="J300" t="s">
        <v>1750</v>
      </c>
      <c r="K300" t="s">
        <v>1751</v>
      </c>
      <c r="L300" t="s">
        <v>92</v>
      </c>
      <c r="M300" t="s">
        <v>1752</v>
      </c>
      <c r="N300" t="s">
        <v>1752</v>
      </c>
      <c r="O300" t="s">
        <v>1753</v>
      </c>
      <c r="P300">
        <v>0</v>
      </c>
      <c r="Q300" s="126" t="s">
        <v>1767</v>
      </c>
      <c r="R300">
        <v>7.151480393458079E-2</v>
      </c>
      <c r="S300">
        <v>7.9889380453883163E-2</v>
      </c>
      <c r="T300">
        <v>8.6448219674138668E-2</v>
      </c>
      <c r="U300">
        <v>9.284018095769081E-2</v>
      </c>
      <c r="V300">
        <v>9.9080093493984334E-2</v>
      </c>
      <c r="W300">
        <v>0.10498030002014146</v>
      </c>
      <c r="X300">
        <v>0.11059110103877907</v>
      </c>
      <c r="Y300">
        <v>0.11595079847480073</v>
      </c>
      <c r="Z300">
        <v>0.12105762197317368</v>
      </c>
      <c r="AA300" s="126">
        <v>0.12594252796993435</v>
      </c>
      <c r="AC300" s="130">
        <f t="shared" si="40"/>
        <v>71.514803934580783</v>
      </c>
      <c r="AD300" s="131">
        <f t="shared" si="41"/>
        <v>79.889380453883163</v>
      </c>
      <c r="AE300" s="131">
        <f t="shared" si="42"/>
        <v>86.44821967413867</v>
      </c>
      <c r="AF300" s="131">
        <f t="shared" si="43"/>
        <v>92.840180957690805</v>
      </c>
      <c r="AG300" s="131">
        <f t="shared" si="44"/>
        <v>99.080093493984336</v>
      </c>
      <c r="AH300" s="131">
        <f t="shared" si="45"/>
        <v>104.98030002014146</v>
      </c>
      <c r="AI300" s="131">
        <f t="shared" si="46"/>
        <v>110.59110103877907</v>
      </c>
      <c r="AJ300" s="131">
        <f t="shared" si="47"/>
        <v>115.95079847480073</v>
      </c>
      <c r="AK300" s="131">
        <f t="shared" si="48"/>
        <v>121.05762197317368</v>
      </c>
      <c r="AL300" s="131">
        <f t="shared" si="49"/>
        <v>125.94252796993436</v>
      </c>
    </row>
    <row r="301" spans="1:38" x14ac:dyDescent="0.25">
      <c r="A301">
        <v>48</v>
      </c>
      <c r="B301" t="s">
        <v>1745</v>
      </c>
      <c r="C301" t="s">
        <v>1785</v>
      </c>
      <c r="E301" t="s">
        <v>1798</v>
      </c>
      <c r="F301" t="s">
        <v>1799</v>
      </c>
      <c r="G301" t="s">
        <v>1748</v>
      </c>
      <c r="H301" t="s">
        <v>1749</v>
      </c>
      <c r="I301" t="s">
        <v>1650</v>
      </c>
      <c r="J301" t="s">
        <v>1750</v>
      </c>
      <c r="K301" t="s">
        <v>1751</v>
      </c>
      <c r="L301" t="s">
        <v>92</v>
      </c>
      <c r="M301" t="s">
        <v>1752</v>
      </c>
      <c r="N301" t="s">
        <v>1766</v>
      </c>
      <c r="O301" t="s">
        <v>1753</v>
      </c>
      <c r="P301">
        <v>0</v>
      </c>
      <c r="Q301" s="126" t="s">
        <v>1767</v>
      </c>
      <c r="R301">
        <v>4.1196579040739509</v>
      </c>
      <c r="S301">
        <v>4.5861666708588338</v>
      </c>
      <c r="T301">
        <v>4.9744162349819439</v>
      </c>
      <c r="U301">
        <v>5.3512218752578091</v>
      </c>
      <c r="V301">
        <v>5.7168458735179595</v>
      </c>
      <c r="W301">
        <v>6.0600787040999</v>
      </c>
      <c r="X301">
        <v>6.3843523086303424</v>
      </c>
      <c r="Y301">
        <v>6.6919362218629344</v>
      </c>
      <c r="Z301">
        <v>6.9830195976240947</v>
      </c>
      <c r="AA301" s="126">
        <v>7.2595298525537322</v>
      </c>
      <c r="AC301" s="130">
        <f t="shared" si="40"/>
        <v>4119.6579040739507</v>
      </c>
      <c r="AD301" s="131">
        <f t="shared" si="41"/>
        <v>4586.1666708588336</v>
      </c>
      <c r="AE301" s="131">
        <f t="shared" si="42"/>
        <v>4974.4162349819435</v>
      </c>
      <c r="AF301" s="131">
        <f t="shared" si="43"/>
        <v>5351.2218752578092</v>
      </c>
      <c r="AG301" s="131">
        <f t="shared" si="44"/>
        <v>5716.8458735179593</v>
      </c>
      <c r="AH301" s="131">
        <f t="shared" si="45"/>
        <v>6060.0787040999003</v>
      </c>
      <c r="AI301" s="131">
        <f t="shared" si="46"/>
        <v>6384.3523086303421</v>
      </c>
      <c r="AJ301" s="131">
        <f t="shared" si="47"/>
        <v>6691.936221862934</v>
      </c>
      <c r="AK301" s="131">
        <f t="shared" si="48"/>
        <v>6983.0195976240948</v>
      </c>
      <c r="AL301" s="131">
        <f t="shared" si="49"/>
        <v>7259.5298525537319</v>
      </c>
    </row>
    <row r="302" spans="1:38" x14ac:dyDescent="0.25">
      <c r="A302">
        <v>48</v>
      </c>
      <c r="B302" t="s">
        <v>1745</v>
      </c>
      <c r="C302" t="s">
        <v>1802</v>
      </c>
      <c r="E302" t="s">
        <v>1847</v>
      </c>
      <c r="F302" t="s">
        <v>1848</v>
      </c>
      <c r="G302" t="s">
        <v>1748</v>
      </c>
      <c r="H302" t="s">
        <v>1749</v>
      </c>
      <c r="I302" t="s">
        <v>1650</v>
      </c>
      <c r="J302" t="s">
        <v>1750</v>
      </c>
      <c r="K302" t="s">
        <v>1751</v>
      </c>
      <c r="L302" t="s">
        <v>92</v>
      </c>
      <c r="M302" t="s">
        <v>1752</v>
      </c>
      <c r="N302" t="s">
        <v>1752</v>
      </c>
      <c r="O302" t="s">
        <v>1753</v>
      </c>
      <c r="P302">
        <v>0</v>
      </c>
      <c r="Q302" s="126" t="s">
        <v>1767</v>
      </c>
      <c r="R302">
        <v>3.2949377730468216E-2</v>
      </c>
      <c r="S302">
        <v>3.6708346355792773E-2</v>
      </c>
      <c r="T302">
        <v>3.9661309730776022E-2</v>
      </c>
      <c r="U302">
        <v>4.2572041401660855E-2</v>
      </c>
      <c r="V302">
        <v>4.5442054897240902E-2</v>
      </c>
      <c r="W302">
        <v>4.8177229301153639E-2</v>
      </c>
      <c r="X302">
        <v>5.0804240748501664E-2</v>
      </c>
      <c r="Y302">
        <v>5.3336101865138388E-2</v>
      </c>
      <c r="Z302">
        <v>5.5770875508316602E-2</v>
      </c>
      <c r="AA302" s="126">
        <v>5.8121901857785895E-2</v>
      </c>
      <c r="AC302" s="130">
        <f t="shared" si="40"/>
        <v>32.949377730468214</v>
      </c>
      <c r="AD302" s="131">
        <f t="shared" si="41"/>
        <v>36.70834635579277</v>
      </c>
      <c r="AE302" s="131">
        <f t="shared" si="42"/>
        <v>39.661309730776019</v>
      </c>
      <c r="AF302" s="131">
        <f t="shared" si="43"/>
        <v>42.572041401660854</v>
      </c>
      <c r="AG302" s="131">
        <f t="shared" si="44"/>
        <v>45.442054897240901</v>
      </c>
      <c r="AH302" s="131">
        <f t="shared" si="45"/>
        <v>48.177229301153638</v>
      </c>
      <c r="AI302" s="131">
        <f t="shared" si="46"/>
        <v>50.804240748501662</v>
      </c>
      <c r="AJ302" s="131">
        <f t="shared" si="47"/>
        <v>53.336101865138389</v>
      </c>
      <c r="AK302" s="131">
        <f t="shared" si="48"/>
        <v>55.7708755083166</v>
      </c>
      <c r="AL302" s="131">
        <f t="shared" si="49"/>
        <v>58.121901857785893</v>
      </c>
    </row>
    <row r="303" spans="1:38" x14ac:dyDescent="0.25">
      <c r="A303">
        <v>48</v>
      </c>
      <c r="B303" t="s">
        <v>1745</v>
      </c>
      <c r="C303" t="s">
        <v>1802</v>
      </c>
      <c r="E303" t="s">
        <v>1868</v>
      </c>
      <c r="F303" t="s">
        <v>81</v>
      </c>
      <c r="G303" t="s">
        <v>1748</v>
      </c>
      <c r="H303" t="s">
        <v>1749</v>
      </c>
      <c r="I303" t="s">
        <v>1650</v>
      </c>
      <c r="J303" t="s">
        <v>1750</v>
      </c>
      <c r="K303" t="s">
        <v>1751</v>
      </c>
      <c r="L303" t="s">
        <v>92</v>
      </c>
      <c r="M303" t="s">
        <v>1864</v>
      </c>
      <c r="N303" t="s">
        <v>1864</v>
      </c>
      <c r="O303" t="s">
        <v>1753</v>
      </c>
      <c r="P303">
        <v>0</v>
      </c>
      <c r="Q303" s="126" t="s">
        <v>1767</v>
      </c>
      <c r="R303">
        <v>2.9854907682215701E-3</v>
      </c>
      <c r="S303">
        <v>5.7559128317898195E-3</v>
      </c>
      <c r="T303">
        <v>7.9256632179158029E-3</v>
      </c>
      <c r="U303">
        <v>1.0040211809999255E-2</v>
      </c>
      <c r="V303">
        <v>1.2104463375596997E-2</v>
      </c>
      <c r="W303">
        <v>1.4056337948138587E-2</v>
      </c>
      <c r="X303">
        <v>1.5912475694401424E-2</v>
      </c>
      <c r="Y303">
        <v>1.768554702264408E-2</v>
      </c>
      <c r="Z303">
        <v>1.9374966155523889E-2</v>
      </c>
      <c r="AA303" s="126">
        <v>2.0990973789420383E-2</v>
      </c>
      <c r="AC303" s="130">
        <f t="shared" si="40"/>
        <v>2.9854907682215699</v>
      </c>
      <c r="AD303" s="131">
        <f t="shared" si="41"/>
        <v>5.7559128317898196</v>
      </c>
      <c r="AE303" s="131">
        <f t="shared" si="42"/>
        <v>7.9256632179158029</v>
      </c>
      <c r="AF303" s="131">
        <f t="shared" si="43"/>
        <v>10.040211809999256</v>
      </c>
      <c r="AG303" s="131">
        <f t="shared" si="44"/>
        <v>12.104463375596998</v>
      </c>
      <c r="AH303" s="131">
        <f t="shared" si="45"/>
        <v>14.056337948138587</v>
      </c>
      <c r="AI303" s="131">
        <f t="shared" si="46"/>
        <v>15.912475694401424</v>
      </c>
      <c r="AJ303" s="131">
        <f t="shared" si="47"/>
        <v>17.68554702264408</v>
      </c>
      <c r="AK303" s="131">
        <f t="shared" si="48"/>
        <v>19.374966155523889</v>
      </c>
      <c r="AL303" s="131">
        <f t="shared" si="49"/>
        <v>20.990973789420384</v>
      </c>
    </row>
    <row r="304" spans="1:38" x14ac:dyDescent="0.25">
      <c r="A304">
        <v>48</v>
      </c>
      <c r="B304" t="s">
        <v>1745</v>
      </c>
      <c r="C304" t="s">
        <v>1785</v>
      </c>
      <c r="E304" t="s">
        <v>1800</v>
      </c>
      <c r="F304" t="s">
        <v>1801</v>
      </c>
      <c r="G304" t="s">
        <v>1748</v>
      </c>
      <c r="H304" t="s">
        <v>1749</v>
      </c>
      <c r="I304" t="s">
        <v>1650</v>
      </c>
      <c r="J304" t="s">
        <v>1750</v>
      </c>
      <c r="K304" t="s">
        <v>1751</v>
      </c>
      <c r="L304" t="s">
        <v>92</v>
      </c>
      <c r="M304" t="s">
        <v>1752</v>
      </c>
      <c r="N304" t="s">
        <v>1766</v>
      </c>
      <c r="O304" t="s">
        <v>1753</v>
      </c>
      <c r="P304" t="s">
        <v>58</v>
      </c>
      <c r="Q304" s="126" t="s">
        <v>1755</v>
      </c>
      <c r="R304">
        <v>0.73500569422389539</v>
      </c>
      <c r="S304">
        <v>0.83114388706054454</v>
      </c>
      <c r="T304">
        <v>0.92150042237813901</v>
      </c>
      <c r="U304">
        <v>1.0104842243211645</v>
      </c>
      <c r="V304">
        <v>1.0978486935441023</v>
      </c>
      <c r="W304">
        <v>1.1812098343116131</v>
      </c>
      <c r="X304">
        <v>1.2611601212159091</v>
      </c>
      <c r="Y304">
        <v>1.3381141457297647</v>
      </c>
      <c r="Z304">
        <v>1.4120384135786459</v>
      </c>
      <c r="AA304" s="126">
        <v>1.4833205299974712</v>
      </c>
      <c r="AC304" s="130">
        <f t="shared" si="40"/>
        <v>735.00569422389538</v>
      </c>
      <c r="AD304" s="131">
        <f t="shared" si="41"/>
        <v>831.14388706054456</v>
      </c>
      <c r="AE304" s="131">
        <f t="shared" si="42"/>
        <v>921.50042237813898</v>
      </c>
      <c r="AF304" s="131">
        <f t="shared" si="43"/>
        <v>1010.4842243211644</v>
      </c>
      <c r="AG304" s="131">
        <f t="shared" si="44"/>
        <v>1097.8486935441024</v>
      </c>
      <c r="AH304" s="131">
        <f t="shared" si="45"/>
        <v>1181.2098343116131</v>
      </c>
      <c r="AI304" s="131">
        <f t="shared" si="46"/>
        <v>1261.1601212159092</v>
      </c>
      <c r="AJ304" s="131">
        <f t="shared" si="47"/>
        <v>1338.1141457297647</v>
      </c>
      <c r="AK304" s="131">
        <f t="shared" si="48"/>
        <v>1412.038413578646</v>
      </c>
      <c r="AL304" s="131">
        <f t="shared" si="49"/>
        <v>1483.3205299974711</v>
      </c>
    </row>
    <row r="305" spans="1:38" x14ac:dyDescent="0.25">
      <c r="A305">
        <v>48</v>
      </c>
      <c r="B305" t="s">
        <v>1745</v>
      </c>
      <c r="C305" t="s">
        <v>1802</v>
      </c>
      <c r="E305" t="s">
        <v>266</v>
      </c>
      <c r="F305" t="s">
        <v>1673</v>
      </c>
      <c r="G305" t="s">
        <v>1748</v>
      </c>
      <c r="H305" t="s">
        <v>1749</v>
      </c>
      <c r="I305" t="s">
        <v>1650</v>
      </c>
      <c r="J305" t="s">
        <v>1750</v>
      </c>
      <c r="K305" t="s">
        <v>1751</v>
      </c>
      <c r="L305" t="s">
        <v>92</v>
      </c>
      <c r="M305" t="s">
        <v>1864</v>
      </c>
      <c r="N305" t="s">
        <v>1866</v>
      </c>
      <c r="O305" t="s">
        <v>1753</v>
      </c>
      <c r="P305">
        <v>0</v>
      </c>
      <c r="Q305" s="126" t="s">
        <v>1865</v>
      </c>
      <c r="R305">
        <v>0.14457016594146577</v>
      </c>
      <c r="S305">
        <v>0.28272732471559348</v>
      </c>
      <c r="T305">
        <v>0.39082517325467658</v>
      </c>
      <c r="U305">
        <v>0.49585335936515729</v>
      </c>
      <c r="V305">
        <v>0.5982516501565982</v>
      </c>
      <c r="W305">
        <v>0.69469540256572948</v>
      </c>
      <c r="X305">
        <v>0.78620389966447379</v>
      </c>
      <c r="Y305">
        <v>0.87338454461324733</v>
      </c>
      <c r="Z305">
        <v>0.95622443753701658</v>
      </c>
      <c r="AA305" s="126">
        <v>1.0352588591962943</v>
      </c>
      <c r="AC305" s="130">
        <f t="shared" si="40"/>
        <v>144.57016594146577</v>
      </c>
      <c r="AD305" s="131">
        <f t="shared" si="41"/>
        <v>282.72732471559345</v>
      </c>
      <c r="AE305" s="131">
        <f t="shared" si="42"/>
        <v>390.8251732546766</v>
      </c>
      <c r="AF305" s="131">
        <f t="shared" si="43"/>
        <v>495.8533593651573</v>
      </c>
      <c r="AG305" s="131">
        <f t="shared" si="44"/>
        <v>598.2516501565982</v>
      </c>
      <c r="AH305" s="131">
        <f t="shared" si="45"/>
        <v>694.69540256572952</v>
      </c>
      <c r="AI305" s="131">
        <f t="shared" si="46"/>
        <v>786.20389966447374</v>
      </c>
      <c r="AJ305" s="131">
        <f t="shared" si="47"/>
        <v>873.38454461324727</v>
      </c>
      <c r="AK305" s="131">
        <f t="shared" si="48"/>
        <v>956.22443753701657</v>
      </c>
      <c r="AL305" s="131">
        <f t="shared" si="49"/>
        <v>1035.2588591962945</v>
      </c>
    </row>
    <row r="306" spans="1:38" hidden="1" x14ac:dyDescent="0.25">
      <c r="A306">
        <v>48</v>
      </c>
      <c r="B306" t="s">
        <v>1745</v>
      </c>
      <c r="C306" t="s">
        <v>67</v>
      </c>
      <c r="E306" t="s">
        <v>1873</v>
      </c>
      <c r="F306" t="s">
        <v>1874</v>
      </c>
      <c r="G306" t="s">
        <v>1884</v>
      </c>
      <c r="H306" t="s">
        <v>1749</v>
      </c>
      <c r="I306" t="s">
        <v>1650</v>
      </c>
      <c r="J306" t="s">
        <v>1750</v>
      </c>
      <c r="K306" t="s">
        <v>1751</v>
      </c>
      <c r="L306" t="s">
        <v>92</v>
      </c>
      <c r="M306" t="s">
        <v>1752</v>
      </c>
      <c r="N306" t="s">
        <v>1766</v>
      </c>
      <c r="O306" t="s">
        <v>1753</v>
      </c>
      <c r="P306">
        <v>0</v>
      </c>
      <c r="Q306" s="126" t="s">
        <v>1767</v>
      </c>
      <c r="R306">
        <v>0.13674156568536031</v>
      </c>
      <c r="S306">
        <v>0.15278044067291263</v>
      </c>
      <c r="T306">
        <v>0.16892114265389804</v>
      </c>
      <c r="U306">
        <v>0.18489008633802093</v>
      </c>
      <c r="V306">
        <v>0.20082300077527654</v>
      </c>
      <c r="W306">
        <v>0.21649352687328291</v>
      </c>
      <c r="X306">
        <v>0.23200502879220719</v>
      </c>
      <c r="Y306">
        <v>0.24744256075435866</v>
      </c>
      <c r="Z306">
        <v>0.26280741791675349</v>
      </c>
      <c r="AA306" s="126">
        <v>0.27802622674743194</v>
      </c>
      <c r="AC306" s="130">
        <f t="shared" ref="AC306:AC311" si="50">R306*1000</f>
        <v>136.74156568536031</v>
      </c>
      <c r="AD306" s="131">
        <f t="shared" ref="AD306:AD311" si="51">S306*1000</f>
        <v>152.78044067291262</v>
      </c>
      <c r="AE306" s="131">
        <f t="shared" ref="AE306:AE311" si="52">T306*1000</f>
        <v>168.92114265389804</v>
      </c>
      <c r="AF306" s="131">
        <f t="shared" ref="AF306:AF311" si="53">U306*1000</f>
        <v>184.89008633802092</v>
      </c>
      <c r="AG306" s="131">
        <f t="shared" ref="AG306:AG311" si="54">V306*1000</f>
        <v>200.82300077527654</v>
      </c>
      <c r="AH306" s="131">
        <f t="shared" ref="AH306:AH311" si="55">W306*1000</f>
        <v>216.49352687328292</v>
      </c>
      <c r="AI306" s="131">
        <f t="shared" ref="AI306:AI311" si="56">X306*1000</f>
        <v>232.00502879220718</v>
      </c>
      <c r="AJ306" s="131">
        <f t="shared" ref="AJ306:AJ311" si="57">Y306*1000</f>
        <v>247.44256075435865</v>
      </c>
      <c r="AK306" s="131">
        <f t="shared" ref="AK306:AK311" si="58">Z306*1000</f>
        <v>262.80741791675348</v>
      </c>
      <c r="AL306" s="131">
        <f t="shared" ref="AL306:AL311" si="59">AA306*1000</f>
        <v>278.02622674743196</v>
      </c>
    </row>
    <row r="307" spans="1:38" hidden="1" x14ac:dyDescent="0.25">
      <c r="A307">
        <v>48</v>
      </c>
      <c r="B307" t="s">
        <v>1745</v>
      </c>
      <c r="C307" t="s">
        <v>1760</v>
      </c>
      <c r="E307" t="s">
        <v>1875</v>
      </c>
      <c r="F307" t="s">
        <v>1876</v>
      </c>
      <c r="G307" t="s">
        <v>1884</v>
      </c>
      <c r="H307" t="s">
        <v>1749</v>
      </c>
      <c r="I307" t="s">
        <v>1650</v>
      </c>
      <c r="J307" t="s">
        <v>1750</v>
      </c>
      <c r="K307" t="s">
        <v>1751</v>
      </c>
      <c r="L307" t="s">
        <v>92</v>
      </c>
      <c r="M307" t="s">
        <v>1752</v>
      </c>
      <c r="N307" t="s">
        <v>1766</v>
      </c>
      <c r="O307" t="s">
        <v>1753</v>
      </c>
      <c r="P307">
        <v>0</v>
      </c>
      <c r="Q307" s="126" t="s">
        <v>1767</v>
      </c>
      <c r="R307">
        <v>1.6346275300121345</v>
      </c>
      <c r="S307">
        <v>1.8254958961430685</v>
      </c>
      <c r="T307">
        <v>2.0122889420981527</v>
      </c>
      <c r="U307">
        <v>2.198148575282064</v>
      </c>
      <c r="V307">
        <v>2.3819643105007295</v>
      </c>
      <c r="W307">
        <v>2.5621080036060526</v>
      </c>
      <c r="X307">
        <v>2.7396789637363463</v>
      </c>
      <c r="Y307">
        <v>2.9155618977651092</v>
      </c>
      <c r="Z307">
        <v>3.0899265844649895</v>
      </c>
      <c r="AA307" s="126">
        <v>3.2618556828147334</v>
      </c>
      <c r="AC307" s="130">
        <f t="shared" si="50"/>
        <v>1634.6275300121345</v>
      </c>
      <c r="AD307" s="131">
        <f t="shared" si="51"/>
        <v>1825.4958961430684</v>
      </c>
      <c r="AE307" s="131">
        <f t="shared" si="52"/>
        <v>2012.2889420981526</v>
      </c>
      <c r="AF307" s="131">
        <f t="shared" si="53"/>
        <v>2198.148575282064</v>
      </c>
      <c r="AG307" s="131">
        <f t="shared" si="54"/>
        <v>2381.9643105007294</v>
      </c>
      <c r="AH307" s="131">
        <f t="shared" si="55"/>
        <v>2562.1080036060525</v>
      </c>
      <c r="AI307" s="131">
        <f t="shared" si="56"/>
        <v>2739.6789637363463</v>
      </c>
      <c r="AJ307" s="131">
        <f t="shared" si="57"/>
        <v>2915.5618977651093</v>
      </c>
      <c r="AK307" s="131">
        <f t="shared" si="58"/>
        <v>3089.9265844649894</v>
      </c>
      <c r="AL307" s="131">
        <f t="shared" si="59"/>
        <v>3261.8556828147334</v>
      </c>
    </row>
    <row r="308" spans="1:38" hidden="1" x14ac:dyDescent="0.25">
      <c r="A308">
        <v>48</v>
      </c>
      <c r="B308" t="s">
        <v>1745</v>
      </c>
      <c r="C308" t="s">
        <v>1760</v>
      </c>
      <c r="E308" t="s">
        <v>1877</v>
      </c>
      <c r="F308" t="s">
        <v>1878</v>
      </c>
      <c r="G308" t="s">
        <v>1884</v>
      </c>
      <c r="H308" t="s">
        <v>1749</v>
      </c>
      <c r="I308" t="s">
        <v>1650</v>
      </c>
      <c r="J308" t="s">
        <v>1750</v>
      </c>
      <c r="K308" t="s">
        <v>1751</v>
      </c>
      <c r="L308" t="s">
        <v>92</v>
      </c>
      <c r="M308" t="s">
        <v>1752</v>
      </c>
      <c r="N308" t="s">
        <v>1766</v>
      </c>
      <c r="O308" t="s">
        <v>1753</v>
      </c>
      <c r="P308">
        <v>0</v>
      </c>
      <c r="Q308" s="126" t="s">
        <v>1767</v>
      </c>
      <c r="R308">
        <v>3.4591867730104791</v>
      </c>
      <c r="S308">
        <v>3.9052851110335691</v>
      </c>
      <c r="T308">
        <v>4.3486743133554073</v>
      </c>
      <c r="U308">
        <v>4.7895670978119318</v>
      </c>
      <c r="V308">
        <v>5.2264460994202802</v>
      </c>
      <c r="W308">
        <v>5.6557383612408385</v>
      </c>
      <c r="X308">
        <v>6.0795166211528588</v>
      </c>
      <c r="Y308">
        <v>6.5001851431650826</v>
      </c>
      <c r="Z308">
        <v>6.9179730278142486</v>
      </c>
      <c r="AA308" s="126">
        <v>7.3307103709156474</v>
      </c>
      <c r="AC308" s="130">
        <f t="shared" si="50"/>
        <v>3459.1867730104791</v>
      </c>
      <c r="AD308" s="131">
        <f t="shared" si="51"/>
        <v>3905.2851110335691</v>
      </c>
      <c r="AE308" s="131">
        <f t="shared" si="52"/>
        <v>4348.6743133554073</v>
      </c>
      <c r="AF308" s="131">
        <f t="shared" si="53"/>
        <v>4789.5670978119315</v>
      </c>
      <c r="AG308" s="131">
        <f t="shared" si="54"/>
        <v>5226.44609942028</v>
      </c>
      <c r="AH308" s="131">
        <f t="shared" si="55"/>
        <v>5655.7383612408385</v>
      </c>
      <c r="AI308" s="131">
        <f t="shared" si="56"/>
        <v>6079.5166211528585</v>
      </c>
      <c r="AJ308" s="131">
        <f t="shared" si="57"/>
        <v>6500.185143165083</v>
      </c>
      <c r="AK308" s="131">
        <f t="shared" si="58"/>
        <v>6917.9730278142488</v>
      </c>
      <c r="AL308" s="131">
        <f t="shared" si="59"/>
        <v>7330.7103709156472</v>
      </c>
    </row>
    <row r="309" spans="1:38" hidden="1" x14ac:dyDescent="0.25">
      <c r="A309">
        <v>48</v>
      </c>
      <c r="B309" t="s">
        <v>1745</v>
      </c>
      <c r="C309" t="s">
        <v>1785</v>
      </c>
      <c r="E309" t="s">
        <v>1879</v>
      </c>
      <c r="F309" t="s">
        <v>1880</v>
      </c>
      <c r="G309" t="s">
        <v>1884</v>
      </c>
      <c r="H309" t="s">
        <v>1749</v>
      </c>
      <c r="I309" t="s">
        <v>1650</v>
      </c>
      <c r="J309" t="s">
        <v>1750</v>
      </c>
      <c r="K309" t="s">
        <v>1751</v>
      </c>
      <c r="L309" t="s">
        <v>92</v>
      </c>
      <c r="M309" t="s">
        <v>1752</v>
      </c>
      <c r="N309" t="s">
        <v>1766</v>
      </c>
      <c r="O309" t="s">
        <v>1753</v>
      </c>
      <c r="P309">
        <v>0</v>
      </c>
      <c r="Q309" s="126" t="s">
        <v>1767</v>
      </c>
      <c r="R309">
        <v>1.6849267137562014</v>
      </c>
      <c r="S309">
        <v>1.8755850081382295</v>
      </c>
      <c r="T309">
        <v>2.0352676105089431</v>
      </c>
      <c r="U309">
        <v>2.1928229218474438</v>
      </c>
      <c r="V309">
        <v>2.3485934340598269</v>
      </c>
      <c r="W309">
        <v>2.5005822494106185</v>
      </c>
      <c r="X309">
        <v>2.6498089078808178</v>
      </c>
      <c r="Y309">
        <v>2.7971013072747217</v>
      </c>
      <c r="Z309">
        <v>2.9425350868737898</v>
      </c>
      <c r="AA309" s="126">
        <v>3.085387331886067</v>
      </c>
      <c r="AC309" s="130">
        <f t="shared" si="50"/>
        <v>1684.9267137562015</v>
      </c>
      <c r="AD309" s="131">
        <f t="shared" si="51"/>
        <v>1875.5850081382296</v>
      </c>
      <c r="AE309" s="131">
        <f t="shared" si="52"/>
        <v>2035.2676105089431</v>
      </c>
      <c r="AF309" s="131">
        <f t="shared" si="53"/>
        <v>2192.8229218474439</v>
      </c>
      <c r="AG309" s="131">
        <f t="shared" si="54"/>
        <v>2348.5934340598269</v>
      </c>
      <c r="AH309" s="131">
        <f t="shared" si="55"/>
        <v>2500.5822494106183</v>
      </c>
      <c r="AI309" s="131">
        <f t="shared" si="56"/>
        <v>2649.808907880818</v>
      </c>
      <c r="AJ309" s="131">
        <f t="shared" si="57"/>
        <v>2797.1013072747219</v>
      </c>
      <c r="AK309" s="131">
        <f t="shared" si="58"/>
        <v>2942.5350868737896</v>
      </c>
      <c r="AL309" s="131">
        <f t="shared" si="59"/>
        <v>3085.3873318860669</v>
      </c>
    </row>
    <row r="310" spans="1:38" hidden="1" x14ac:dyDescent="0.25">
      <c r="A310">
        <v>48</v>
      </c>
      <c r="B310" t="s">
        <v>1745</v>
      </c>
      <c r="C310" t="s">
        <v>1802</v>
      </c>
      <c r="E310" t="s">
        <v>1881</v>
      </c>
      <c r="F310" t="s">
        <v>1882</v>
      </c>
      <c r="G310" t="s">
        <v>1884</v>
      </c>
      <c r="H310" t="s">
        <v>1749</v>
      </c>
      <c r="I310" t="s">
        <v>1650</v>
      </c>
      <c r="J310" t="s">
        <v>1750</v>
      </c>
      <c r="K310" t="s">
        <v>1751</v>
      </c>
      <c r="L310" t="s">
        <v>92</v>
      </c>
      <c r="M310" t="s">
        <v>1752</v>
      </c>
      <c r="N310" t="s">
        <v>1752</v>
      </c>
      <c r="O310" t="s">
        <v>1753</v>
      </c>
      <c r="P310">
        <v>0</v>
      </c>
      <c r="Q310" s="126" t="s">
        <v>1767</v>
      </c>
      <c r="R310">
        <v>0.10645719157876425</v>
      </c>
      <c r="S310">
        <v>0.12006062182793235</v>
      </c>
      <c r="T310">
        <v>0.13171811680082443</v>
      </c>
      <c r="U310">
        <v>0.14345441126418668</v>
      </c>
      <c r="V310">
        <v>0.15521400935329535</v>
      </c>
      <c r="W310">
        <v>0.16687538546845329</v>
      </c>
      <c r="X310">
        <v>0.17850816980533715</v>
      </c>
      <c r="Y310">
        <v>0.19016132380614359</v>
      </c>
      <c r="Z310">
        <v>0.20184653647905421</v>
      </c>
      <c r="AA310" s="126">
        <v>0.21350350113061367</v>
      </c>
      <c r="AC310" s="130">
        <f t="shared" si="50"/>
        <v>106.45719157876425</v>
      </c>
      <c r="AD310" s="131">
        <f t="shared" si="51"/>
        <v>120.06062182793235</v>
      </c>
      <c r="AE310" s="131">
        <f t="shared" si="52"/>
        <v>131.71811680082442</v>
      </c>
      <c r="AF310" s="131">
        <f t="shared" si="53"/>
        <v>143.45441126418669</v>
      </c>
      <c r="AG310" s="131">
        <f t="shared" si="54"/>
        <v>155.21400935329535</v>
      </c>
      <c r="AH310" s="131">
        <f t="shared" si="55"/>
        <v>166.87538546845329</v>
      </c>
      <c r="AI310" s="131">
        <f t="shared" si="56"/>
        <v>178.50816980533716</v>
      </c>
      <c r="AJ310" s="131">
        <f t="shared" si="57"/>
        <v>190.1613238061436</v>
      </c>
      <c r="AK310" s="131">
        <f t="shared" si="58"/>
        <v>201.84653647905421</v>
      </c>
      <c r="AL310" s="131">
        <f t="shared" si="59"/>
        <v>213.50350113061367</v>
      </c>
    </row>
    <row r="311" spans="1:38" hidden="1" x14ac:dyDescent="0.25">
      <c r="A311">
        <v>48</v>
      </c>
      <c r="B311" t="s">
        <v>1745</v>
      </c>
      <c r="C311" t="s">
        <v>1802</v>
      </c>
      <c r="E311" t="s">
        <v>232</v>
      </c>
      <c r="F311" t="s">
        <v>219</v>
      </c>
      <c r="G311" t="s">
        <v>1884</v>
      </c>
      <c r="H311" t="s">
        <v>1749</v>
      </c>
      <c r="I311" t="s">
        <v>1650</v>
      </c>
      <c r="J311" t="s">
        <v>1750</v>
      </c>
      <c r="K311" t="s">
        <v>1751</v>
      </c>
      <c r="L311" t="s">
        <v>92</v>
      </c>
      <c r="M311" t="s">
        <v>1864</v>
      </c>
      <c r="N311" t="s">
        <v>1864</v>
      </c>
      <c r="O311" t="s">
        <v>1753</v>
      </c>
      <c r="P311">
        <v>0</v>
      </c>
      <c r="Q311" s="126" t="s">
        <v>1865</v>
      </c>
      <c r="R311">
        <v>0.41284554266926426</v>
      </c>
      <c r="S311">
        <v>0.47637888158434483</v>
      </c>
      <c r="T311">
        <v>0.52750604256402112</v>
      </c>
      <c r="U311">
        <v>0.57884337367278027</v>
      </c>
      <c r="V311">
        <v>0.63003574244019989</v>
      </c>
      <c r="W311">
        <v>0.68075927822812377</v>
      </c>
      <c r="X311">
        <v>0.7312125282095262</v>
      </c>
      <c r="Y311">
        <v>0.78164598889813919</v>
      </c>
      <c r="Z311">
        <v>0.83211485325255985</v>
      </c>
      <c r="AA311" s="126">
        <v>0.88234463836728361</v>
      </c>
      <c r="AC311" s="130">
        <f t="shared" si="50"/>
        <v>412.84554266926426</v>
      </c>
      <c r="AD311" s="131">
        <f t="shared" si="51"/>
        <v>476.37888158434481</v>
      </c>
      <c r="AE311" s="131">
        <f t="shared" si="52"/>
        <v>527.50604256402107</v>
      </c>
      <c r="AF311" s="131">
        <f t="shared" si="53"/>
        <v>578.84337367278022</v>
      </c>
      <c r="AG311" s="131">
        <f t="shared" si="54"/>
        <v>630.0357424401999</v>
      </c>
      <c r="AH311" s="131">
        <f t="shared" si="55"/>
        <v>680.75927822812378</v>
      </c>
      <c r="AI311" s="131">
        <f t="shared" si="56"/>
        <v>731.21252820952623</v>
      </c>
      <c r="AJ311" s="131">
        <f t="shared" si="57"/>
        <v>781.64598889813919</v>
      </c>
      <c r="AK311" s="131">
        <f t="shared" si="58"/>
        <v>832.1148532525599</v>
      </c>
      <c r="AL311" s="131">
        <f t="shared" si="59"/>
        <v>882.34463836728355</v>
      </c>
    </row>
  </sheetData>
  <autoFilter ref="A2:AL311" xr:uid="{3D555756-DE31-4EA9-8910-D4B610B765E6}">
    <filterColumn colId="6">
      <filters>
        <filter val="base"/>
      </filters>
    </filterColumn>
    <sortState xmlns:xlrd2="http://schemas.microsoft.com/office/spreadsheetml/2017/richdata2" ref="A3:AL305">
      <sortCondition ref="F2:F31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E03C-04E5-45B9-845B-F0A03BC7041B}">
  <sheetPr codeName="Sheet21"/>
  <dimension ref="B1:V369"/>
  <sheetViews>
    <sheetView workbookViewId="0">
      <selection activeCell="Z15" sqref="Z15"/>
    </sheetView>
  </sheetViews>
  <sheetFormatPr defaultRowHeight="15" x14ac:dyDescent="0.25"/>
  <sheetData>
    <row r="1" spans="2:22" x14ac:dyDescent="0.25">
      <c r="C1" s="219" t="s">
        <v>1654</v>
      </c>
      <c r="D1" s="220"/>
      <c r="E1" s="220"/>
      <c r="F1" s="220"/>
      <c r="G1" s="220"/>
      <c r="H1" s="220"/>
      <c r="I1" s="220"/>
      <c r="J1" s="220"/>
      <c r="K1" s="220"/>
      <c r="L1" s="221"/>
      <c r="M1" s="222" t="s">
        <v>1655</v>
      </c>
      <c r="N1" s="220"/>
      <c r="O1" s="220"/>
      <c r="P1" s="220"/>
      <c r="Q1" s="220"/>
      <c r="R1" s="220"/>
      <c r="S1" s="220"/>
      <c r="T1" s="220"/>
      <c r="U1" s="220"/>
      <c r="V1" s="223"/>
    </row>
    <row r="2" spans="2:22" ht="15.75" thickBot="1" x14ac:dyDescent="0.3">
      <c r="B2" s="132" t="s">
        <v>1656</v>
      </c>
      <c r="C2" s="155">
        <v>2023</v>
      </c>
      <c r="D2" s="132">
        <v>2024</v>
      </c>
      <c r="E2" s="132">
        <v>2025</v>
      </c>
      <c r="F2" s="132">
        <v>2026</v>
      </c>
      <c r="G2" s="132">
        <v>2027</v>
      </c>
      <c r="H2" s="132">
        <v>2028</v>
      </c>
      <c r="I2" s="132">
        <v>2029</v>
      </c>
      <c r="J2" s="132">
        <v>2030</v>
      </c>
      <c r="K2" s="132">
        <v>2031</v>
      </c>
      <c r="L2" s="132">
        <v>2032</v>
      </c>
      <c r="M2" s="155">
        <v>2023</v>
      </c>
      <c r="N2" s="132">
        <v>2024</v>
      </c>
      <c r="O2" s="132">
        <v>2025</v>
      </c>
      <c r="P2" s="132">
        <v>2026</v>
      </c>
      <c r="Q2" s="132">
        <v>2027</v>
      </c>
      <c r="R2" s="132">
        <v>2028</v>
      </c>
      <c r="S2" s="132">
        <v>2029</v>
      </c>
      <c r="T2" s="132">
        <v>2030</v>
      </c>
      <c r="U2" s="132">
        <v>2031</v>
      </c>
      <c r="V2" s="157">
        <v>2032</v>
      </c>
    </row>
    <row r="3" spans="2:22" x14ac:dyDescent="0.25">
      <c r="B3" s="1">
        <v>12017</v>
      </c>
      <c r="C3" s="156">
        <v>54.293266506292213</v>
      </c>
      <c r="D3">
        <v>102.20386852306343</v>
      </c>
      <c r="E3">
        <v>158.31071934732373</v>
      </c>
      <c r="F3">
        <v>220.71650256493839</v>
      </c>
      <c r="G3">
        <v>284.34943375893346</v>
      </c>
      <c r="H3">
        <v>354.00761785781299</v>
      </c>
      <c r="I3">
        <v>431.38429948154885</v>
      </c>
      <c r="J3">
        <v>598.27026723559561</v>
      </c>
      <c r="K3">
        <v>738.30738399229472</v>
      </c>
      <c r="L3">
        <v>868.90351343177645</v>
      </c>
      <c r="M3" s="156">
        <v>-486.37461890507427</v>
      </c>
      <c r="N3">
        <v>-595.35908848639554</v>
      </c>
      <c r="O3">
        <v>-714.05504757266795</v>
      </c>
      <c r="P3">
        <v>-829.77612479968263</v>
      </c>
      <c r="Q3">
        <v>-931.71357508778169</v>
      </c>
      <c r="R3">
        <v>-1024.1476109900045</v>
      </c>
      <c r="S3">
        <v>-1111.5568557738238</v>
      </c>
      <c r="T3">
        <v>-1211.137312231403</v>
      </c>
      <c r="U3">
        <v>-1310.2904353205618</v>
      </c>
      <c r="V3" s="158">
        <v>-1397.0625196966839</v>
      </c>
    </row>
    <row r="4" spans="2:22" x14ac:dyDescent="0.25">
      <c r="B4" s="1">
        <v>12018</v>
      </c>
      <c r="C4" s="156">
        <v>32.968861925110339</v>
      </c>
      <c r="D4">
        <v>62.146936212190624</v>
      </c>
      <c r="E4">
        <v>97.00350941364853</v>
      </c>
      <c r="F4">
        <v>137.12051247015245</v>
      </c>
      <c r="G4">
        <v>179.26526841165639</v>
      </c>
      <c r="H4">
        <v>227.36405764774568</v>
      </c>
      <c r="I4">
        <v>281.99901295525211</v>
      </c>
      <c r="J4">
        <v>402.38611501460707</v>
      </c>
      <c r="K4">
        <v>502.16914651128138</v>
      </c>
      <c r="L4">
        <v>594.88051893035845</v>
      </c>
      <c r="M4" s="156">
        <v>-273.92006568393901</v>
      </c>
      <c r="N4">
        <v>-339.75223326230338</v>
      </c>
      <c r="O4">
        <v>-411.98749621704462</v>
      </c>
      <c r="P4">
        <v>-482.83331232557532</v>
      </c>
      <c r="Q4">
        <v>-545.5395674443896</v>
      </c>
      <c r="R4">
        <v>-602.4504571420855</v>
      </c>
      <c r="S4">
        <v>-656.31329778292582</v>
      </c>
      <c r="T4">
        <v>-715.60782918183099</v>
      </c>
      <c r="U4">
        <v>-774.89858104690211</v>
      </c>
      <c r="V4" s="158">
        <v>-825.19667800292382</v>
      </c>
    </row>
    <row r="5" spans="2:22" x14ac:dyDescent="0.25">
      <c r="B5" s="1">
        <v>12019</v>
      </c>
      <c r="C5" s="156">
        <v>40.231359317555594</v>
      </c>
      <c r="D5">
        <v>75.836882902335134</v>
      </c>
      <c r="E5">
        <v>118.37178520596807</v>
      </c>
      <c r="F5">
        <v>167.32590343958626</v>
      </c>
      <c r="G5">
        <v>218.75445512829171</v>
      </c>
      <c r="H5">
        <v>277.44861560286523</v>
      </c>
      <c r="I5">
        <v>344.11875190504594</v>
      </c>
      <c r="J5">
        <v>491.02515016504395</v>
      </c>
      <c r="K5">
        <v>612.78874039926268</v>
      </c>
      <c r="L5">
        <v>725.92290150825647</v>
      </c>
      <c r="M5" s="156">
        <v>-334.26014558378171</v>
      </c>
      <c r="N5">
        <v>-414.59405563851431</v>
      </c>
      <c r="O5">
        <v>-502.74155754293685</v>
      </c>
      <c r="P5">
        <v>-589.19354034058767</v>
      </c>
      <c r="Q5">
        <v>-665.71295089451678</v>
      </c>
      <c r="R5">
        <v>-735.16037245582754</v>
      </c>
      <c r="S5">
        <v>-800.88830994448631</v>
      </c>
      <c r="T5">
        <v>-873.24445022297596</v>
      </c>
      <c r="U5">
        <v>-945.59597839856428</v>
      </c>
      <c r="V5" s="158">
        <v>-1006.9739178683444</v>
      </c>
    </row>
    <row r="6" spans="2:22" x14ac:dyDescent="0.25">
      <c r="B6" s="1">
        <v>12030</v>
      </c>
      <c r="C6" s="156">
        <v>40.110821423810442</v>
      </c>
      <c r="D6">
        <v>78.033346536924583</v>
      </c>
      <c r="E6">
        <v>122.75215765505592</v>
      </c>
      <c r="F6">
        <v>173.07616802906895</v>
      </c>
      <c r="G6">
        <v>224.93646286001066</v>
      </c>
      <c r="H6">
        <v>282.27549496534255</v>
      </c>
      <c r="I6">
        <v>346.81548454738788</v>
      </c>
      <c r="J6">
        <v>486.61176018494575</v>
      </c>
      <c r="K6">
        <v>603.33200548870707</v>
      </c>
      <c r="L6">
        <v>712.26687667085537</v>
      </c>
      <c r="M6" s="156">
        <v>-348.52890427303083</v>
      </c>
      <c r="N6">
        <v>-434.64311750957955</v>
      </c>
      <c r="O6">
        <v>-528.70307480867064</v>
      </c>
      <c r="P6">
        <v>-620.60533593790922</v>
      </c>
      <c r="Q6">
        <v>-701.69785243122578</v>
      </c>
      <c r="R6">
        <v>-775.23737505742417</v>
      </c>
      <c r="S6">
        <v>-844.77950488105273</v>
      </c>
      <c r="T6">
        <v>-922.75597044449</v>
      </c>
      <c r="U6">
        <v>-1001.2648113671153</v>
      </c>
      <c r="V6" s="158">
        <v>-1069.2707129621072</v>
      </c>
    </row>
    <row r="7" spans="2:22" x14ac:dyDescent="0.25">
      <c r="B7" s="1">
        <v>12031</v>
      </c>
      <c r="C7" s="156">
        <v>54.259415150005971</v>
      </c>
      <c r="D7">
        <v>106.95206293151284</v>
      </c>
      <c r="E7">
        <v>168.61140017052483</v>
      </c>
      <c r="F7">
        <v>237.06026775321544</v>
      </c>
      <c r="G7">
        <v>306.75039815539759</v>
      </c>
      <c r="H7">
        <v>382.93778254087721</v>
      </c>
      <c r="I7">
        <v>467.36425043834328</v>
      </c>
      <c r="J7">
        <v>648.10109895595508</v>
      </c>
      <c r="K7">
        <v>801.23464840928534</v>
      </c>
      <c r="L7">
        <v>944.51030710362159</v>
      </c>
      <c r="M7" s="156">
        <v>-485.11653257748554</v>
      </c>
      <c r="N7">
        <v>-605.19238230933479</v>
      </c>
      <c r="O7">
        <v>-735.98884204704143</v>
      </c>
      <c r="P7">
        <v>-863.49618749845604</v>
      </c>
      <c r="Q7">
        <v>-975.79800495483948</v>
      </c>
      <c r="R7">
        <v>-1077.5943809596417</v>
      </c>
      <c r="S7">
        <v>-1173.8128252664449</v>
      </c>
      <c r="T7">
        <v>-1283.0736428358691</v>
      </c>
      <c r="U7">
        <v>-1393.0631116467023</v>
      </c>
      <c r="V7" s="158">
        <v>-1489.5552573065152</v>
      </c>
    </row>
    <row r="8" spans="2:22" x14ac:dyDescent="0.25">
      <c r="B8" s="1">
        <v>12032</v>
      </c>
      <c r="C8" s="156">
        <v>25.917196740727451</v>
      </c>
      <c r="D8">
        <v>48.885372290697624</v>
      </c>
      <c r="E8">
        <v>76.321134675285009</v>
      </c>
      <c r="F8">
        <v>107.89401285560227</v>
      </c>
      <c r="G8">
        <v>141.05988511721623</v>
      </c>
      <c r="H8">
        <v>178.90868066286319</v>
      </c>
      <c r="I8">
        <v>221.89882654049634</v>
      </c>
      <c r="J8">
        <v>316.62290183654613</v>
      </c>
      <c r="K8">
        <v>395.13433031506787</v>
      </c>
      <c r="L8">
        <v>468.07945590488856</v>
      </c>
      <c r="M8" s="156">
        <v>-215.4319731498733</v>
      </c>
      <c r="N8">
        <v>-267.24960267178966</v>
      </c>
      <c r="O8">
        <v>-324.1028626956961</v>
      </c>
      <c r="P8">
        <v>-379.8580315150989</v>
      </c>
      <c r="Q8">
        <v>-429.2033665445486</v>
      </c>
      <c r="R8">
        <v>-473.9848838451378</v>
      </c>
      <c r="S8">
        <v>-516.36484105547584</v>
      </c>
      <c r="T8">
        <v>-563.02003136496228</v>
      </c>
      <c r="U8">
        <v>-609.66560068908882</v>
      </c>
      <c r="V8" s="158">
        <v>-649.23204093286495</v>
      </c>
    </row>
    <row r="9" spans="2:22" x14ac:dyDescent="0.25">
      <c r="B9" s="1">
        <v>12033</v>
      </c>
      <c r="C9" s="156">
        <v>13.322780866311327</v>
      </c>
      <c r="D9">
        <v>25.102969765232704</v>
      </c>
      <c r="E9">
        <v>39.123916788678081</v>
      </c>
      <c r="F9">
        <v>55.161208092531339</v>
      </c>
      <c r="G9">
        <v>71.920545532829735</v>
      </c>
      <c r="H9">
        <v>90.874470628163323</v>
      </c>
      <c r="I9">
        <v>112.40299146206934</v>
      </c>
      <c r="J9">
        <v>159.40897474028546</v>
      </c>
      <c r="K9">
        <v>198.62785357628422</v>
      </c>
      <c r="L9">
        <v>235.09183188162095</v>
      </c>
      <c r="M9" s="156">
        <v>-112.31878174532117</v>
      </c>
      <c r="N9">
        <v>-138.938129053811</v>
      </c>
      <c r="O9">
        <v>-168.10567362153964</v>
      </c>
      <c r="P9">
        <v>-196.68036604979807</v>
      </c>
      <c r="Q9">
        <v>-221.94963047017453</v>
      </c>
      <c r="R9">
        <v>-244.87973510797306</v>
      </c>
      <c r="S9">
        <v>-266.57836941731733</v>
      </c>
      <c r="T9">
        <v>-290.57704503739296</v>
      </c>
      <c r="U9">
        <v>-314.63945364196059</v>
      </c>
      <c r="V9" s="158">
        <v>-335.1379853020776</v>
      </c>
    </row>
    <row r="10" spans="2:22" x14ac:dyDescent="0.25">
      <c r="B10" s="1">
        <v>12035</v>
      </c>
      <c r="C10" s="156">
        <v>31.638602501741659</v>
      </c>
      <c r="D10">
        <v>59.639371719441385</v>
      </c>
      <c r="E10">
        <v>93.089518303174188</v>
      </c>
      <c r="F10">
        <v>131.58784184703833</v>
      </c>
      <c r="G10">
        <v>172.03210054771827</v>
      </c>
      <c r="H10">
        <v>218.19015346784755</v>
      </c>
      <c r="I10">
        <v>270.62064492979482</v>
      </c>
      <c r="J10">
        <v>386.15025214051713</v>
      </c>
      <c r="K10">
        <v>481.90714169021555</v>
      </c>
      <c r="L10">
        <v>570.87770627995155</v>
      </c>
      <c r="M10" s="156">
        <v>-262.86767481119551</v>
      </c>
      <c r="N10">
        <v>-326.04358262903708</v>
      </c>
      <c r="O10">
        <v>-395.36422755834172</v>
      </c>
      <c r="P10">
        <v>-463.35148838223148</v>
      </c>
      <c r="Q10">
        <v>-523.52761106986122</v>
      </c>
      <c r="R10">
        <v>-578.14220532719219</v>
      </c>
      <c r="S10">
        <v>-629.83173614937266</v>
      </c>
      <c r="T10">
        <v>-686.73379463469064</v>
      </c>
      <c r="U10">
        <v>-743.63222608644924</v>
      </c>
      <c r="V10" s="158">
        <v>-791.90084693846563</v>
      </c>
    </row>
    <row r="11" spans="2:22" x14ac:dyDescent="0.25">
      <c r="B11" s="1">
        <v>12036</v>
      </c>
      <c r="C11" s="156">
        <v>7.1905914776685592E-2</v>
      </c>
      <c r="D11">
        <v>0.13554402663509407</v>
      </c>
      <c r="E11">
        <v>0.21156708705266855</v>
      </c>
      <c r="F11">
        <v>0.29906327692508716</v>
      </c>
      <c r="G11">
        <v>0.39098204669935965</v>
      </c>
      <c r="H11">
        <v>0.49588671242692628</v>
      </c>
      <c r="I11">
        <v>0.61504692029498831</v>
      </c>
      <c r="J11">
        <v>0.87761420941026635</v>
      </c>
      <c r="K11">
        <v>1.0952435038413988</v>
      </c>
      <c r="L11">
        <v>1.2974493324544352</v>
      </c>
      <c r="M11" s="156">
        <v>-0.5974265336618082</v>
      </c>
      <c r="N11">
        <v>-0.74100814233872059</v>
      </c>
      <c r="O11">
        <v>-0.89855506263259477</v>
      </c>
      <c r="P11">
        <v>-1.0530715645050719</v>
      </c>
      <c r="Q11">
        <v>-1.1898354797042303</v>
      </c>
      <c r="R11">
        <v>-1.3139595575618008</v>
      </c>
      <c r="S11">
        <v>-1.4314357639758473</v>
      </c>
      <c r="T11">
        <v>-1.5607586241697513</v>
      </c>
      <c r="U11">
        <v>-1.6900732411055663</v>
      </c>
      <c r="V11" s="158">
        <v>-1.7997746521328761</v>
      </c>
    </row>
    <row r="12" spans="2:22" x14ac:dyDescent="0.25">
      <c r="B12" s="1">
        <v>12037</v>
      </c>
      <c r="C12" s="156">
        <v>8.4848979436488996</v>
      </c>
      <c r="D12">
        <v>15.994195142941097</v>
      </c>
      <c r="E12">
        <v>24.964916272214886</v>
      </c>
      <c r="F12">
        <v>35.289466677160277</v>
      </c>
      <c r="G12">
        <v>46.135881510524442</v>
      </c>
      <c r="H12">
        <v>58.514632066377295</v>
      </c>
      <c r="I12">
        <v>72.575536594808597</v>
      </c>
      <c r="J12">
        <v>103.55847671041141</v>
      </c>
      <c r="K12">
        <v>129.23873345328505</v>
      </c>
      <c r="L12">
        <v>153.09902122962333</v>
      </c>
      <c r="M12" s="156">
        <v>-70.496330972093347</v>
      </c>
      <c r="N12">
        <v>-87.438960795969024</v>
      </c>
      <c r="O12">
        <v>-106.02949739064617</v>
      </c>
      <c r="P12">
        <v>-124.26244461159845</v>
      </c>
      <c r="Q12">
        <v>-140.40058660509916</v>
      </c>
      <c r="R12">
        <v>-155.04722779229246</v>
      </c>
      <c r="S12">
        <v>-168.90942014914989</v>
      </c>
      <c r="T12">
        <v>-184.16951765203066</v>
      </c>
      <c r="U12">
        <v>-199.42864245045678</v>
      </c>
      <c r="V12" s="158">
        <v>-212.37340895167938</v>
      </c>
    </row>
    <row r="13" spans="2:22" x14ac:dyDescent="0.25">
      <c r="B13" s="1">
        <v>12038</v>
      </c>
      <c r="C13" s="156">
        <v>34.555412527610258</v>
      </c>
      <c r="D13">
        <v>66.06286948183886</v>
      </c>
      <c r="E13">
        <v>103.16824179042095</v>
      </c>
      <c r="F13">
        <v>144.82871276305252</v>
      </c>
      <c r="G13">
        <v>187.66969300689772</v>
      </c>
      <c r="H13">
        <v>234.93949825208151</v>
      </c>
      <c r="I13">
        <v>288.05510973807424</v>
      </c>
      <c r="J13">
        <v>402.94283499244193</v>
      </c>
      <c r="K13">
        <v>498.93327342323619</v>
      </c>
      <c r="L13">
        <v>588.47009885924331</v>
      </c>
      <c r="M13" s="156">
        <v>-304.76313942682071</v>
      </c>
      <c r="N13">
        <v>-376.35664501009671</v>
      </c>
      <c r="O13">
        <v>-454.52542428135814</v>
      </c>
      <c r="P13">
        <v>-530.89120863011749</v>
      </c>
      <c r="Q13">
        <v>-598.27603419809986</v>
      </c>
      <c r="R13">
        <v>-659.4107513352925</v>
      </c>
      <c r="S13">
        <v>-717.2492227747839</v>
      </c>
      <c r="T13">
        <v>-782.41294184746278</v>
      </c>
      <c r="U13">
        <v>-847.71057358696658</v>
      </c>
      <c r="V13" s="158">
        <v>-904.4694728377691</v>
      </c>
    </row>
    <row r="14" spans="2:22" x14ac:dyDescent="0.25">
      <c r="B14" s="1">
        <v>12039</v>
      </c>
      <c r="C14" s="156">
        <v>41.002282207546607</v>
      </c>
      <c r="D14">
        <v>77.986687725405019</v>
      </c>
      <c r="E14">
        <v>122.11547736031829</v>
      </c>
      <c r="F14">
        <v>172.82771287435676</v>
      </c>
      <c r="G14">
        <v>226.03827404754321</v>
      </c>
      <c r="H14">
        <v>286.707446571611</v>
      </c>
      <c r="I14">
        <v>355.57734159710316</v>
      </c>
      <c r="J14">
        <v>507.24295947358473</v>
      </c>
      <c r="K14">
        <v>632.93403487680087</v>
      </c>
      <c r="L14">
        <v>749.66851581977892</v>
      </c>
      <c r="M14" s="156">
        <v>-342.92204532894709</v>
      </c>
      <c r="N14">
        <v>-426.28517095248407</v>
      </c>
      <c r="O14">
        <v>-517.65851593471393</v>
      </c>
      <c r="P14">
        <v>-607.17264850373681</v>
      </c>
      <c r="Q14">
        <v>-686.31114802229888</v>
      </c>
      <c r="R14">
        <v>-758.06180227840548</v>
      </c>
      <c r="S14">
        <v>-825.89898125230718</v>
      </c>
      <c r="T14">
        <v>-900.61105878381034</v>
      </c>
      <c r="U14">
        <v>-975.16881418908463</v>
      </c>
      <c r="V14" s="158">
        <v>-1038.3199312336417</v>
      </c>
    </row>
    <row r="15" spans="2:22" x14ac:dyDescent="0.25">
      <c r="B15" s="1">
        <v>13043</v>
      </c>
      <c r="C15" s="156">
        <v>12.229438084034665</v>
      </c>
      <c r="D15">
        <v>24.806876026518875</v>
      </c>
      <c r="E15">
        <v>39.715893877660569</v>
      </c>
      <c r="F15">
        <v>56.721540294187363</v>
      </c>
      <c r="G15">
        <v>74.459883430164012</v>
      </c>
      <c r="H15">
        <v>94.601177303240107</v>
      </c>
      <c r="I15">
        <v>117.39414104224515</v>
      </c>
      <c r="J15">
        <v>167.50047343208325</v>
      </c>
      <c r="K15">
        <v>208.94398215778892</v>
      </c>
      <c r="L15">
        <v>247.33626108641766</v>
      </c>
      <c r="M15" s="156">
        <v>-109.46640851694937</v>
      </c>
      <c r="N15">
        <v>-137.60467256029713</v>
      </c>
      <c r="O15">
        <v>-168.23664252179211</v>
      </c>
      <c r="P15">
        <v>-198.01692855201787</v>
      </c>
      <c r="Q15">
        <v>-224.13500284814211</v>
      </c>
      <c r="R15">
        <v>-247.63247109926044</v>
      </c>
      <c r="S15">
        <v>-269.67250106810565</v>
      </c>
      <c r="T15">
        <v>-293.84645746407568</v>
      </c>
      <c r="U15">
        <v>-317.69910004745111</v>
      </c>
      <c r="V15" s="158">
        <v>-337.64442438969223</v>
      </c>
    </row>
    <row r="16" spans="2:22" x14ac:dyDescent="0.25">
      <c r="B16" s="1">
        <v>13044</v>
      </c>
      <c r="C16" s="156">
        <v>9.2303609431187414</v>
      </c>
      <c r="D16">
        <v>18.118344938785775</v>
      </c>
      <c r="E16">
        <v>28.814462991893318</v>
      </c>
      <c r="F16">
        <v>41.331168124693669</v>
      </c>
      <c r="G16">
        <v>54.686434610933262</v>
      </c>
      <c r="H16">
        <v>70.191907918129303</v>
      </c>
      <c r="I16">
        <v>87.943071149982856</v>
      </c>
      <c r="J16">
        <v>127.73003231641403</v>
      </c>
      <c r="K16">
        <v>160.36712470734065</v>
      </c>
      <c r="L16">
        <v>190.70574821661342</v>
      </c>
      <c r="M16" s="156">
        <v>-95.016415643169893</v>
      </c>
      <c r="N16">
        <v>-114.74179744973917</v>
      </c>
      <c r="O16">
        <v>-136.31152325884207</v>
      </c>
      <c r="P16">
        <v>-157.31350891898424</v>
      </c>
      <c r="Q16">
        <v>-175.72791235256452</v>
      </c>
      <c r="R16">
        <v>-192.21050044821922</v>
      </c>
      <c r="S16">
        <v>-207.58238470400164</v>
      </c>
      <c r="T16">
        <v>-223.37862850904958</v>
      </c>
      <c r="U16">
        <v>-239.19692692661494</v>
      </c>
      <c r="V16" s="158">
        <v>-252.30979985988537</v>
      </c>
    </row>
    <row r="17" spans="2:22" x14ac:dyDescent="0.25">
      <c r="B17" s="1">
        <v>13045</v>
      </c>
      <c r="C17" s="156">
        <v>40.59734219994241</v>
      </c>
      <c r="D17">
        <v>82.37925682790079</v>
      </c>
      <c r="E17">
        <v>132.03901641948684</v>
      </c>
      <c r="F17">
        <v>188.9679407105092</v>
      </c>
      <c r="G17">
        <v>248.62248999589437</v>
      </c>
      <c r="H17">
        <v>316.6926023988222</v>
      </c>
      <c r="I17">
        <v>393.90938684219219</v>
      </c>
      <c r="J17">
        <v>564.42984318321385</v>
      </c>
      <c r="K17">
        <v>705.15091800687196</v>
      </c>
      <c r="L17">
        <v>835.58353795488085</v>
      </c>
      <c r="M17" s="156">
        <v>-379.59194283522561</v>
      </c>
      <c r="N17">
        <v>-472.81854090841267</v>
      </c>
      <c r="O17">
        <v>-574.32859523001252</v>
      </c>
      <c r="P17">
        <v>-672.96221685154671</v>
      </c>
      <c r="Q17">
        <v>-759.3797385822586</v>
      </c>
      <c r="R17">
        <v>-836.96619364503147</v>
      </c>
      <c r="S17">
        <v>-909.57772442866224</v>
      </c>
      <c r="T17">
        <v>-987.92878869604317</v>
      </c>
      <c r="U17">
        <v>-1065.6278109890688</v>
      </c>
      <c r="V17" s="158">
        <v>-1130.2679559920493</v>
      </c>
    </row>
    <row r="18" spans="2:22" x14ac:dyDescent="0.25">
      <c r="B18" s="1">
        <v>13046</v>
      </c>
      <c r="C18" s="156">
        <v>0.20925251508329643</v>
      </c>
      <c r="D18">
        <v>0.41074333614375808</v>
      </c>
      <c r="E18">
        <v>0.65322460183133479</v>
      </c>
      <c r="F18">
        <v>0.93697862247416397</v>
      </c>
      <c r="G18">
        <v>1.239742850121913</v>
      </c>
      <c r="H18">
        <v>1.5912523205621254</v>
      </c>
      <c r="I18">
        <v>1.9936716381608206</v>
      </c>
      <c r="J18">
        <v>2.8956430499942734</v>
      </c>
      <c r="K18">
        <v>3.6355267565895866</v>
      </c>
      <c r="L18">
        <v>4.323304115741867</v>
      </c>
      <c r="M18" s="156">
        <v>-2.1540245359912578</v>
      </c>
      <c r="N18">
        <v>-2.601199438407185</v>
      </c>
      <c r="O18">
        <v>-3.0901856658175797</v>
      </c>
      <c r="P18">
        <v>-3.5663012097502729</v>
      </c>
      <c r="Q18">
        <v>-3.9837561994284156</v>
      </c>
      <c r="R18">
        <v>-4.3574168867354475</v>
      </c>
      <c r="S18">
        <v>-4.7058978900151507</v>
      </c>
      <c r="T18">
        <v>-5.0639991349658589</v>
      </c>
      <c r="U18">
        <v>-5.4226003585378706</v>
      </c>
      <c r="V18" s="158">
        <v>-5.7198695182341766</v>
      </c>
    </row>
    <row r="19" spans="2:22" x14ac:dyDescent="0.25">
      <c r="B19" s="1">
        <v>13047</v>
      </c>
      <c r="C19" s="156">
        <v>4.1646077759221285</v>
      </c>
      <c r="D19">
        <v>8.4723920562538098</v>
      </c>
      <c r="E19">
        <v>13.58770949477236</v>
      </c>
      <c r="F19">
        <v>19.442778590085052</v>
      </c>
      <c r="G19">
        <v>25.569801773879998</v>
      </c>
      <c r="H19">
        <v>32.551536377194367</v>
      </c>
      <c r="I19">
        <v>40.46578599762519</v>
      </c>
      <c r="J19">
        <v>57.922327728316532</v>
      </c>
      <c r="K19">
        <v>72.335214503984062</v>
      </c>
      <c r="L19">
        <v>85.691235078345954</v>
      </c>
      <c r="M19" s="156">
        <v>-38.631341676302256</v>
      </c>
      <c r="N19">
        <v>-48.246913757210137</v>
      </c>
      <c r="O19">
        <v>-58.71361116716399</v>
      </c>
      <c r="P19">
        <v>-68.882180581141185</v>
      </c>
      <c r="Q19">
        <v>-77.790858131499448</v>
      </c>
      <c r="R19">
        <v>-85.790923345534949</v>
      </c>
      <c r="S19">
        <v>-93.279921811521859</v>
      </c>
      <c r="T19">
        <v>-101.39313819449049</v>
      </c>
      <c r="U19">
        <v>-109.42492062235132</v>
      </c>
      <c r="V19" s="158">
        <v>-116.11200176864772</v>
      </c>
    </row>
    <row r="20" spans="2:22" x14ac:dyDescent="0.25">
      <c r="B20" s="1">
        <v>13048</v>
      </c>
      <c r="C20" s="156">
        <v>9.1373598253039443</v>
      </c>
      <c r="D20">
        <v>17.935792344944108</v>
      </c>
      <c r="E20">
        <v>28.524140946634954</v>
      </c>
      <c r="F20">
        <v>40.914733181371837</v>
      </c>
      <c r="G20">
        <v>54.135437788656866</v>
      </c>
      <c r="H20">
        <v>69.484684664546151</v>
      </c>
      <c r="I20">
        <v>87.056994866355822</v>
      </c>
      <c r="J20">
        <v>126.44307984974994</v>
      </c>
      <c r="K20">
        <v>158.75133503774526</v>
      </c>
      <c r="L20">
        <v>188.78427972072819</v>
      </c>
      <c r="M20" s="156">
        <v>-94.059071404951567</v>
      </c>
      <c r="N20">
        <v>-113.58570881044707</v>
      </c>
      <c r="O20">
        <v>-134.93810740736762</v>
      </c>
      <c r="P20">
        <v>-155.72848615909527</v>
      </c>
      <c r="Q20">
        <v>-173.95735404170745</v>
      </c>
      <c r="R20">
        <v>-190.27387072078122</v>
      </c>
      <c r="S20">
        <v>-205.49087453066161</v>
      </c>
      <c r="T20">
        <v>-221.12796222684253</v>
      </c>
      <c r="U20">
        <v>-236.78688232282036</v>
      </c>
      <c r="V20" s="158">
        <v>-249.76763562955907</v>
      </c>
    </row>
    <row r="21" spans="2:22" x14ac:dyDescent="0.25">
      <c r="B21" s="1">
        <v>13049</v>
      </c>
      <c r="C21" s="156">
        <v>23.366530850968104</v>
      </c>
      <c r="D21">
        <v>45.866339202719658</v>
      </c>
      <c r="E21">
        <v>72.943413871165717</v>
      </c>
      <c r="F21">
        <v>104.62927950961499</v>
      </c>
      <c r="G21">
        <v>138.43795159694696</v>
      </c>
      <c r="H21">
        <v>177.68984246277068</v>
      </c>
      <c r="I21">
        <v>222.6266662612916</v>
      </c>
      <c r="J21">
        <v>323.3468072493605</v>
      </c>
      <c r="K21">
        <v>405.96715448583717</v>
      </c>
      <c r="L21">
        <v>482.76895959117508</v>
      </c>
      <c r="M21" s="156">
        <v>-240.53273985235705</v>
      </c>
      <c r="N21">
        <v>-290.46727062213574</v>
      </c>
      <c r="O21">
        <v>-345.07073268296313</v>
      </c>
      <c r="P21">
        <v>-398.23696842211382</v>
      </c>
      <c r="Q21">
        <v>-444.8527756028397</v>
      </c>
      <c r="R21">
        <v>-486.57821901879169</v>
      </c>
      <c r="S21">
        <v>-525.49193105169195</v>
      </c>
      <c r="T21">
        <v>-565.47990340452088</v>
      </c>
      <c r="U21">
        <v>-605.52370670339576</v>
      </c>
      <c r="V21" s="158">
        <v>-638.71876286948304</v>
      </c>
    </row>
    <row r="22" spans="2:22" x14ac:dyDescent="0.25">
      <c r="B22" s="1">
        <v>13050</v>
      </c>
      <c r="C22" s="156">
        <v>10.047432380995701</v>
      </c>
      <c r="D22">
        <v>18.988497497628593</v>
      </c>
      <c r="E22">
        <v>29.674962209393581</v>
      </c>
      <c r="F22">
        <v>41.988225144608897</v>
      </c>
      <c r="G22">
        <v>54.937685138213702</v>
      </c>
      <c r="H22">
        <v>69.734916289613722</v>
      </c>
      <c r="I22">
        <v>86.552161473125921</v>
      </c>
      <c r="J22">
        <v>123.65439058272769</v>
      </c>
      <c r="K22">
        <v>154.38347927299202</v>
      </c>
      <c r="L22">
        <v>182.93577489875659</v>
      </c>
      <c r="M22" s="156">
        <v>-84.724949517670623</v>
      </c>
      <c r="N22">
        <v>-104.87566496159396</v>
      </c>
      <c r="O22">
        <v>-126.98127020232265</v>
      </c>
      <c r="P22">
        <v>-148.65127857941516</v>
      </c>
      <c r="Q22">
        <v>-167.81971643953941</v>
      </c>
      <c r="R22">
        <v>-185.20095270080216</v>
      </c>
      <c r="S22">
        <v>-201.63577875088134</v>
      </c>
      <c r="T22">
        <v>-219.64319932524927</v>
      </c>
      <c r="U22">
        <v>-237.66739566044274</v>
      </c>
      <c r="V22" s="158">
        <v>-252.93008798410935</v>
      </c>
    </row>
    <row r="23" spans="2:22" x14ac:dyDescent="0.25">
      <c r="B23" s="1">
        <v>13052</v>
      </c>
      <c r="C23" s="156">
        <v>21.263494873559715</v>
      </c>
      <c r="D23">
        <v>43.391740761692056</v>
      </c>
      <c r="E23">
        <v>69.574371204600254</v>
      </c>
      <c r="F23">
        <v>99.348686053948711</v>
      </c>
      <c r="G23">
        <v>130.32199595882483</v>
      </c>
      <c r="H23">
        <v>165.39527035104075</v>
      </c>
      <c r="I23">
        <v>205.02915314894071</v>
      </c>
      <c r="J23">
        <v>291.95170234757302</v>
      </c>
      <c r="K23">
        <v>363.91261255440179</v>
      </c>
      <c r="L23">
        <v>430.54231632654012</v>
      </c>
      <c r="M23" s="156">
        <v>-187.54984347062191</v>
      </c>
      <c r="N23">
        <v>-237.0847298374369</v>
      </c>
      <c r="O23">
        <v>-290.97220552117943</v>
      </c>
      <c r="P23">
        <v>-343.33974589444307</v>
      </c>
      <c r="Q23">
        <v>-389.25637988014654</v>
      </c>
      <c r="R23">
        <v>-430.57718629684439</v>
      </c>
      <c r="S23">
        <v>-469.3477674722368</v>
      </c>
      <c r="T23">
        <v>-512.17669056249247</v>
      </c>
      <c r="U23">
        <v>-554.2965145274211</v>
      </c>
      <c r="V23" s="158">
        <v>-589.55726044647338</v>
      </c>
    </row>
    <row r="24" spans="2:22" x14ac:dyDescent="0.25">
      <c r="B24" s="1">
        <v>13053</v>
      </c>
      <c r="C24" s="156">
        <v>22.628169865765685</v>
      </c>
      <c r="D24">
        <v>46.619052599700069</v>
      </c>
      <c r="E24">
        <v>74.981373028231161</v>
      </c>
      <c r="F24">
        <v>107.20264123042581</v>
      </c>
      <c r="G24">
        <v>140.69503266710782</v>
      </c>
      <c r="H24">
        <v>178.59968162211882</v>
      </c>
      <c r="I24">
        <v>221.41503578741802</v>
      </c>
      <c r="J24">
        <v>315.29217429417724</v>
      </c>
      <c r="K24">
        <v>392.98985787376097</v>
      </c>
      <c r="L24">
        <v>464.90615877898256</v>
      </c>
      <c r="M24" s="156">
        <v>-201.57385963812484</v>
      </c>
      <c r="N24">
        <v>-255.22573862183415</v>
      </c>
      <c r="O24">
        <v>-313.53945603148492</v>
      </c>
      <c r="P24">
        <v>-370.15085304946916</v>
      </c>
      <c r="Q24">
        <v>-419.73514332399242</v>
      </c>
      <c r="R24">
        <v>-464.30983800114973</v>
      </c>
      <c r="S24">
        <v>-506.08816489959838</v>
      </c>
      <c r="T24">
        <v>-552.21492322096481</v>
      </c>
      <c r="U24">
        <v>-597.50650812569756</v>
      </c>
      <c r="V24" s="158">
        <v>-635.3546036369687</v>
      </c>
    </row>
    <row r="25" spans="2:22" x14ac:dyDescent="0.25">
      <c r="B25" s="1">
        <v>13054</v>
      </c>
      <c r="C25" s="156">
        <v>5.2897355555702505</v>
      </c>
      <c r="D25">
        <v>10.594219047179935</v>
      </c>
      <c r="E25">
        <v>16.929045915678973</v>
      </c>
      <c r="F25">
        <v>24.249331289399429</v>
      </c>
      <c r="G25">
        <v>31.974061400815291</v>
      </c>
      <c r="H25">
        <v>40.850648259114557</v>
      </c>
      <c r="I25">
        <v>50.956280721153753</v>
      </c>
      <c r="J25">
        <v>73.406731423241268</v>
      </c>
      <c r="K25">
        <v>91.888912701049023</v>
      </c>
      <c r="L25">
        <v>109.03983330887544</v>
      </c>
      <c r="M25" s="156">
        <v>-51.447872303266479</v>
      </c>
      <c r="N25">
        <v>-63.259380929351323</v>
      </c>
      <c r="O25">
        <v>-76.141300607729463</v>
      </c>
      <c r="P25">
        <v>-88.668112807338829</v>
      </c>
      <c r="Q25">
        <v>-99.646537762755841</v>
      </c>
      <c r="R25">
        <v>-109.49165129538537</v>
      </c>
      <c r="S25">
        <v>-118.69320277772037</v>
      </c>
      <c r="T25">
        <v>-128.42664648989026</v>
      </c>
      <c r="U25">
        <v>-138.14397773745424</v>
      </c>
      <c r="V25" s="158">
        <v>-146.20495537418677</v>
      </c>
    </row>
    <row r="26" spans="2:22" x14ac:dyDescent="0.25">
      <c r="B26" s="1">
        <v>13055</v>
      </c>
      <c r="C26" s="156">
        <v>28.010736802904429</v>
      </c>
      <c r="D26">
        <v>57.751029222655447</v>
      </c>
      <c r="E26">
        <v>92.900479471850375</v>
      </c>
      <c r="F26">
        <v>132.81296838226271</v>
      </c>
      <c r="G26">
        <v>174.28183155069308</v>
      </c>
      <c r="H26">
        <v>221.19256114437803</v>
      </c>
      <c r="I26">
        <v>274.1683563343895</v>
      </c>
      <c r="J26">
        <v>390.27675490408376</v>
      </c>
      <c r="K26">
        <v>486.39032688821459</v>
      </c>
      <c r="L26">
        <v>575.34550776795618</v>
      </c>
      <c r="M26" s="156">
        <v>-248.80302614125486</v>
      </c>
      <c r="N26">
        <v>-315.32144593633882</v>
      </c>
      <c r="O26">
        <v>-387.61331683165997</v>
      </c>
      <c r="P26">
        <v>-457.79221713382577</v>
      </c>
      <c r="Q26">
        <v>-519.25954951862286</v>
      </c>
      <c r="R26">
        <v>-574.52120158641992</v>
      </c>
      <c r="S26">
        <v>-626.32079750624916</v>
      </c>
      <c r="T26">
        <v>-683.58236163135916</v>
      </c>
      <c r="U26">
        <v>-739.7785107700164</v>
      </c>
      <c r="V26" s="158">
        <v>-786.75111755934324</v>
      </c>
    </row>
    <row r="27" spans="2:22" x14ac:dyDescent="0.25">
      <c r="B27" s="1">
        <v>13056</v>
      </c>
      <c r="C27" s="156">
        <v>20.135437425239708</v>
      </c>
      <c r="D27">
        <v>38.564042766673225</v>
      </c>
      <c r="E27">
        <v>60.54969166361721</v>
      </c>
      <c r="F27">
        <v>85.823318221999401</v>
      </c>
      <c r="G27">
        <v>112.35238410028845</v>
      </c>
      <c r="H27">
        <v>142.62046025478293</v>
      </c>
      <c r="I27">
        <v>176.98675375686906</v>
      </c>
      <c r="J27">
        <v>252.73352710963655</v>
      </c>
      <c r="K27">
        <v>315.45988530809126</v>
      </c>
      <c r="L27">
        <v>373.70650589655594</v>
      </c>
      <c r="M27" s="156">
        <v>-171.32015769296703</v>
      </c>
      <c r="N27">
        <v>-212.79640780130401</v>
      </c>
      <c r="O27">
        <v>-258.22466896048763</v>
      </c>
      <c r="P27">
        <v>-302.68418944460279</v>
      </c>
      <c r="Q27">
        <v>-341.94567727804002</v>
      </c>
      <c r="R27">
        <v>-377.49438099466926</v>
      </c>
      <c r="S27">
        <v>-411.05755594540949</v>
      </c>
      <c r="T27">
        <v>-447.87045311562019</v>
      </c>
      <c r="U27">
        <v>-484.60407435319303</v>
      </c>
      <c r="V27" s="158">
        <v>-515.64093251721306</v>
      </c>
    </row>
    <row r="28" spans="2:22" x14ac:dyDescent="0.25">
      <c r="B28" s="1">
        <v>13057</v>
      </c>
      <c r="C28" s="156">
        <v>48.450056373187898</v>
      </c>
      <c r="D28">
        <v>97.909135481431264</v>
      </c>
      <c r="E28">
        <v>155.44456143190232</v>
      </c>
      <c r="F28">
        <v>218.9932246927815</v>
      </c>
      <c r="G28">
        <v>283.44274124784329</v>
      </c>
      <c r="H28">
        <v>353.73794347974189</v>
      </c>
      <c r="I28">
        <v>431.58833718029155</v>
      </c>
      <c r="J28">
        <v>599.30780330845107</v>
      </c>
      <c r="K28">
        <v>739.84701725606533</v>
      </c>
      <c r="L28">
        <v>870.64181819864871</v>
      </c>
      <c r="M28" s="156">
        <v>-475.61933839088789</v>
      </c>
      <c r="N28">
        <v>-586.66594257539077</v>
      </c>
      <c r="O28">
        <v>-706.66150711563228</v>
      </c>
      <c r="P28">
        <v>-822.62864549464871</v>
      </c>
      <c r="Q28">
        <v>-923.8781043980689</v>
      </c>
      <c r="R28">
        <v>-1014.921365552809</v>
      </c>
      <c r="S28">
        <v>-1100.309191461813</v>
      </c>
      <c r="T28">
        <v>-1196.9708573215153</v>
      </c>
      <c r="U28">
        <v>-1292.7742527907355</v>
      </c>
      <c r="V28" s="158">
        <v>-1375.6843381407421</v>
      </c>
    </row>
    <row r="29" spans="2:22" x14ac:dyDescent="0.25">
      <c r="B29" s="1">
        <v>13058</v>
      </c>
      <c r="C29" s="156">
        <v>0.62775754524988925</v>
      </c>
      <c r="D29">
        <v>1.2322300084312743</v>
      </c>
      <c r="E29">
        <v>1.9596738054940042</v>
      </c>
      <c r="F29">
        <v>2.8109358674224914</v>
      </c>
      <c r="G29">
        <v>3.7192285503657385</v>
      </c>
      <c r="H29">
        <v>4.7737569616863764</v>
      </c>
      <c r="I29">
        <v>5.9810149144824614</v>
      </c>
      <c r="J29">
        <v>8.6869291499828183</v>
      </c>
      <c r="K29">
        <v>10.906580269768758</v>
      </c>
      <c r="L29">
        <v>12.969912347225598</v>
      </c>
      <c r="M29" s="156">
        <v>-6.4620736079737719</v>
      </c>
      <c r="N29">
        <v>-7.8035983152215547</v>
      </c>
      <c r="O29">
        <v>-9.2705569974527364</v>
      </c>
      <c r="P29">
        <v>-10.698903629250818</v>
      </c>
      <c r="Q29">
        <v>-11.951268598285246</v>
      </c>
      <c r="R29">
        <v>-13.072250660206343</v>
      </c>
      <c r="S29">
        <v>-14.117693670045451</v>
      </c>
      <c r="T29">
        <v>-15.191997404897577</v>
      </c>
      <c r="U29">
        <v>-16.267801075613612</v>
      </c>
      <c r="V29" s="158">
        <v>-17.159608554702533</v>
      </c>
    </row>
    <row r="30" spans="2:22" x14ac:dyDescent="0.25">
      <c r="B30" s="1">
        <v>14060</v>
      </c>
      <c r="C30" s="156">
        <v>2.9760357700735489</v>
      </c>
      <c r="D30">
        <v>5.8416830029334488</v>
      </c>
      <c r="E30">
        <v>9.2903054482678726</v>
      </c>
      <c r="F30">
        <v>13.325918186299221</v>
      </c>
      <c r="G30">
        <v>17.631898312844985</v>
      </c>
      <c r="H30">
        <v>22.631144114661339</v>
      </c>
      <c r="I30">
        <v>28.354441076065001</v>
      </c>
      <c r="J30">
        <v>41.182478933251886</v>
      </c>
      <c r="K30">
        <v>51.705269427051888</v>
      </c>
      <c r="L30">
        <v>61.486991868328772</v>
      </c>
      <c r="M30" s="156">
        <v>-30.635015622986774</v>
      </c>
      <c r="N30">
        <v>-36.994836457346629</v>
      </c>
      <c r="O30">
        <v>-43.949307247183356</v>
      </c>
      <c r="P30">
        <v>-50.720728316448323</v>
      </c>
      <c r="Q30">
        <v>-56.657865947426352</v>
      </c>
      <c r="R30">
        <v>-61.972151278015254</v>
      </c>
      <c r="S30">
        <v>-66.928325546882164</v>
      </c>
      <c r="T30">
        <v>-72.021321030625558</v>
      </c>
      <c r="U30">
        <v>-77.121427321427475</v>
      </c>
      <c r="V30" s="158">
        <v>-81.349255370441639</v>
      </c>
    </row>
    <row r="31" spans="2:22" x14ac:dyDescent="0.25">
      <c r="B31" s="1">
        <v>14061</v>
      </c>
      <c r="C31" s="156">
        <v>1.2555150904997785</v>
      </c>
      <c r="D31">
        <v>2.4644600168625486</v>
      </c>
      <c r="E31">
        <v>3.9193476109880083</v>
      </c>
      <c r="F31">
        <v>5.6218717348449827</v>
      </c>
      <c r="G31">
        <v>7.438457100731477</v>
      </c>
      <c r="H31">
        <v>9.5475139233727528</v>
      </c>
      <c r="I31">
        <v>11.962029828964923</v>
      </c>
      <c r="J31">
        <v>17.373858299965637</v>
      </c>
      <c r="K31">
        <v>21.813160539537517</v>
      </c>
      <c r="L31">
        <v>25.939824694451197</v>
      </c>
      <c r="M31" s="156">
        <v>-12.924147215947544</v>
      </c>
      <c r="N31">
        <v>-15.607196630443109</v>
      </c>
      <c r="O31">
        <v>-18.541113994905473</v>
      </c>
      <c r="P31">
        <v>-21.397807258501636</v>
      </c>
      <c r="Q31">
        <v>-23.902537196570492</v>
      </c>
      <c r="R31">
        <v>-26.144501320412687</v>
      </c>
      <c r="S31">
        <v>-28.235387340090902</v>
      </c>
      <c r="T31">
        <v>-30.383994809795155</v>
      </c>
      <c r="U31">
        <v>-32.535602151227224</v>
      </c>
      <c r="V31" s="158">
        <v>-34.319217109405066</v>
      </c>
    </row>
    <row r="32" spans="2:22" x14ac:dyDescent="0.25">
      <c r="B32" s="1">
        <v>14062</v>
      </c>
      <c r="C32" s="156">
        <v>0.25575307399069569</v>
      </c>
      <c r="D32">
        <v>0.5020196330645933</v>
      </c>
      <c r="E32">
        <v>0.7983856244605203</v>
      </c>
      <c r="F32">
        <v>1.1451960941350894</v>
      </c>
      <c r="G32">
        <v>1.5152412612601158</v>
      </c>
      <c r="H32">
        <v>1.9448639473537088</v>
      </c>
      <c r="I32">
        <v>2.4367097799743362</v>
      </c>
      <c r="J32">
        <v>3.5391192833263343</v>
      </c>
      <c r="K32">
        <v>4.4434215913872723</v>
      </c>
      <c r="L32">
        <v>5.2840383636845036</v>
      </c>
      <c r="M32" s="156">
        <v>-2.6326966551004256</v>
      </c>
      <c r="N32">
        <v>-3.1792437580532269</v>
      </c>
      <c r="O32">
        <v>-3.7768935915548192</v>
      </c>
      <c r="P32">
        <v>-4.3588125896947778</v>
      </c>
      <c r="Q32">
        <v>-4.869035354856952</v>
      </c>
      <c r="R32">
        <v>-5.3257317504544366</v>
      </c>
      <c r="S32">
        <v>-5.7516529766851852</v>
      </c>
      <c r="T32">
        <v>-6.1893322760693827</v>
      </c>
      <c r="U32">
        <v>-6.6276226604351756</v>
      </c>
      <c r="V32" s="158">
        <v>-6.9909516333973274</v>
      </c>
    </row>
    <row r="33" spans="2:22" x14ac:dyDescent="0.25">
      <c r="B33" s="1">
        <v>14063</v>
      </c>
      <c r="C33" s="156">
        <v>5.8358201428786005</v>
      </c>
      <c r="D33">
        <v>11.455175263564813</v>
      </c>
      <c r="E33">
        <v>18.217708339962787</v>
      </c>
      <c r="F33">
        <v>26.131292693446131</v>
      </c>
      <c r="G33">
        <v>34.575050597844466</v>
      </c>
      <c r="H33">
        <v>44.378259162343724</v>
      </c>
      <c r="I33">
        <v>55.601286797596224</v>
      </c>
      <c r="J33">
        <v>80.756267283173628</v>
      </c>
      <c r="K33">
        <v>101.39080176710956</v>
      </c>
      <c r="L33">
        <v>120.57214811680096</v>
      </c>
      <c r="M33" s="156">
        <v>-60.073350948200627</v>
      </c>
      <c r="N33">
        <v>-72.544562115578174</v>
      </c>
      <c r="O33">
        <v>-86.181844680023616</v>
      </c>
      <c r="P33">
        <v>-99.460178183035396</v>
      </c>
      <c r="Q33">
        <v>-111.10253400628137</v>
      </c>
      <c r="R33">
        <v>-121.52351539673306</v>
      </c>
      <c r="S33">
        <v>-131.24226337708924</v>
      </c>
      <c r="T33">
        <v>-141.22930920849231</v>
      </c>
      <c r="U33">
        <v>-151.23029888811175</v>
      </c>
      <c r="V33" s="158">
        <v>-159.52080545297542</v>
      </c>
    </row>
    <row r="34" spans="2:22" x14ac:dyDescent="0.25">
      <c r="B34" s="1">
        <v>14064</v>
      </c>
      <c r="C34" s="156">
        <v>1.302015649407178</v>
      </c>
      <c r="D34">
        <v>2.5557363137833842</v>
      </c>
      <c r="E34">
        <v>4.0645086336171943</v>
      </c>
      <c r="F34">
        <v>5.8300892065059093</v>
      </c>
      <c r="G34">
        <v>7.7139555118696812</v>
      </c>
      <c r="H34">
        <v>9.9011255501643358</v>
      </c>
      <c r="I34">
        <v>12.40506797077844</v>
      </c>
      <c r="J34">
        <v>18.017334533297699</v>
      </c>
      <c r="K34">
        <v>22.621055374335203</v>
      </c>
      <c r="L34">
        <v>26.900558942393836</v>
      </c>
      <c r="M34" s="156">
        <v>-13.402819335056712</v>
      </c>
      <c r="N34">
        <v>-16.185240950089149</v>
      </c>
      <c r="O34">
        <v>-19.227821920642718</v>
      </c>
      <c r="P34">
        <v>-22.190318638446147</v>
      </c>
      <c r="Q34">
        <v>-24.78781635199903</v>
      </c>
      <c r="R34">
        <v>-27.112816184131677</v>
      </c>
      <c r="S34">
        <v>-29.281142426760944</v>
      </c>
      <c r="T34">
        <v>-31.509327950898683</v>
      </c>
      <c r="U34">
        <v>-33.740624453124518</v>
      </c>
      <c r="V34" s="158">
        <v>-35.59029922456822</v>
      </c>
    </row>
    <row r="35" spans="2:22" x14ac:dyDescent="0.25">
      <c r="B35" s="1">
        <v>14065</v>
      </c>
      <c r="C35" s="156">
        <v>7.1145855128320781</v>
      </c>
      <c r="D35">
        <v>13.965273428887777</v>
      </c>
      <c r="E35">
        <v>22.209636462265383</v>
      </c>
      <c r="F35">
        <v>31.85727316412158</v>
      </c>
      <c r="G35">
        <v>42.151256904145043</v>
      </c>
      <c r="H35">
        <v>54.102578899112267</v>
      </c>
      <c r="I35">
        <v>67.784835697467898</v>
      </c>
      <c r="J35">
        <v>98.451863699805287</v>
      </c>
      <c r="K35">
        <v>123.60790972404594</v>
      </c>
      <c r="L35">
        <v>146.99233993522347</v>
      </c>
      <c r="M35" s="156">
        <v>-73.236834223702758</v>
      </c>
      <c r="N35">
        <v>-88.440780905844321</v>
      </c>
      <c r="O35">
        <v>-105.06631263779771</v>
      </c>
      <c r="P35">
        <v>-121.25424113150929</v>
      </c>
      <c r="Q35">
        <v>-135.44771078056613</v>
      </c>
      <c r="R35">
        <v>-148.15217414900522</v>
      </c>
      <c r="S35">
        <v>-160.00052826051515</v>
      </c>
      <c r="T35">
        <v>-172.17597058883919</v>
      </c>
      <c r="U35">
        <v>-184.36841219028761</v>
      </c>
      <c r="V35" s="158">
        <v>-194.47556361996203</v>
      </c>
    </row>
    <row r="36" spans="2:22" x14ac:dyDescent="0.25">
      <c r="B36" s="1">
        <v>14066</v>
      </c>
      <c r="C36" s="156">
        <v>1.8135217973885689</v>
      </c>
      <c r="D36">
        <v>3.5597755799125701</v>
      </c>
      <c r="E36">
        <v>5.6612798825382349</v>
      </c>
      <c r="F36">
        <v>8.120481394776089</v>
      </c>
      <c r="G36">
        <v>10.744438034389912</v>
      </c>
      <c r="H36">
        <v>13.790853444871752</v>
      </c>
      <c r="I36">
        <v>17.278487530727109</v>
      </c>
      <c r="J36">
        <v>25.095573099950364</v>
      </c>
      <c r="K36">
        <v>31.507898557109744</v>
      </c>
      <c r="L36">
        <v>37.46863566976284</v>
      </c>
      <c r="M36" s="156">
        <v>-18.668212645257562</v>
      </c>
      <c r="N36">
        <v>-22.543728466195603</v>
      </c>
      <c r="O36">
        <v>-26.781609103752356</v>
      </c>
      <c r="P36">
        <v>-30.907943817835697</v>
      </c>
      <c r="Q36">
        <v>-34.525887061712936</v>
      </c>
      <c r="R36">
        <v>-37.764279685040549</v>
      </c>
      <c r="S36">
        <v>-40.784448380131309</v>
      </c>
      <c r="T36">
        <v>-43.887992503037438</v>
      </c>
      <c r="U36">
        <v>-46.995869773994869</v>
      </c>
      <c r="V36" s="158">
        <v>-49.572202491362859</v>
      </c>
    </row>
    <row r="37" spans="2:22" x14ac:dyDescent="0.25">
      <c r="B37" s="1">
        <v>14067</v>
      </c>
      <c r="C37" s="156">
        <v>2.6970324166291535</v>
      </c>
      <c r="D37">
        <v>5.2940252214084387</v>
      </c>
      <c r="E37">
        <v>8.4193393124927596</v>
      </c>
      <c r="F37">
        <v>12.07661335633367</v>
      </c>
      <c r="G37">
        <v>15.978907846015767</v>
      </c>
      <c r="H37">
        <v>20.509474353911838</v>
      </c>
      <c r="I37">
        <v>25.696212225183906</v>
      </c>
      <c r="J37">
        <v>37.321621533259517</v>
      </c>
      <c r="K37">
        <v>46.857900418265778</v>
      </c>
      <c r="L37">
        <v>55.722586380672951</v>
      </c>
      <c r="M37" s="156">
        <v>-27.762982908331757</v>
      </c>
      <c r="N37">
        <v>-33.526570539470391</v>
      </c>
      <c r="O37">
        <v>-39.829059692759913</v>
      </c>
      <c r="P37">
        <v>-45.965660036781287</v>
      </c>
      <c r="Q37">
        <v>-51.34619101485513</v>
      </c>
      <c r="R37">
        <v>-56.16226209570133</v>
      </c>
      <c r="S37">
        <v>-60.653795026861957</v>
      </c>
      <c r="T37">
        <v>-65.269322184004423</v>
      </c>
      <c r="U37">
        <v>-69.891293510043667</v>
      </c>
      <c r="V37" s="158">
        <v>-73.722762679462718</v>
      </c>
    </row>
    <row r="38" spans="2:22" x14ac:dyDescent="0.25">
      <c r="B38" s="1">
        <v>14068</v>
      </c>
      <c r="C38" s="156">
        <v>3.8595463893141333</v>
      </c>
      <c r="D38">
        <v>7.575932644429316</v>
      </c>
      <c r="E38">
        <v>12.048364878222397</v>
      </c>
      <c r="F38">
        <v>17.2820501478568</v>
      </c>
      <c r="G38">
        <v>22.866368124470839</v>
      </c>
      <c r="H38">
        <v>29.349765023701426</v>
      </c>
      <c r="I38">
        <v>36.772165770521802</v>
      </c>
      <c r="J38">
        <v>53.408527366561039</v>
      </c>
      <c r="K38">
        <v>67.055271288207919</v>
      </c>
      <c r="L38">
        <v>79.740942579238876</v>
      </c>
      <c r="M38" s="156">
        <v>-39.729785886060967</v>
      </c>
      <c r="N38">
        <v>-47.977678530621411</v>
      </c>
      <c r="O38">
        <v>-56.996757836190909</v>
      </c>
      <c r="P38">
        <v>-65.77844453539393</v>
      </c>
      <c r="Q38">
        <v>-73.478169900568545</v>
      </c>
      <c r="R38">
        <v>-80.370133688676034</v>
      </c>
      <c r="S38">
        <v>-86.797672193612797</v>
      </c>
      <c r="T38">
        <v>-93.402650711592514</v>
      </c>
      <c r="U38">
        <v>-100.01685105747627</v>
      </c>
      <c r="V38" s="158">
        <v>-105.49981555854148</v>
      </c>
    </row>
    <row r="39" spans="2:22" x14ac:dyDescent="0.25">
      <c r="B39" s="1">
        <v>14069</v>
      </c>
      <c r="C39" s="156">
        <v>2.3836557987754712</v>
      </c>
      <c r="D39">
        <v>4.696234859073626</v>
      </c>
      <c r="E39">
        <v>7.4752660853159849</v>
      </c>
      <c r="F39">
        <v>10.719689620315037</v>
      </c>
      <c r="G39">
        <v>14.173813026874043</v>
      </c>
      <c r="H39">
        <v>18.177789886623792</v>
      </c>
      <c r="I39">
        <v>22.756340811032519</v>
      </c>
      <c r="J39">
        <v>33.002135950943668</v>
      </c>
      <c r="K39">
        <v>41.41216059273718</v>
      </c>
      <c r="L39">
        <v>49.227471663476045</v>
      </c>
      <c r="M39" s="156">
        <v>-24.290199756631502</v>
      </c>
      <c r="N39">
        <v>-29.425792897714672</v>
      </c>
      <c r="O39">
        <v>-35.038776745746063</v>
      </c>
      <c r="P39">
        <v>-40.502701969647212</v>
      </c>
      <c r="Q39">
        <v>-45.293024693289638</v>
      </c>
      <c r="R39">
        <v>-49.582318264665169</v>
      </c>
      <c r="S39">
        <v>-53.584204168949185</v>
      </c>
      <c r="T39">
        <v>-57.719405810213345</v>
      </c>
      <c r="U39">
        <v>-61.857939713418212</v>
      </c>
      <c r="V39" s="158">
        <v>-65.289115939544928</v>
      </c>
    </row>
    <row r="40" spans="2:22" x14ac:dyDescent="0.25">
      <c r="B40" s="1">
        <v>14070</v>
      </c>
      <c r="C40" s="156">
        <v>3.1620380057031459</v>
      </c>
      <c r="D40">
        <v>6.2067881906167894</v>
      </c>
      <c r="E40">
        <v>9.8709495387846147</v>
      </c>
      <c r="F40">
        <v>14.158788072942924</v>
      </c>
      <c r="G40">
        <v>18.733891957397798</v>
      </c>
      <c r="H40">
        <v>24.045590621827674</v>
      </c>
      <c r="I40">
        <v>30.126593643319062</v>
      </c>
      <c r="J40">
        <v>43.75638386658013</v>
      </c>
      <c r="K40">
        <v>54.936848766242647</v>
      </c>
      <c r="L40">
        <v>65.329928860099315</v>
      </c>
      <c r="M40" s="156">
        <v>-32.549704099423444</v>
      </c>
      <c r="N40">
        <v>-39.307013735930802</v>
      </c>
      <c r="O40">
        <v>-46.696138950132315</v>
      </c>
      <c r="P40">
        <v>-53.890773836226352</v>
      </c>
      <c r="Q40">
        <v>-60.198982569140497</v>
      </c>
      <c r="R40">
        <v>-65.84541073289121</v>
      </c>
      <c r="S40">
        <v>-71.111345893562302</v>
      </c>
      <c r="T40">
        <v>-76.522653595039657</v>
      </c>
      <c r="U40">
        <v>-81.94151652901671</v>
      </c>
      <c r="V40" s="158">
        <v>-86.433583831094239</v>
      </c>
    </row>
    <row r="41" spans="2:22" x14ac:dyDescent="0.25">
      <c r="B41" s="1">
        <v>14071</v>
      </c>
      <c r="C41" s="156">
        <v>2.3250279453699601E-2</v>
      </c>
      <c r="D41">
        <v>4.5638148460417569E-2</v>
      </c>
      <c r="E41">
        <v>7.2580511314592755E-2</v>
      </c>
      <c r="F41">
        <v>0.10410873583046266</v>
      </c>
      <c r="G41">
        <v>0.13774920556910145</v>
      </c>
      <c r="H41">
        <v>0.17680581339579171</v>
      </c>
      <c r="I41">
        <v>0.22151907090675782</v>
      </c>
      <c r="J41">
        <v>0.32173811666603036</v>
      </c>
      <c r="K41">
        <v>0.40394741739884288</v>
      </c>
      <c r="L41">
        <v>0.48036712397131853</v>
      </c>
      <c r="M41" s="156">
        <v>-0.23933605955458417</v>
      </c>
      <c r="N41">
        <v>-0.28902215982302054</v>
      </c>
      <c r="O41">
        <v>-0.34335396286861997</v>
      </c>
      <c r="P41">
        <v>-0.39625568997225252</v>
      </c>
      <c r="Q41">
        <v>-0.44263957771426837</v>
      </c>
      <c r="R41">
        <v>-0.48415743185949417</v>
      </c>
      <c r="S41">
        <v>-0.5228775433350169</v>
      </c>
      <c r="T41">
        <v>-0.56266657055176217</v>
      </c>
      <c r="U41">
        <v>-0.60251115094865215</v>
      </c>
      <c r="V41" s="158">
        <v>-0.63554105758157531</v>
      </c>
    </row>
    <row r="42" spans="2:22" x14ac:dyDescent="0.25">
      <c r="B42" s="1">
        <v>16091</v>
      </c>
      <c r="C42" s="156">
        <v>30.324702592216525</v>
      </c>
      <c r="D42">
        <v>64.474313414993645</v>
      </c>
      <c r="E42">
        <v>105.44873590372714</v>
      </c>
      <c r="F42">
        <v>152.44364051262275</v>
      </c>
      <c r="G42">
        <v>201.60711710864405</v>
      </c>
      <c r="H42">
        <v>256.93373714313975</v>
      </c>
      <c r="I42">
        <v>319.77313413003407</v>
      </c>
      <c r="J42">
        <v>455.93603364065621</v>
      </c>
      <c r="K42">
        <v>570.94958382953689</v>
      </c>
      <c r="L42">
        <v>679.26356360969214</v>
      </c>
      <c r="M42" s="156">
        <v>-293.40691882530587</v>
      </c>
      <c r="N42">
        <v>-372.5551570616434</v>
      </c>
      <c r="O42">
        <v>-460.71169600735811</v>
      </c>
      <c r="P42">
        <v>-548.85170699028322</v>
      </c>
      <c r="Q42">
        <v>-628.5692642874975</v>
      </c>
      <c r="R42">
        <v>-702.68825183510546</v>
      </c>
      <c r="S42">
        <v>-774.59197121439684</v>
      </c>
      <c r="T42">
        <v>-857.92487584724586</v>
      </c>
      <c r="U42">
        <v>-943.02518415847862</v>
      </c>
      <c r="V42" s="158">
        <v>-1018.9415776344273</v>
      </c>
    </row>
    <row r="43" spans="2:22" x14ac:dyDescent="0.25">
      <c r="B43" s="1">
        <v>16092</v>
      </c>
      <c r="C43" s="156">
        <v>16.803298406076689</v>
      </c>
      <c r="D43">
        <v>35.726026481035433</v>
      </c>
      <c r="E43">
        <v>58.430468379554434</v>
      </c>
      <c r="F43">
        <v>84.470935002665428</v>
      </c>
      <c r="G43">
        <v>111.71303458833954</v>
      </c>
      <c r="H43">
        <v>142.37020932606879</v>
      </c>
      <c r="I43">
        <v>177.19030808936955</v>
      </c>
      <c r="J43">
        <v>252.63988011257138</v>
      </c>
      <c r="K43">
        <v>316.37033216528454</v>
      </c>
      <c r="L43">
        <v>376.38846814736189</v>
      </c>
      <c r="M43" s="156">
        <v>-162.58045718458504</v>
      </c>
      <c r="N43">
        <v>-206.43748962723097</v>
      </c>
      <c r="O43">
        <v>-255.28613458416388</v>
      </c>
      <c r="P43">
        <v>-304.125621189421</v>
      </c>
      <c r="Q43">
        <v>-348.29812047099421</v>
      </c>
      <c r="R43">
        <v>-389.368381969236</v>
      </c>
      <c r="S43">
        <v>-429.21113556468742</v>
      </c>
      <c r="T43">
        <v>-475.38694419241335</v>
      </c>
      <c r="U43">
        <v>-522.54209338651629</v>
      </c>
      <c r="V43" s="158">
        <v>-564.60832007448789</v>
      </c>
    </row>
    <row r="44" spans="2:22" x14ac:dyDescent="0.25">
      <c r="B44" s="1">
        <v>16093</v>
      </c>
      <c r="C44" s="156">
        <v>7.5352291289750157</v>
      </c>
      <c r="D44">
        <v>16.020890000089327</v>
      </c>
      <c r="E44">
        <v>26.202413163956439</v>
      </c>
      <c r="F44">
        <v>37.879934915257785</v>
      </c>
      <c r="G44">
        <v>50.096313948208511</v>
      </c>
      <c r="H44">
        <v>63.844140744658965</v>
      </c>
      <c r="I44">
        <v>79.458778783826659</v>
      </c>
      <c r="J44">
        <v>113.29319623798125</v>
      </c>
      <c r="K44">
        <v>141.87232083036977</v>
      </c>
      <c r="L44">
        <v>168.78670368483256</v>
      </c>
      <c r="M44" s="156">
        <v>-72.907173768712369</v>
      </c>
      <c r="N44">
        <v>-92.574311754711417</v>
      </c>
      <c r="O44">
        <v>-114.47987597758596</v>
      </c>
      <c r="P44">
        <v>-136.38133325213096</v>
      </c>
      <c r="Q44">
        <v>-156.18993839871152</v>
      </c>
      <c r="R44">
        <v>-174.60738378932925</v>
      </c>
      <c r="S44">
        <v>-192.47436860478956</v>
      </c>
      <c r="T44">
        <v>-213.18133278628534</v>
      </c>
      <c r="U44">
        <v>-234.32747000301592</v>
      </c>
      <c r="V44" s="158">
        <v>-253.19154353340321</v>
      </c>
    </row>
    <row r="45" spans="2:22" x14ac:dyDescent="0.25">
      <c r="B45" s="1">
        <v>16094</v>
      </c>
      <c r="C45" s="156">
        <v>28.352156866796125</v>
      </c>
      <c r="D45">
        <v>60.267131913301732</v>
      </c>
      <c r="E45">
        <v>98.556904536887785</v>
      </c>
      <c r="F45">
        <v>142.46847206589536</v>
      </c>
      <c r="G45">
        <v>188.40268718403809</v>
      </c>
      <c r="H45">
        <v>240.09226359937344</v>
      </c>
      <c r="I45">
        <v>298.79849133483145</v>
      </c>
      <c r="J45">
        <v>426.00238187156691</v>
      </c>
      <c r="K45">
        <v>533.44199628735885</v>
      </c>
      <c r="L45">
        <v>634.61762805067542</v>
      </c>
      <c r="M45" s="156">
        <v>-274.11099670936937</v>
      </c>
      <c r="N45">
        <v>-348.07289672457551</v>
      </c>
      <c r="O45">
        <v>-430.44474485009465</v>
      </c>
      <c r="P45">
        <v>-512.79206235107529</v>
      </c>
      <c r="Q45">
        <v>-587.26178088519828</v>
      </c>
      <c r="R45">
        <v>-656.49365595904453</v>
      </c>
      <c r="S45">
        <v>-723.64864054708221</v>
      </c>
      <c r="T45">
        <v>-801.47005845847536</v>
      </c>
      <c r="U45">
        <v>-880.93389066528687</v>
      </c>
      <c r="V45" s="158">
        <v>-951.80716567764443</v>
      </c>
    </row>
    <row r="46" spans="2:22" x14ac:dyDescent="0.25">
      <c r="B46" s="1">
        <v>16095</v>
      </c>
      <c r="C46" s="156">
        <v>4.9460679748567618</v>
      </c>
      <c r="D46">
        <v>10.371137997725434</v>
      </c>
      <c r="E46">
        <v>16.843117474458982</v>
      </c>
      <c r="F46">
        <v>24.219996474710214</v>
      </c>
      <c r="G46">
        <v>31.897557166849193</v>
      </c>
      <c r="H46">
        <v>40.505300645055343</v>
      </c>
      <c r="I46">
        <v>50.257326873574982</v>
      </c>
      <c r="J46">
        <v>71.354682025353</v>
      </c>
      <c r="K46">
        <v>89.104538899775619</v>
      </c>
      <c r="L46">
        <v>105.75946485177752</v>
      </c>
      <c r="M46" s="156">
        <v>-45.560846626968619</v>
      </c>
      <c r="N46">
        <v>-58.056617484569358</v>
      </c>
      <c r="O46">
        <v>-71.886675146183734</v>
      </c>
      <c r="P46">
        <v>-85.615089407795651</v>
      </c>
      <c r="Q46">
        <v>-97.937019587489033</v>
      </c>
      <c r="R46">
        <v>-109.30823488470256</v>
      </c>
      <c r="S46">
        <v>-120.25578456112859</v>
      </c>
      <c r="T46">
        <v>-132.86198534340983</v>
      </c>
      <c r="U46">
        <v>-145.63716759333013</v>
      </c>
      <c r="V46" s="158">
        <v>-156.87547343830329</v>
      </c>
    </row>
    <row r="47" spans="2:22" x14ac:dyDescent="0.25">
      <c r="B47" s="1">
        <v>16096</v>
      </c>
      <c r="C47" s="156">
        <v>32.885291738662822</v>
      </c>
      <c r="D47">
        <v>67.59099953861238</v>
      </c>
      <c r="E47">
        <v>108.98235739997632</v>
      </c>
      <c r="F47">
        <v>156.32066459202488</v>
      </c>
      <c r="G47">
        <v>205.76315874140528</v>
      </c>
      <c r="H47">
        <v>261.56484044815238</v>
      </c>
      <c r="I47">
        <v>324.87541849453527</v>
      </c>
      <c r="J47">
        <v>462.67712794164743</v>
      </c>
      <c r="K47">
        <v>578.17211070272253</v>
      </c>
      <c r="L47">
        <v>685.93833193855392</v>
      </c>
      <c r="M47" s="156">
        <v>-305.89397516479374</v>
      </c>
      <c r="N47">
        <v>-385.02648779052555</v>
      </c>
      <c r="O47">
        <v>-472.17983575483481</v>
      </c>
      <c r="P47">
        <v>-558.1131257812682</v>
      </c>
      <c r="Q47">
        <v>-634.64981169813541</v>
      </c>
      <c r="R47">
        <v>-704.64708803728558</v>
      </c>
      <c r="S47">
        <v>-771.41653744751432</v>
      </c>
      <c r="T47">
        <v>-846.47888107659151</v>
      </c>
      <c r="U47">
        <v>-922.21806102995333</v>
      </c>
      <c r="V47" s="158">
        <v>-987.74640166735173</v>
      </c>
    </row>
    <row r="48" spans="2:22" x14ac:dyDescent="0.25">
      <c r="B48" s="1">
        <v>16097</v>
      </c>
      <c r="C48" s="156">
        <v>6.3577140937752272</v>
      </c>
      <c r="D48">
        <v>13.246234550706568</v>
      </c>
      <c r="E48">
        <v>21.441632741528785</v>
      </c>
      <c r="F48">
        <v>30.755025316027599</v>
      </c>
      <c r="G48">
        <v>40.423838580828203</v>
      </c>
      <c r="H48">
        <v>51.244326444522109</v>
      </c>
      <c r="I48">
        <v>63.488160098198065</v>
      </c>
      <c r="J48">
        <v>89.955471447751961</v>
      </c>
      <c r="K48">
        <v>112.17969152542061</v>
      </c>
      <c r="L48">
        <v>132.99518532721362</v>
      </c>
      <c r="M48" s="156">
        <v>-57.219119164899027</v>
      </c>
      <c r="N48">
        <v>-73.038852546330602</v>
      </c>
      <c r="O48">
        <v>-90.494558360532537</v>
      </c>
      <c r="P48">
        <v>-107.76161262107127</v>
      </c>
      <c r="Q48">
        <v>-123.20156392422132</v>
      </c>
      <c r="R48">
        <v>-137.39743837679245</v>
      </c>
      <c r="S48">
        <v>-151.01218469960389</v>
      </c>
      <c r="T48">
        <v>-166.65254353667095</v>
      </c>
      <c r="U48">
        <v>-182.41215546136857</v>
      </c>
      <c r="V48" s="158">
        <v>-196.18744368819293</v>
      </c>
    </row>
    <row r="49" spans="2:22" x14ac:dyDescent="0.25">
      <c r="B49" s="1">
        <v>16098</v>
      </c>
      <c r="C49" s="156">
        <v>32.430621400456786</v>
      </c>
      <c r="D49">
        <v>68.106213562645991</v>
      </c>
      <c r="E49">
        <v>110.7065834218126</v>
      </c>
      <c r="F49">
        <v>159.31955782809993</v>
      </c>
      <c r="G49">
        <v>209.96418480780903</v>
      </c>
      <c r="H49">
        <v>266.79393286453075</v>
      </c>
      <c r="I49">
        <v>331.20907119349567</v>
      </c>
      <c r="J49">
        <v>470.63167140167485</v>
      </c>
      <c r="K49">
        <v>587.99504754271879</v>
      </c>
      <c r="L49">
        <v>698.16515019446035</v>
      </c>
      <c r="M49" s="156">
        <v>-301.28083324572515</v>
      </c>
      <c r="N49">
        <v>-383.50936219443389</v>
      </c>
      <c r="O49">
        <v>-474.59905337000538</v>
      </c>
      <c r="P49">
        <v>-565.10757853697157</v>
      </c>
      <c r="Q49">
        <v>-646.42713910633222</v>
      </c>
      <c r="R49">
        <v>-721.5449651465442</v>
      </c>
      <c r="S49">
        <v>-793.9361501984323</v>
      </c>
      <c r="T49">
        <v>-877.29597984003328</v>
      </c>
      <c r="U49">
        <v>-961.92555853633235</v>
      </c>
      <c r="V49" s="158">
        <v>-1036.4940472615724</v>
      </c>
    </row>
    <row r="50" spans="2:22" x14ac:dyDescent="0.25">
      <c r="B50" s="1">
        <v>17100</v>
      </c>
      <c r="C50" s="156">
        <v>1.5730677063747789</v>
      </c>
      <c r="D50">
        <v>3.3114929273204221</v>
      </c>
      <c r="E50">
        <v>5.3988411363642976</v>
      </c>
      <c r="F50">
        <v>7.7969992450424588</v>
      </c>
      <c r="G50">
        <v>10.309844500909861</v>
      </c>
      <c r="H50">
        <v>13.143501094672471</v>
      </c>
      <c r="I50">
        <v>16.364645977863425</v>
      </c>
      <c r="J50">
        <v>23.356843952962716</v>
      </c>
      <c r="K50">
        <v>29.259752281897757</v>
      </c>
      <c r="L50">
        <v>34.814167866568617</v>
      </c>
      <c r="M50" s="156">
        <v>-15.105852677801758</v>
      </c>
      <c r="N50">
        <v>-19.128127505260561</v>
      </c>
      <c r="O50">
        <v>-23.606545801921325</v>
      </c>
      <c r="P50">
        <v>-28.08097509558656</v>
      </c>
      <c r="Q50">
        <v>-32.124306191591614</v>
      </c>
      <c r="R50">
        <v>-35.879166134571619</v>
      </c>
      <c r="S50">
        <v>-39.517415549623628</v>
      </c>
      <c r="T50">
        <v>-43.713932672637291</v>
      </c>
      <c r="U50">
        <v>-48.00005598932146</v>
      </c>
      <c r="V50" s="158">
        <v>-51.81599565394928</v>
      </c>
    </row>
    <row r="51" spans="2:22" x14ac:dyDescent="0.25">
      <c r="B51" s="1">
        <v>17101</v>
      </c>
      <c r="C51" s="156">
        <v>16.833678807681107</v>
      </c>
      <c r="D51">
        <v>34.282870478678298</v>
      </c>
      <c r="E51">
        <v>54.490123308985595</v>
      </c>
      <c r="F51">
        <v>76.759226211320396</v>
      </c>
      <c r="G51">
        <v>99.353786795510175</v>
      </c>
      <c r="H51">
        <v>124.07203348535651</v>
      </c>
      <c r="I51">
        <v>151.51619955759017</v>
      </c>
      <c r="J51">
        <v>209.90949889465116</v>
      </c>
      <c r="K51">
        <v>259.54261703594557</v>
      </c>
      <c r="L51">
        <v>306.17069315565607</v>
      </c>
      <c r="M51" s="156">
        <v>-182.07861467062312</v>
      </c>
      <c r="N51">
        <v>-220.42294993567856</v>
      </c>
      <c r="O51">
        <v>-261.49196833233333</v>
      </c>
      <c r="P51">
        <v>-300.71922119117795</v>
      </c>
      <c r="Q51">
        <v>-334.54017417320898</v>
      </c>
      <c r="R51">
        <v>-364.52454516187362</v>
      </c>
      <c r="S51">
        <v>-392.24699854909494</v>
      </c>
      <c r="T51">
        <v>-422.4338085748588</v>
      </c>
      <c r="U51">
        <v>-452.70815963239096</v>
      </c>
      <c r="V51" s="158">
        <v>-479.08540356975021</v>
      </c>
    </row>
    <row r="52" spans="2:22" x14ac:dyDescent="0.25">
      <c r="B52" s="1">
        <v>17102</v>
      </c>
      <c r="C52" s="156">
        <v>2.6255153759494831E-2</v>
      </c>
      <c r="D52">
        <v>5.5821916376617875E-2</v>
      </c>
      <c r="E52">
        <v>9.1297606843053811E-2</v>
      </c>
      <c r="F52">
        <v>0.13198583594166474</v>
      </c>
      <c r="G52">
        <v>0.17455161654428053</v>
      </c>
      <c r="H52">
        <v>0.2224534520719825</v>
      </c>
      <c r="I52">
        <v>0.27685985638963995</v>
      </c>
      <c r="J52">
        <v>0.39474981267589287</v>
      </c>
      <c r="K52">
        <v>0.49432864400825716</v>
      </c>
      <c r="L52">
        <v>0.58810698148025298</v>
      </c>
      <c r="M52" s="156">
        <v>-0.25403196435091413</v>
      </c>
      <c r="N52">
        <v>-0.32255857754254841</v>
      </c>
      <c r="O52">
        <v>-0.39888458528775605</v>
      </c>
      <c r="P52">
        <v>-0.47519628310847034</v>
      </c>
      <c r="Q52">
        <v>-0.5442158132359286</v>
      </c>
      <c r="R52">
        <v>-0.60838809682693118</v>
      </c>
      <c r="S52">
        <v>-0.67064239931982428</v>
      </c>
      <c r="T52">
        <v>-0.74279210030064591</v>
      </c>
      <c r="U52">
        <v>-0.81647202091643178</v>
      </c>
      <c r="V52" s="158">
        <v>-0.88220050011638729</v>
      </c>
    </row>
    <row r="53" spans="2:22" x14ac:dyDescent="0.25">
      <c r="B53" s="1">
        <v>17103</v>
      </c>
      <c r="C53" s="156">
        <v>16.663290777592021</v>
      </c>
      <c r="D53">
        <v>34.428399038881075</v>
      </c>
      <c r="E53">
        <v>55.78918791561339</v>
      </c>
      <c r="F53">
        <v>80.412908882238739</v>
      </c>
      <c r="G53">
        <v>106.29462976749684</v>
      </c>
      <c r="H53">
        <v>135.59635493606487</v>
      </c>
      <c r="I53">
        <v>168.95884496747016</v>
      </c>
      <c r="J53">
        <v>241.62793769808945</v>
      </c>
      <c r="K53">
        <v>302.91194604668237</v>
      </c>
      <c r="L53">
        <v>360.48558052533292</v>
      </c>
      <c r="M53" s="156">
        <v>-157.76589748921404</v>
      </c>
      <c r="N53">
        <v>-198.73249233339558</v>
      </c>
      <c r="O53">
        <v>-244.31169018546549</v>
      </c>
      <c r="P53">
        <v>-289.78707421049256</v>
      </c>
      <c r="Q53">
        <v>-330.81008825703134</v>
      </c>
      <c r="R53">
        <v>-368.81569453287295</v>
      </c>
      <c r="S53">
        <v>-405.55273457719181</v>
      </c>
      <c r="T53">
        <v>-447.52306721819275</v>
      </c>
      <c r="U53">
        <v>-490.40177104264649</v>
      </c>
      <c r="V53" s="158">
        <v>-528.42222951989038</v>
      </c>
    </row>
    <row r="54" spans="2:22" x14ac:dyDescent="0.25">
      <c r="B54" s="1">
        <v>17104</v>
      </c>
      <c r="C54" s="156">
        <v>3.5707009112912966</v>
      </c>
      <c r="D54">
        <v>7.5917806272200297</v>
      </c>
      <c r="E54">
        <v>12.416474530655316</v>
      </c>
      <c r="F54">
        <v>17.950073688066407</v>
      </c>
      <c r="G54">
        <v>23.739019850022153</v>
      </c>
      <c r="H54">
        <v>30.253669481789615</v>
      </c>
      <c r="I54">
        <v>37.652940468991034</v>
      </c>
      <c r="J54">
        <v>53.685974523921423</v>
      </c>
      <c r="K54">
        <v>67.228695585122964</v>
      </c>
      <c r="L54">
        <v>79.982549481314379</v>
      </c>
      <c r="M54" s="156">
        <v>-34.548347151724322</v>
      </c>
      <c r="N54">
        <v>-43.867966545786594</v>
      </c>
      <c r="O54">
        <v>-54.248303599134815</v>
      </c>
      <c r="P54">
        <v>-64.62669450275196</v>
      </c>
      <c r="Q54">
        <v>-74.013350600086284</v>
      </c>
      <c r="R54">
        <v>-82.740781168462647</v>
      </c>
      <c r="S54">
        <v>-91.207366307496088</v>
      </c>
      <c r="T54">
        <v>-101.01972564088783</v>
      </c>
      <c r="U54">
        <v>-111.04019484463473</v>
      </c>
      <c r="V54" s="158">
        <v>-119.97926801582868</v>
      </c>
    </row>
    <row r="55" spans="2:22" x14ac:dyDescent="0.25">
      <c r="B55" s="1">
        <v>17105</v>
      </c>
      <c r="C55" s="156">
        <v>23.908033000699724</v>
      </c>
      <c r="D55">
        <v>49.942414173272574</v>
      </c>
      <c r="E55">
        <v>81.220074410534579</v>
      </c>
      <c r="F55">
        <v>117.20401011294103</v>
      </c>
      <c r="G55">
        <v>154.95667871528016</v>
      </c>
      <c r="H55">
        <v>197.59806419902256</v>
      </c>
      <c r="I55">
        <v>246.10253148974957</v>
      </c>
      <c r="J55">
        <v>351.54000866762863</v>
      </c>
      <c r="K55">
        <v>440.51352406886065</v>
      </c>
      <c r="L55">
        <v>524.17931089489059</v>
      </c>
      <c r="M55" s="156">
        <v>-228.24562682644148</v>
      </c>
      <c r="N55">
        <v>-288.40081117642842</v>
      </c>
      <c r="O55">
        <v>-355.35809932643792</v>
      </c>
      <c r="P55">
        <v>-422.21811598393003</v>
      </c>
      <c r="Q55">
        <v>-482.59412989410481</v>
      </c>
      <c r="R55">
        <v>-538.6086743346151</v>
      </c>
      <c r="S55">
        <v>-592.83109212174702</v>
      </c>
      <c r="T55">
        <v>-655.13324737316077</v>
      </c>
      <c r="U55">
        <v>-718.7729722482369</v>
      </c>
      <c r="V55" s="158">
        <v>-775.33951245963647</v>
      </c>
    </row>
    <row r="56" spans="2:22" x14ac:dyDescent="0.25">
      <c r="B56" s="1">
        <v>17106</v>
      </c>
      <c r="C56" s="156">
        <v>12.812515034633476</v>
      </c>
      <c r="D56">
        <v>27.241095191789523</v>
      </c>
      <c r="E56">
        <v>44.553232139410255</v>
      </c>
      <c r="F56">
        <v>64.409087939532398</v>
      </c>
      <c r="G56">
        <v>85.181188873608917</v>
      </c>
      <c r="H56">
        <v>108.55728461112747</v>
      </c>
      <c r="I56">
        <v>135.10760991814428</v>
      </c>
      <c r="J56">
        <v>192.63790858583573</v>
      </c>
      <c r="K56">
        <v>241.23237827602946</v>
      </c>
      <c r="L56">
        <v>286.99620696236349</v>
      </c>
      <c r="M56" s="156">
        <v>-123.96759860324615</v>
      </c>
      <c r="N56">
        <v>-157.40858584076369</v>
      </c>
      <c r="O56">
        <v>-194.65567762042491</v>
      </c>
      <c r="P56">
        <v>-231.89578615693355</v>
      </c>
      <c r="Q56">
        <v>-265.57731685913319</v>
      </c>
      <c r="R56">
        <v>-296.89339125154248</v>
      </c>
      <c r="S56">
        <v>-327.27349086807419</v>
      </c>
      <c r="T56">
        <v>-362.48254494671517</v>
      </c>
      <c r="U56">
        <v>-398.43834620721879</v>
      </c>
      <c r="V56" s="158">
        <v>-430.5138440567971</v>
      </c>
    </row>
    <row r="57" spans="2:22" x14ac:dyDescent="0.25">
      <c r="B57" s="1">
        <v>17107</v>
      </c>
      <c r="C57" s="156">
        <v>4.6663731230822521</v>
      </c>
      <c r="D57">
        <v>9.8948790875413373</v>
      </c>
      <c r="E57">
        <v>16.169502277319822</v>
      </c>
      <c r="F57">
        <v>23.369360901262052</v>
      </c>
      <c r="G57">
        <v>30.904675428175509</v>
      </c>
      <c r="H57">
        <v>39.389258954681303</v>
      </c>
      <c r="I57">
        <v>49.028126141666007</v>
      </c>
      <c r="J57">
        <v>69.924000847701066</v>
      </c>
      <c r="K57">
        <v>87.571659817789978</v>
      </c>
      <c r="L57">
        <v>104.18762048939172</v>
      </c>
      <c r="M57" s="156">
        <v>-45.058031114990065</v>
      </c>
      <c r="N57">
        <v>-57.170605369231239</v>
      </c>
      <c r="O57">
        <v>-70.660455811887786</v>
      </c>
      <c r="P57">
        <v>-84.145257623948709</v>
      </c>
      <c r="Q57">
        <v>-96.338657511296816</v>
      </c>
      <c r="R57">
        <v>-107.67210787579296</v>
      </c>
      <c r="S57">
        <v>-118.6633158714121</v>
      </c>
      <c r="T57">
        <v>-131.38556075713367</v>
      </c>
      <c r="U57">
        <v>-144.37811310641001</v>
      </c>
      <c r="V57" s="158">
        <v>-155.96242143826646</v>
      </c>
    </row>
    <row r="58" spans="2:22" x14ac:dyDescent="0.25">
      <c r="B58" s="1">
        <v>17108</v>
      </c>
      <c r="C58" s="156">
        <v>0.79381786568753809</v>
      </c>
      <c r="D58">
        <v>1.6431353874068748</v>
      </c>
      <c r="E58">
        <v>2.6642117474911267</v>
      </c>
      <c r="F58">
        <v>3.8408663903620006</v>
      </c>
      <c r="G58">
        <v>5.0772506982605012</v>
      </c>
      <c r="H58">
        <v>6.4764591303619214</v>
      </c>
      <c r="I58">
        <v>8.06932034398036</v>
      </c>
      <c r="J58">
        <v>11.537661324465695</v>
      </c>
      <c r="K58">
        <v>14.46291976154375</v>
      </c>
      <c r="L58">
        <v>17.211508007892824</v>
      </c>
      <c r="M58" s="156">
        <v>-7.5261821206585697</v>
      </c>
      <c r="N58">
        <v>-9.4853801795716777</v>
      </c>
      <c r="O58">
        <v>-11.665332587768951</v>
      </c>
      <c r="P58">
        <v>-13.840624639597836</v>
      </c>
      <c r="Q58">
        <v>-15.803282418248889</v>
      </c>
      <c r="R58">
        <v>-17.622017177387608</v>
      </c>
      <c r="S58">
        <v>-19.380473466442805</v>
      </c>
      <c r="T58">
        <v>-21.391389227832644</v>
      </c>
      <c r="U58">
        <v>-23.445767726166697</v>
      </c>
      <c r="V58" s="158">
        <v>-25.268138801936502</v>
      </c>
    </row>
    <row r="59" spans="2:22" x14ac:dyDescent="0.25">
      <c r="B59" s="1">
        <v>17109</v>
      </c>
      <c r="C59" s="156">
        <v>2.6517705297089775</v>
      </c>
      <c r="D59">
        <v>5.6380135540384053</v>
      </c>
      <c r="E59">
        <v>9.2210582911484344</v>
      </c>
      <c r="F59">
        <v>13.33056943010814</v>
      </c>
      <c r="G59">
        <v>17.629713270972335</v>
      </c>
      <c r="H59">
        <v>22.467798659270233</v>
      </c>
      <c r="I59">
        <v>27.962845495353633</v>
      </c>
      <c r="J59">
        <v>39.869731080265176</v>
      </c>
      <c r="K59">
        <v>49.927193044833963</v>
      </c>
      <c r="L59">
        <v>59.398805129505554</v>
      </c>
      <c r="M59" s="156">
        <v>-25.657228399442335</v>
      </c>
      <c r="N59">
        <v>-32.578416331797392</v>
      </c>
      <c r="O59">
        <v>-40.287343114063347</v>
      </c>
      <c r="P59">
        <v>-47.994824593955506</v>
      </c>
      <c r="Q59">
        <v>-54.965797136828783</v>
      </c>
      <c r="R59">
        <v>-61.447197779520053</v>
      </c>
      <c r="S59">
        <v>-67.734882331302259</v>
      </c>
      <c r="T59">
        <v>-75.022002130365237</v>
      </c>
      <c r="U59">
        <v>-82.463674112559616</v>
      </c>
      <c r="V59" s="158">
        <v>-89.102250511755116</v>
      </c>
    </row>
    <row r="60" spans="2:22" x14ac:dyDescent="0.25">
      <c r="B60" s="1">
        <v>18131</v>
      </c>
      <c r="C60" s="156">
        <v>12.92715537625698</v>
      </c>
      <c r="D60">
        <v>25.374810543992169</v>
      </c>
      <c r="E60">
        <v>40.354764290913572</v>
      </c>
      <c r="F60">
        <v>57.884457121737242</v>
      </c>
      <c r="G60">
        <v>76.588558296420402</v>
      </c>
      <c r="H60">
        <v>98.30403224806021</v>
      </c>
      <c r="I60">
        <v>123.16460342415736</v>
      </c>
      <c r="J60">
        <v>178.88639286631289</v>
      </c>
      <c r="K60">
        <v>224.59476407375672</v>
      </c>
      <c r="L60">
        <v>267.0841209280531</v>
      </c>
      <c r="M60" s="156">
        <v>-133.07084911234881</v>
      </c>
      <c r="N60">
        <v>-160.69632086159945</v>
      </c>
      <c r="O60">
        <v>-190.90480335495269</v>
      </c>
      <c r="P60">
        <v>-220.31816362457241</v>
      </c>
      <c r="Q60">
        <v>-246.10760520913325</v>
      </c>
      <c r="R60">
        <v>-269.19153211387879</v>
      </c>
      <c r="S60">
        <v>-290.71991409426937</v>
      </c>
      <c r="T60">
        <v>-312.8426132267798</v>
      </c>
      <c r="U60">
        <v>-334.99619992745073</v>
      </c>
      <c r="V60" s="158">
        <v>-353.36082801535582</v>
      </c>
    </row>
    <row r="61" spans="2:22" x14ac:dyDescent="0.25">
      <c r="B61" s="1">
        <v>18132</v>
      </c>
      <c r="C61" s="156">
        <v>0.53475642743509089</v>
      </c>
      <c r="D61">
        <v>1.0496774145896042</v>
      </c>
      <c r="E61">
        <v>1.6693517602356336</v>
      </c>
      <c r="F61">
        <v>2.3945009241006412</v>
      </c>
      <c r="G61">
        <v>3.1682317280893333</v>
      </c>
      <c r="H61">
        <v>4.0665337081032096</v>
      </c>
      <c r="I61">
        <v>5.0949386308554301</v>
      </c>
      <c r="J61">
        <v>7.3999766833186991</v>
      </c>
      <c r="K61">
        <v>9.2907906001733878</v>
      </c>
      <c r="L61">
        <v>11.048443851340325</v>
      </c>
      <c r="M61" s="156">
        <v>-5.5047293697554354</v>
      </c>
      <c r="N61">
        <v>-6.6475096759294745</v>
      </c>
      <c r="O61">
        <v>-7.8971411459782583</v>
      </c>
      <c r="P61">
        <v>-9.113880869361811</v>
      </c>
      <c r="Q61">
        <v>-10.180710287428173</v>
      </c>
      <c r="R61">
        <v>-11.135620932768367</v>
      </c>
      <c r="S61">
        <v>-12.026183496705388</v>
      </c>
      <c r="T61">
        <v>-12.94133112269053</v>
      </c>
      <c r="U61">
        <v>-13.857756471819004</v>
      </c>
      <c r="V61" s="158">
        <v>-14.617444324376232</v>
      </c>
    </row>
    <row r="62" spans="2:22" x14ac:dyDescent="0.25">
      <c r="B62" s="1">
        <v>18133</v>
      </c>
      <c r="C62" s="156">
        <v>3.3945408002401423</v>
      </c>
      <c r="D62">
        <v>6.6631696752209653</v>
      </c>
      <c r="E62">
        <v>10.596754651930542</v>
      </c>
      <c r="F62">
        <v>15.199875431247552</v>
      </c>
      <c r="G62">
        <v>20.111384013088809</v>
      </c>
      <c r="H62">
        <v>25.813648755785589</v>
      </c>
      <c r="I62">
        <v>32.341784352386647</v>
      </c>
      <c r="J62">
        <v>46.973765033240433</v>
      </c>
      <c r="K62">
        <v>58.976322940231071</v>
      </c>
      <c r="L62">
        <v>70.133600099812512</v>
      </c>
      <c r="M62" s="156">
        <v>-34.943064694969287</v>
      </c>
      <c r="N62">
        <v>-42.197235334161</v>
      </c>
      <c r="O62">
        <v>-50.12967857881852</v>
      </c>
      <c r="P62">
        <v>-57.853330735948873</v>
      </c>
      <c r="Q62">
        <v>-64.625378346283199</v>
      </c>
      <c r="R62">
        <v>-70.686985051486147</v>
      </c>
      <c r="S62">
        <v>-76.340121326912453</v>
      </c>
      <c r="T62">
        <v>-82.149319300557281</v>
      </c>
      <c r="U62">
        <v>-87.966628038503231</v>
      </c>
      <c r="V62" s="158">
        <v>-92.788994406909993</v>
      </c>
    </row>
    <row r="63" spans="2:22" x14ac:dyDescent="0.25">
      <c r="B63" s="1">
        <v>18134</v>
      </c>
      <c r="C63" s="156">
        <v>15.345184439441736</v>
      </c>
      <c r="D63">
        <v>30.121177983875597</v>
      </c>
      <c r="E63">
        <v>47.903137467631218</v>
      </c>
      <c r="F63">
        <v>68.71176564810537</v>
      </c>
      <c r="G63">
        <v>90.914475675606937</v>
      </c>
      <c r="H63">
        <v>116.69183684122252</v>
      </c>
      <c r="I63">
        <v>146.20258679846017</v>
      </c>
      <c r="J63">
        <v>212.34715699958002</v>
      </c>
      <c r="K63">
        <v>266.60529548323632</v>
      </c>
      <c r="L63">
        <v>317.04230182107023</v>
      </c>
      <c r="M63" s="156">
        <v>-157.96179930602554</v>
      </c>
      <c r="N63">
        <v>-190.75462548319359</v>
      </c>
      <c r="O63">
        <v>-226.61361549328916</v>
      </c>
      <c r="P63">
        <v>-261.52875538168661</v>
      </c>
      <c r="Q63">
        <v>-292.14212129141708</v>
      </c>
      <c r="R63">
        <v>-319.54390502726613</v>
      </c>
      <c r="S63">
        <v>-345.09917860111113</v>
      </c>
      <c r="T63">
        <v>-371.35993656416298</v>
      </c>
      <c r="U63">
        <v>-397.65735962611058</v>
      </c>
      <c r="V63" s="158">
        <v>-419.45709800383963</v>
      </c>
    </row>
    <row r="64" spans="2:22" x14ac:dyDescent="0.25">
      <c r="B64" s="1">
        <v>18135</v>
      </c>
      <c r="C64" s="156">
        <v>16.522538314179016</v>
      </c>
      <c r="D64">
        <v>33.300310185633414</v>
      </c>
      <c r="E64">
        <v>53.384280935647517</v>
      </c>
      <c r="F64">
        <v>76.57314644057621</v>
      </c>
      <c r="G64">
        <v>101.00863937211162</v>
      </c>
      <c r="H64">
        <v>128.92579493977428</v>
      </c>
      <c r="I64">
        <v>160.72015225068711</v>
      </c>
      <c r="J64">
        <v>230.75414932833118</v>
      </c>
      <c r="K64">
        <v>289.00991801601521</v>
      </c>
      <c r="L64">
        <v>343.22470598007891</v>
      </c>
      <c r="M64" s="156">
        <v>-160.76599775928864</v>
      </c>
      <c r="N64">
        <v>-198.60364559002326</v>
      </c>
      <c r="O64">
        <v>-240.15671843033135</v>
      </c>
      <c r="P64">
        <v>-280.92271067626285</v>
      </c>
      <c r="Q64">
        <v>-317.00612393055462</v>
      </c>
      <c r="R64">
        <v>-349.72952363173096</v>
      </c>
      <c r="S64">
        <v>-380.67298637542262</v>
      </c>
      <c r="T64">
        <v>-414.31229708486836</v>
      </c>
      <c r="U64">
        <v>-448.16191227342989</v>
      </c>
      <c r="V64" s="158">
        <v>-477.00539297243012</v>
      </c>
    </row>
    <row r="65" spans="2:22" x14ac:dyDescent="0.25">
      <c r="B65" s="1">
        <v>18136</v>
      </c>
      <c r="C65" s="156">
        <v>14.12775895924185</v>
      </c>
      <c r="D65">
        <v>29.306081675973587</v>
      </c>
      <c r="E65">
        <v>47.378135474885788</v>
      </c>
      <c r="F65">
        <v>67.957411688473655</v>
      </c>
      <c r="G65">
        <v>89.363531094080855</v>
      </c>
      <c r="H65">
        <v>113.38489477039646</v>
      </c>
      <c r="I65">
        <v>140.5895786398726</v>
      </c>
      <c r="J65">
        <v>199.5291487110583</v>
      </c>
      <c r="K65">
        <v>248.98986918638226</v>
      </c>
      <c r="L65">
        <v>295.25856736984991</v>
      </c>
      <c r="M65" s="156">
        <v>-128.53304173016133</v>
      </c>
      <c r="N65">
        <v>-163.31109394456743</v>
      </c>
      <c r="O65">
        <v>-201.6630075520699</v>
      </c>
      <c r="P65">
        <v>-239.56166217121807</v>
      </c>
      <c r="Q65">
        <v>-273.40777000744828</v>
      </c>
      <c r="R65">
        <v>-304.4748040217919</v>
      </c>
      <c r="S65">
        <v>-334.21955027347963</v>
      </c>
      <c r="T65">
        <v>-368.15998325565101</v>
      </c>
      <c r="U65">
        <v>-402.37577342556671</v>
      </c>
      <c r="V65" s="158">
        <v>-432.18851073381546</v>
      </c>
    </row>
    <row r="66" spans="2:22" x14ac:dyDescent="0.25">
      <c r="B66" s="1">
        <v>18141</v>
      </c>
      <c r="C66" s="156">
        <v>11.485638050127603</v>
      </c>
      <c r="D66">
        <v>22.545245339446282</v>
      </c>
      <c r="E66">
        <v>35.854772589408825</v>
      </c>
      <c r="F66">
        <v>51.429715500248562</v>
      </c>
      <c r="G66">
        <v>68.048107551136113</v>
      </c>
      <c r="H66">
        <v>87.342071817521102</v>
      </c>
      <c r="I66">
        <v>109.43042102793838</v>
      </c>
      <c r="J66">
        <v>158.93862963301899</v>
      </c>
      <c r="K66">
        <v>199.55002419502841</v>
      </c>
      <c r="L66">
        <v>237.30135924183134</v>
      </c>
      <c r="M66" s="156">
        <v>-118.23201341996456</v>
      </c>
      <c r="N66">
        <v>-142.77694695257213</v>
      </c>
      <c r="O66">
        <v>-169.61685765709828</v>
      </c>
      <c r="P66">
        <v>-195.75031084629273</v>
      </c>
      <c r="Q66">
        <v>-218.66395139084861</v>
      </c>
      <c r="R66">
        <v>-239.17377133859014</v>
      </c>
      <c r="S66">
        <v>-258.30150640749832</v>
      </c>
      <c r="T66">
        <v>-277.95728585257046</v>
      </c>
      <c r="U66">
        <v>-297.64050856863423</v>
      </c>
      <c r="V66" s="158">
        <v>-313.95728244529812</v>
      </c>
    </row>
    <row r="67" spans="2:22" x14ac:dyDescent="0.25">
      <c r="B67" s="1">
        <v>18142</v>
      </c>
      <c r="C67" s="156">
        <v>4.7663072880084201</v>
      </c>
      <c r="D67">
        <v>9.3558204343856008</v>
      </c>
      <c r="E67">
        <v>14.879004819491515</v>
      </c>
      <c r="F67">
        <v>21.34229084524485</v>
      </c>
      <c r="G67">
        <v>28.238587141665796</v>
      </c>
      <c r="H67">
        <v>36.245191746137301</v>
      </c>
      <c r="I67">
        <v>45.411409535885355</v>
      </c>
      <c r="J67">
        <v>65.956313916536232</v>
      </c>
      <c r="K67">
        <v>82.809220566762804</v>
      </c>
      <c r="L67">
        <v>98.475260414120299</v>
      </c>
      <c r="M67" s="156">
        <v>-49.063892208689744</v>
      </c>
      <c r="N67">
        <v>-59.249542763719219</v>
      </c>
      <c r="O67">
        <v>-70.387562388067096</v>
      </c>
      <c r="P67">
        <v>-81.232416444311781</v>
      </c>
      <c r="Q67">
        <v>-90.741113431425021</v>
      </c>
      <c r="R67">
        <v>-99.252273531196309</v>
      </c>
      <c r="S67">
        <v>-107.18989638367847</v>
      </c>
      <c r="T67">
        <v>-115.34664696311124</v>
      </c>
      <c r="U67">
        <v>-123.5147859444737</v>
      </c>
      <c r="V67" s="158">
        <v>-130.28591680422295</v>
      </c>
    </row>
    <row r="68" spans="2:22" x14ac:dyDescent="0.25">
      <c r="B68" s="1">
        <v>18143</v>
      </c>
      <c r="C68" s="156">
        <v>33.991908561308819</v>
      </c>
      <c r="D68">
        <v>66.722973049130474</v>
      </c>
      <c r="E68">
        <v>106.1127075419346</v>
      </c>
      <c r="F68">
        <v>152.20697178413641</v>
      </c>
      <c r="G68">
        <v>201.38933854202628</v>
      </c>
      <c r="H68">
        <v>258.49009918464742</v>
      </c>
      <c r="I68">
        <v>323.86088166567993</v>
      </c>
      <c r="J68">
        <v>470.38112656573639</v>
      </c>
      <c r="K68">
        <v>590.57112423710828</v>
      </c>
      <c r="L68">
        <v>702.29673524606756</v>
      </c>
      <c r="M68" s="156">
        <v>-349.90931906880206</v>
      </c>
      <c r="N68">
        <v>-422.55039766125606</v>
      </c>
      <c r="O68">
        <v>-501.98349371392231</v>
      </c>
      <c r="P68">
        <v>-579.3258187394332</v>
      </c>
      <c r="Q68">
        <v>-647.13906261826037</v>
      </c>
      <c r="R68">
        <v>-707.83816537858047</v>
      </c>
      <c r="S68">
        <v>-764.44696835579464</v>
      </c>
      <c r="T68">
        <v>-822.61852614667623</v>
      </c>
      <c r="U68">
        <v>-880.87130268692965</v>
      </c>
      <c r="V68" s="158">
        <v>-929.16102618426282</v>
      </c>
    </row>
    <row r="69" spans="2:22" x14ac:dyDescent="0.25">
      <c r="B69" s="1">
        <v>18144</v>
      </c>
      <c r="C69" s="156">
        <v>54.189470635370711</v>
      </c>
      <c r="D69">
        <v>112.74622666941595</v>
      </c>
      <c r="E69">
        <v>182.42946335113851</v>
      </c>
      <c r="F69">
        <v>261.66968705601005</v>
      </c>
      <c r="G69">
        <v>343.98441155742097</v>
      </c>
      <c r="H69">
        <v>436.1835862185664</v>
      </c>
      <c r="I69">
        <v>540.53941937588695</v>
      </c>
      <c r="J69">
        <v>766.28408194581118</v>
      </c>
      <c r="K69">
        <v>955.80211674021155</v>
      </c>
      <c r="L69">
        <v>1133.2379584535779</v>
      </c>
      <c r="M69" s="156">
        <v>-489.38735474110405</v>
      </c>
      <c r="N69">
        <v>-623.76824473010402</v>
      </c>
      <c r="O69">
        <v>-772.01833926291579</v>
      </c>
      <c r="P69">
        <v>-918.61902755000506</v>
      </c>
      <c r="Q69">
        <v>-1049.6557280157419</v>
      </c>
      <c r="R69">
        <v>-1170.0709187597042</v>
      </c>
      <c r="S69">
        <v>-1285.4952475014072</v>
      </c>
      <c r="T69">
        <v>-1417.8127899326212</v>
      </c>
      <c r="U69">
        <v>-1551.1593882665682</v>
      </c>
      <c r="V69" s="158">
        <v>-1667.6005538268398</v>
      </c>
    </row>
    <row r="70" spans="2:22" x14ac:dyDescent="0.25">
      <c r="B70" s="1">
        <v>18145</v>
      </c>
      <c r="C70" s="156">
        <v>5.8590698511261898</v>
      </c>
      <c r="D70">
        <v>12.207314193788406</v>
      </c>
      <c r="E70">
        <v>19.759936055918686</v>
      </c>
      <c r="F70">
        <v>28.342866467711708</v>
      </c>
      <c r="G70">
        <v>37.253341437233843</v>
      </c>
      <c r="H70">
        <v>47.225163586128218</v>
      </c>
      <c r="I70">
        <v>58.508696561084491</v>
      </c>
      <c r="J70">
        <v>82.900140353810642</v>
      </c>
      <c r="K70">
        <v>103.38128434695624</v>
      </c>
      <c r="L70">
        <v>122.56419039958904</v>
      </c>
      <c r="M70" s="156">
        <v>-52.731345112750084</v>
      </c>
      <c r="N70">
        <v>-67.310315091716433</v>
      </c>
      <c r="O70">
        <v>-83.39694594009859</v>
      </c>
      <c r="P70">
        <v>-99.309721435104905</v>
      </c>
      <c r="Q70">
        <v>-113.53869616545887</v>
      </c>
      <c r="R70">
        <v>-126.6211687001813</v>
      </c>
      <c r="S70">
        <v>-139.16809178198793</v>
      </c>
      <c r="T70">
        <v>-153.58175580830459</v>
      </c>
      <c r="U70">
        <v>-168.10531973890835</v>
      </c>
      <c r="V70" s="158">
        <v>-180.80019320284447</v>
      </c>
    </row>
    <row r="71" spans="2:22" x14ac:dyDescent="0.25">
      <c r="B71" s="1">
        <v>18146</v>
      </c>
      <c r="C71" s="156">
        <v>66.264777191654431</v>
      </c>
      <c r="D71">
        <v>134.16783752656983</v>
      </c>
      <c r="E71">
        <v>215.37991692315742</v>
      </c>
      <c r="F71">
        <v>308.93535561003267</v>
      </c>
      <c r="G71">
        <v>407.31391130033137</v>
      </c>
      <c r="H71">
        <v>519.38874453483845</v>
      </c>
      <c r="I71">
        <v>646.91594295534878</v>
      </c>
      <c r="J71">
        <v>926.95272610247457</v>
      </c>
      <c r="K71">
        <v>1160.4744517998774</v>
      </c>
      <c r="L71">
        <v>1377.8414646405872</v>
      </c>
      <c r="M71" s="156">
        <v>-638.16739402396411</v>
      </c>
      <c r="N71">
        <v>-791.70839408976565</v>
      </c>
      <c r="O71">
        <v>-960.44350056657424</v>
      </c>
      <c r="P71">
        <v>-1126.1842404154181</v>
      </c>
      <c r="Q71">
        <v>-1273.1092395108112</v>
      </c>
      <c r="R71">
        <v>-1406.6280445719738</v>
      </c>
      <c r="S71">
        <v>-1533.155737704928</v>
      </c>
      <c r="T71">
        <v>-1671.8662582714483</v>
      </c>
      <c r="U71">
        <v>-1811.5411722602846</v>
      </c>
      <c r="V71" s="158">
        <v>-1931.0229682951724</v>
      </c>
    </row>
    <row r="72" spans="2:22" x14ac:dyDescent="0.25">
      <c r="B72" s="1">
        <v>20534</v>
      </c>
      <c r="C72" s="156">
        <v>9.4115897798071391</v>
      </c>
      <c r="D72">
        <v>19.668147377824305</v>
      </c>
      <c r="E72">
        <v>31.989986930885451</v>
      </c>
      <c r="F72">
        <v>46.164848212052888</v>
      </c>
      <c r="G72">
        <v>61.03546011560605</v>
      </c>
      <c r="H72">
        <v>77.830290595225847</v>
      </c>
      <c r="I72">
        <v>96.933704446537149</v>
      </c>
      <c r="J72">
        <v>138.45704642651677</v>
      </c>
      <c r="K72">
        <v>173.49734641288134</v>
      </c>
      <c r="L72">
        <v>206.44844571467704</v>
      </c>
      <c r="M72" s="156">
        <v>-89.878111742831507</v>
      </c>
      <c r="N72">
        <v>-113.57866786543902</v>
      </c>
      <c r="O72">
        <v>-139.95959730934436</v>
      </c>
      <c r="P72">
        <v>-166.30298476398966</v>
      </c>
      <c r="Q72">
        <v>-190.09250154979244</v>
      </c>
      <c r="R72">
        <v>-212.16462395804965</v>
      </c>
      <c r="S72">
        <v>-233.53166715657252</v>
      </c>
      <c r="T72">
        <v>-258.08765011813216</v>
      </c>
      <c r="U72">
        <v>-283.17067521669276</v>
      </c>
      <c r="V72" s="158">
        <v>-305.46779416292225</v>
      </c>
    </row>
    <row r="73" spans="2:22" x14ac:dyDescent="0.25">
      <c r="B73" s="1">
        <v>20535</v>
      </c>
      <c r="C73" s="156">
        <v>28.898995350357598</v>
      </c>
      <c r="D73">
        <v>60.803432748161534</v>
      </c>
      <c r="E73">
        <v>99.11297134730404</v>
      </c>
      <c r="F73">
        <v>143.13096611359299</v>
      </c>
      <c r="G73">
        <v>189.25803878228373</v>
      </c>
      <c r="H73">
        <v>241.27985121789055</v>
      </c>
      <c r="I73">
        <v>300.41806909440487</v>
      </c>
      <c r="J73">
        <v>428.80285397638744</v>
      </c>
      <c r="K73">
        <v>537.18383168363744</v>
      </c>
      <c r="L73">
        <v>639.16167375428597</v>
      </c>
      <c r="M73" s="156">
        <v>-277.39927460628292</v>
      </c>
      <c r="N73">
        <v>-351.21120665392141</v>
      </c>
      <c r="O73">
        <v>-433.39208034005082</v>
      </c>
      <c r="P73">
        <v>-515.49660609528814</v>
      </c>
      <c r="Q73">
        <v>-589.68706736101046</v>
      </c>
      <c r="R73">
        <v>-658.57990282506114</v>
      </c>
      <c r="S73">
        <v>-725.32881416510952</v>
      </c>
      <c r="T73">
        <v>-802.299840532899</v>
      </c>
      <c r="U73">
        <v>-880.9149993666216</v>
      </c>
      <c r="V73" s="158">
        <v>-950.89845657209253</v>
      </c>
    </row>
    <row r="74" spans="2:22" x14ac:dyDescent="0.25">
      <c r="B74" s="1">
        <v>20536</v>
      </c>
      <c r="C74" s="156">
        <v>28.328102825700196</v>
      </c>
      <c r="D74">
        <v>59.146685730096088</v>
      </c>
      <c r="E74">
        <v>96.173435971803471</v>
      </c>
      <c r="F74">
        <v>138.77523567966517</v>
      </c>
      <c r="G74">
        <v>183.47469209206213</v>
      </c>
      <c r="H74">
        <v>233.9676493079449</v>
      </c>
      <c r="I74">
        <v>291.40568761887761</v>
      </c>
      <c r="J74">
        <v>416.27386741354661</v>
      </c>
      <c r="K74">
        <v>521.64111241185856</v>
      </c>
      <c r="L74">
        <v>620.71850623768898</v>
      </c>
      <c r="M74" s="156">
        <v>-270.34294268506267</v>
      </c>
      <c r="N74">
        <v>-341.54631218282742</v>
      </c>
      <c r="O74">
        <v>-420.79956505751295</v>
      </c>
      <c r="P74">
        <v>-499.93481732490346</v>
      </c>
      <c r="Q74">
        <v>-571.39241073399137</v>
      </c>
      <c r="R74">
        <v>-637.68390438483311</v>
      </c>
      <c r="S74">
        <v>-701.8504600509392</v>
      </c>
      <c r="T74">
        <v>-775.56017243832628</v>
      </c>
      <c r="U74">
        <v>-850.85292117583936</v>
      </c>
      <c r="V74" s="158">
        <v>-917.77026593903963</v>
      </c>
    </row>
    <row r="75" spans="2:22" x14ac:dyDescent="0.25">
      <c r="B75" s="1">
        <v>20537</v>
      </c>
      <c r="C75" s="156">
        <v>22.733431783835488</v>
      </c>
      <c r="D75">
        <v>46.965741009378263</v>
      </c>
      <c r="E75">
        <v>76.102907036687256</v>
      </c>
      <c r="F75">
        <v>109.69143803334596</v>
      </c>
      <c r="G75">
        <v>144.99652226527283</v>
      </c>
      <c r="H75">
        <v>184.96760160401737</v>
      </c>
      <c r="I75">
        <v>230.47841935683314</v>
      </c>
      <c r="J75">
        <v>329.61029210615993</v>
      </c>
      <c r="K75">
        <v>413.21071585483531</v>
      </c>
      <c r="L75">
        <v>491.74901737792453</v>
      </c>
      <c r="M75" s="156">
        <v>-215.22229122000678</v>
      </c>
      <c r="N75">
        <v>-271.1013994175886</v>
      </c>
      <c r="O75">
        <v>-333.27194479393211</v>
      </c>
      <c r="P75">
        <v>-395.30045025034752</v>
      </c>
      <c r="Q75">
        <v>-451.25542428116239</v>
      </c>
      <c r="R75">
        <v>-503.09405683450149</v>
      </c>
      <c r="S75">
        <v>-553.20178581263019</v>
      </c>
      <c r="T75">
        <v>-610.44468750176156</v>
      </c>
      <c r="U75">
        <v>-668.92659298623755</v>
      </c>
      <c r="V75" s="158">
        <v>-720.7812925855809</v>
      </c>
    </row>
    <row r="76" spans="2:22" x14ac:dyDescent="0.25">
      <c r="B76" s="1">
        <v>20539</v>
      </c>
      <c r="C76" s="156">
        <v>4.8871387168148752</v>
      </c>
      <c r="D76">
        <v>10.096499878827693</v>
      </c>
      <c r="E76">
        <v>16.360286778418271</v>
      </c>
      <c r="F76">
        <v>23.581009625526054</v>
      </c>
      <c r="G76">
        <v>31.170749955577975</v>
      </c>
      <c r="H76">
        <v>39.763566528399863</v>
      </c>
      <c r="I76">
        <v>49.547293050140453</v>
      </c>
      <c r="J76">
        <v>70.858251201565778</v>
      </c>
      <c r="K76">
        <v>88.830322973623993</v>
      </c>
      <c r="L76">
        <v>105.71416074066494</v>
      </c>
      <c r="M76" s="156">
        <v>-46.267594006233345</v>
      </c>
      <c r="N76">
        <v>-58.280252531800429</v>
      </c>
      <c r="O76">
        <v>-71.64541808371969</v>
      </c>
      <c r="P76">
        <v>-84.980048483770346</v>
      </c>
      <c r="Q76">
        <v>-97.009016330974518</v>
      </c>
      <c r="R76">
        <v>-108.15307018905952</v>
      </c>
      <c r="S76">
        <v>-118.92502158773932</v>
      </c>
      <c r="T76">
        <v>-131.23086277211783</v>
      </c>
      <c r="U76">
        <v>-143.80305984486748</v>
      </c>
      <c r="V76" s="158">
        <v>-154.95056772975047</v>
      </c>
    </row>
    <row r="77" spans="2:22" x14ac:dyDescent="0.25">
      <c r="B77" s="1">
        <v>20540</v>
      </c>
      <c r="C77" s="156">
        <v>4.9695062232780467</v>
      </c>
      <c r="D77">
        <v>10.266665607122542</v>
      </c>
      <c r="E77">
        <v>16.636021948841051</v>
      </c>
      <c r="F77">
        <v>23.978442372023686</v>
      </c>
      <c r="G77">
        <v>31.696099673930419</v>
      </c>
      <c r="H77">
        <v>40.433738997979646</v>
      </c>
      <c r="I77">
        <v>50.382359786940576</v>
      </c>
      <c r="J77">
        <v>72.052491390356209</v>
      </c>
      <c r="K77">
        <v>90.327463248460376</v>
      </c>
      <c r="L77">
        <v>107.49586007899076</v>
      </c>
      <c r="M77" s="156">
        <v>-47.047384916450774</v>
      </c>
      <c r="N77">
        <v>-59.262503978965626</v>
      </c>
      <c r="O77">
        <v>-72.852925130074539</v>
      </c>
      <c r="P77">
        <v>-86.412296491923783</v>
      </c>
      <c r="Q77">
        <v>-98.643999752283079</v>
      </c>
      <c r="R77">
        <v>-109.97587474280773</v>
      </c>
      <c r="S77">
        <v>-120.92937588416191</v>
      </c>
      <c r="T77">
        <v>-133.44261888625465</v>
      </c>
      <c r="U77">
        <v>-146.22670692090458</v>
      </c>
      <c r="V77" s="158">
        <v>-157.56209415216205</v>
      </c>
    </row>
    <row r="78" spans="2:22" x14ac:dyDescent="0.25">
      <c r="B78" s="1">
        <v>20541</v>
      </c>
      <c r="C78" s="156">
        <v>22.166705233768663</v>
      </c>
      <c r="D78">
        <v>46.059135094598858</v>
      </c>
      <c r="E78">
        <v>74.640460108515967</v>
      </c>
      <c r="F78">
        <v>107.34107324358111</v>
      </c>
      <c r="G78">
        <v>141.49505757982524</v>
      </c>
      <c r="H78">
        <v>179.78515538842532</v>
      </c>
      <c r="I78">
        <v>223.35391159706907</v>
      </c>
      <c r="J78">
        <v>317.8092901384386</v>
      </c>
      <c r="K78">
        <v>397.13359345876347</v>
      </c>
      <c r="L78">
        <v>471.92770251957847</v>
      </c>
      <c r="M78" s="156">
        <v>-205.11119250693446</v>
      </c>
      <c r="N78">
        <v>-260.1896773486443</v>
      </c>
      <c r="O78">
        <v>-321.2661478794779</v>
      </c>
      <c r="P78">
        <v>-381.99375041797992</v>
      </c>
      <c r="Q78">
        <v>-436.58467879920414</v>
      </c>
      <c r="R78">
        <v>-487.01110534075013</v>
      </c>
      <c r="S78">
        <v>-535.60447266778101</v>
      </c>
      <c r="T78">
        <v>-591.21110988182113</v>
      </c>
      <c r="U78">
        <v>-647.92785161700601</v>
      </c>
      <c r="V78" s="158">
        <v>-698.09349991335671</v>
      </c>
    </row>
    <row r="79" spans="2:22" x14ac:dyDescent="0.25">
      <c r="B79" s="1">
        <v>20544</v>
      </c>
      <c r="C79" s="156">
        <v>23.529651012979485</v>
      </c>
      <c r="D79">
        <v>48.610676382895129</v>
      </c>
      <c r="E79">
        <v>78.768347017440789</v>
      </c>
      <c r="F79">
        <v>113.53328791615637</v>
      </c>
      <c r="G79">
        <v>150.07490287601308</v>
      </c>
      <c r="H79">
        <v>191.44593547662186</v>
      </c>
      <c r="I79">
        <v>238.55073114590095</v>
      </c>
      <c r="J79">
        <v>341.15461393113412</v>
      </c>
      <c r="K79">
        <v>427.68307184492011</v>
      </c>
      <c r="L79">
        <v>508.9721109817408</v>
      </c>
      <c r="M79" s="156">
        <v>-222.76027001877515</v>
      </c>
      <c r="N79">
        <v>-280.59649674018527</v>
      </c>
      <c r="O79">
        <v>-344.9445129086954</v>
      </c>
      <c r="P79">
        <v>-409.14551432916397</v>
      </c>
      <c r="Q79">
        <v>-467.06026402047843</v>
      </c>
      <c r="R79">
        <v>-520.71450085406752</v>
      </c>
      <c r="S79">
        <v>-572.57721067804823</v>
      </c>
      <c r="T79">
        <v>-631.82499660508415</v>
      </c>
      <c r="U79">
        <v>-692.35518138792941</v>
      </c>
      <c r="V79" s="158">
        <v>-746.02604800222571</v>
      </c>
    </row>
    <row r="80" spans="2:22" x14ac:dyDescent="0.25">
      <c r="B80" s="1">
        <v>20545</v>
      </c>
      <c r="C80" s="156">
        <v>11.696185917770434</v>
      </c>
      <c r="D80">
        <v>24.163533417868521</v>
      </c>
      <c r="E80">
        <v>39.154394200034744</v>
      </c>
      <c r="F80">
        <v>56.435450002663494</v>
      </c>
      <c r="G80">
        <v>74.599660006046179</v>
      </c>
      <c r="H80">
        <v>95.164490680327773</v>
      </c>
      <c r="I80">
        <v>118.57947662561705</v>
      </c>
      <c r="J80">
        <v>169.58210680824169</v>
      </c>
      <c r="K80">
        <v>212.59391902676305</v>
      </c>
      <c r="L80">
        <v>253.00130604226555</v>
      </c>
      <c r="M80" s="156">
        <v>-110.73030925087306</v>
      </c>
      <c r="N80">
        <v>-139.479705497455</v>
      </c>
      <c r="O80">
        <v>-171.46600058238531</v>
      </c>
      <c r="P80">
        <v>-203.37921715778748</v>
      </c>
      <c r="Q80">
        <v>-232.16764582581544</v>
      </c>
      <c r="R80">
        <v>-258.83824663224357</v>
      </c>
      <c r="S80">
        <v>-284.61831009200546</v>
      </c>
      <c r="T80">
        <v>-314.06936820742806</v>
      </c>
      <c r="U80">
        <v>-344.15788479726717</v>
      </c>
      <c r="V80" s="158">
        <v>-370.83675198243657</v>
      </c>
    </row>
    <row r="81" spans="2:22" x14ac:dyDescent="0.25">
      <c r="B81" s="1">
        <v>20547</v>
      </c>
      <c r="C81" s="156">
        <v>42.967475232605075</v>
      </c>
      <c r="D81">
        <v>90.027483575434829</v>
      </c>
      <c r="E81">
        <v>146.52362155640665</v>
      </c>
      <c r="F81">
        <v>211.44357887796485</v>
      </c>
      <c r="G81">
        <v>279.482931842548</v>
      </c>
      <c r="H81">
        <v>356.24646114131997</v>
      </c>
      <c r="I81">
        <v>443.51830135517628</v>
      </c>
      <c r="J81">
        <v>633.06549219148314</v>
      </c>
      <c r="K81">
        <v>793.00438039515996</v>
      </c>
      <c r="L81">
        <v>943.41340256130957</v>
      </c>
      <c r="M81" s="156">
        <v>-409.955735750901</v>
      </c>
      <c r="N81">
        <v>-518.71941645462994</v>
      </c>
      <c r="O81">
        <v>-639.7424055788822</v>
      </c>
      <c r="P81">
        <v>-760.55996292135694</v>
      </c>
      <c r="Q81">
        <v>-869.63839569086008</v>
      </c>
      <c r="R81">
        <v>-970.83195514260933</v>
      </c>
      <c r="S81">
        <v>-1068.7823340157818</v>
      </c>
      <c r="T81">
        <v>-1181.498556205253</v>
      </c>
      <c r="U81">
        <v>-1296.5695181144345</v>
      </c>
      <c r="V81" s="158">
        <v>-1398.8304748394478</v>
      </c>
    </row>
    <row r="82" spans="2:22" x14ac:dyDescent="0.25">
      <c r="B82" s="1">
        <v>20548</v>
      </c>
      <c r="C82" s="156">
        <v>37.050543259304</v>
      </c>
      <c r="D82">
        <v>77.035845757340994</v>
      </c>
      <c r="E82">
        <v>124.72928954574908</v>
      </c>
      <c r="F82">
        <v>179.11829982232254</v>
      </c>
      <c r="G82">
        <v>235.75566070169268</v>
      </c>
      <c r="H82">
        <v>299.32229393658861</v>
      </c>
      <c r="I82">
        <v>371.36259296064878</v>
      </c>
      <c r="J82">
        <v>527.38975654484625</v>
      </c>
      <c r="K82">
        <v>658.54688681368714</v>
      </c>
      <c r="L82">
        <v>781.48455493230472</v>
      </c>
      <c r="M82" s="156">
        <v>-337.67387437562877</v>
      </c>
      <c r="N82">
        <v>-429.59244027024766</v>
      </c>
      <c r="O82">
        <v>-531.22037062337711</v>
      </c>
      <c r="P82">
        <v>-631.96050090564552</v>
      </c>
      <c r="Q82">
        <v>-722.23556406563762</v>
      </c>
      <c r="R82">
        <v>-805.3925518489757</v>
      </c>
      <c r="S82">
        <v>-885.30082531622406</v>
      </c>
      <c r="T82">
        <v>-976.9270653152355</v>
      </c>
      <c r="U82">
        <v>-1069.6586281611383</v>
      </c>
      <c r="V82" s="158">
        <v>-1150.9685343033143</v>
      </c>
    </row>
    <row r="83" spans="2:22" x14ac:dyDescent="0.25">
      <c r="B83" s="1">
        <v>20549</v>
      </c>
      <c r="C83" s="156">
        <v>30.318819723276896</v>
      </c>
      <c r="D83">
        <v>63.245949872841074</v>
      </c>
      <c r="E83">
        <v>102.4984692540985</v>
      </c>
      <c r="F83">
        <v>147.17772390536712</v>
      </c>
      <c r="G83">
        <v>193.6380426862691</v>
      </c>
      <c r="H83">
        <v>245.36751878187653</v>
      </c>
      <c r="I83">
        <v>304.20155529192084</v>
      </c>
      <c r="J83">
        <v>431.32493243981071</v>
      </c>
      <c r="K83">
        <v>538.24791567782847</v>
      </c>
      <c r="L83">
        <v>638.38944433201527</v>
      </c>
      <c r="M83" s="156">
        <v>-276.09044959700583</v>
      </c>
      <c r="N83">
        <v>-351.98069659540664</v>
      </c>
      <c r="O83">
        <v>-435.94658201604852</v>
      </c>
      <c r="P83">
        <v>-519.23789682328879</v>
      </c>
      <c r="Q83">
        <v>-593.93436426608082</v>
      </c>
      <c r="R83">
        <v>-662.79329296784931</v>
      </c>
      <c r="S83">
        <v>-729.00868056176205</v>
      </c>
      <c r="T83">
        <v>-804.86908694524129</v>
      </c>
      <c r="U83">
        <v>-882.15588395589157</v>
      </c>
      <c r="V83" s="158">
        <v>-950.39872529161414</v>
      </c>
    </row>
    <row r="84" spans="2:22" x14ac:dyDescent="0.25">
      <c r="B84" s="1">
        <v>20551</v>
      </c>
      <c r="C84" s="156">
        <v>5.9304604653483874</v>
      </c>
      <c r="D84">
        <v>12.25193243722911</v>
      </c>
      <c r="E84">
        <v>19.852932270440153</v>
      </c>
      <c r="F84">
        <v>28.615157747829375</v>
      </c>
      <c r="G84">
        <v>37.825179721375513</v>
      </c>
      <c r="H84">
        <v>48.252417809743662</v>
      </c>
      <c r="I84">
        <v>60.124805049608632</v>
      </c>
      <c r="J84">
        <v>85.98529359291129</v>
      </c>
      <c r="K84">
        <v>107.79409978821788</v>
      </c>
      <c r="L84">
        <v>128.28235235945857</v>
      </c>
      <c r="M84" s="156">
        <v>-56.144945535653946</v>
      </c>
      <c r="N84">
        <v>-70.722104195892669</v>
      </c>
      <c r="O84">
        <v>-86.940507337547487</v>
      </c>
      <c r="P84">
        <v>-103.12185658704715</v>
      </c>
      <c r="Q84">
        <v>-117.71880633421628</v>
      </c>
      <c r="R84">
        <v>-131.24192786986998</v>
      </c>
      <c r="S84">
        <v>-144.31350934242525</v>
      </c>
      <c r="T84">
        <v>-159.24644021785082</v>
      </c>
      <c r="U84">
        <v>-174.50258947467066</v>
      </c>
      <c r="V84" s="158">
        <v>-188.0299024136298</v>
      </c>
    </row>
    <row r="85" spans="2:22" x14ac:dyDescent="0.25">
      <c r="B85" s="1">
        <v>20552</v>
      </c>
      <c r="C85" s="156">
        <v>28.526613071745256</v>
      </c>
      <c r="D85">
        <v>58.934063899449285</v>
      </c>
      <c r="E85">
        <v>95.496280689756091</v>
      </c>
      <c r="F85">
        <v>137.64420787034592</v>
      </c>
      <c r="G85">
        <v>181.94611912272765</v>
      </c>
      <c r="H85">
        <v>232.10306529779476</v>
      </c>
      <c r="I85">
        <v>289.21144651177491</v>
      </c>
      <c r="J85">
        <v>413.60518538442039</v>
      </c>
      <c r="K85">
        <v>518.50958185165928</v>
      </c>
      <c r="L85">
        <v>617.06187084017347</v>
      </c>
      <c r="M85" s="156">
        <v>-270.06758523863169</v>
      </c>
      <c r="N85">
        <v>-340.18641786820598</v>
      </c>
      <c r="O85">
        <v>-418.19994038755488</v>
      </c>
      <c r="P85">
        <v>-496.0352268238056</v>
      </c>
      <c r="Q85">
        <v>-566.2492582465311</v>
      </c>
      <c r="R85">
        <v>-631.29797711479125</v>
      </c>
      <c r="S85">
        <v>-694.17470466101781</v>
      </c>
      <c r="T85">
        <v>-766.00486752938423</v>
      </c>
      <c r="U85">
        <v>-839.38977066751306</v>
      </c>
      <c r="V85" s="158">
        <v>-904.45865096185844</v>
      </c>
    </row>
    <row r="86" spans="2:22" x14ac:dyDescent="0.25">
      <c r="B86" s="1">
        <v>20553</v>
      </c>
      <c r="C86" s="156">
        <v>41.628760597382239</v>
      </c>
      <c r="D86">
        <v>82.456367976198919</v>
      </c>
      <c r="E86">
        <v>130.00044164136344</v>
      </c>
      <c r="F86">
        <v>182.23495519062183</v>
      </c>
      <c r="G86">
        <v>234.86699927495346</v>
      </c>
      <c r="H86">
        <v>291.76294474899316</v>
      </c>
      <c r="I86">
        <v>354.44716563977778</v>
      </c>
      <c r="J86">
        <v>487.83797384369865</v>
      </c>
      <c r="K86">
        <v>601.04919606100316</v>
      </c>
      <c r="L86">
        <v>706.54265007555159</v>
      </c>
      <c r="M86" s="156">
        <v>-384.59619709333572</v>
      </c>
      <c r="N86">
        <v>-477.99380900986881</v>
      </c>
      <c r="O86">
        <v>-579.86910844147314</v>
      </c>
      <c r="P86">
        <v>-679.62886019508142</v>
      </c>
      <c r="Q86">
        <v>-768.06745287812612</v>
      </c>
      <c r="R86">
        <v>-849.03178961147967</v>
      </c>
      <c r="S86">
        <v>-926.39383167377923</v>
      </c>
      <c r="T86">
        <v>-1018.0322182989822</v>
      </c>
      <c r="U86">
        <v>-1109.2001173523508</v>
      </c>
      <c r="V86" s="158">
        <v>-1190.1269423278361</v>
      </c>
    </row>
    <row r="87" spans="2:22" x14ac:dyDescent="0.25">
      <c r="B87" s="1">
        <v>20554</v>
      </c>
      <c r="C87" s="156">
        <v>11.421627562893192</v>
      </c>
      <c r="D87">
        <v>23.596314323552363</v>
      </c>
      <c r="E87">
        <v>38.235276965292144</v>
      </c>
      <c r="F87">
        <v>55.110674181004725</v>
      </c>
      <c r="G87">
        <v>72.848494278204726</v>
      </c>
      <c r="H87">
        <v>92.930582448395199</v>
      </c>
      <c r="I87">
        <v>115.79592083628332</v>
      </c>
      <c r="J87">
        <v>165.60130617894026</v>
      </c>
      <c r="K87">
        <v>207.60345144397519</v>
      </c>
      <c r="L87">
        <v>247.06230824784618</v>
      </c>
      <c r="M87" s="156">
        <v>-108.13100621681501</v>
      </c>
      <c r="N87">
        <v>-136.20553400690437</v>
      </c>
      <c r="O87">
        <v>-167.44097709453592</v>
      </c>
      <c r="P87">
        <v>-198.60505713060937</v>
      </c>
      <c r="Q87">
        <v>-226.71770108812018</v>
      </c>
      <c r="R87">
        <v>-252.76223145308296</v>
      </c>
      <c r="S87">
        <v>-277.9371291039302</v>
      </c>
      <c r="T87">
        <v>-306.69684782697198</v>
      </c>
      <c r="U87">
        <v>-336.07906121047688</v>
      </c>
      <c r="V87" s="158">
        <v>-362.13166390773154</v>
      </c>
    </row>
    <row r="88" spans="2:22" x14ac:dyDescent="0.25">
      <c r="B88" s="1">
        <v>21081</v>
      </c>
      <c r="C88" s="156">
        <v>33.206033249872135</v>
      </c>
      <c r="D88">
        <v>69.658283326530594</v>
      </c>
      <c r="E88">
        <v>112.90015901605875</v>
      </c>
      <c r="F88">
        <v>161.7595769992534</v>
      </c>
      <c r="G88">
        <v>212.24475329532609</v>
      </c>
      <c r="H88">
        <v>268.09633094137945</v>
      </c>
      <c r="I88">
        <v>331.1373769428622</v>
      </c>
      <c r="J88">
        <v>467.11543343486164</v>
      </c>
      <c r="K88">
        <v>581.74768806634813</v>
      </c>
      <c r="L88">
        <v>688.97906550471191</v>
      </c>
      <c r="M88" s="156">
        <v>-295.385557148011</v>
      </c>
      <c r="N88">
        <v>-379.37606830335892</v>
      </c>
      <c r="O88">
        <v>-472.00984697232832</v>
      </c>
      <c r="P88">
        <v>-563.59467618194151</v>
      </c>
      <c r="Q88">
        <v>-645.44987818238678</v>
      </c>
      <c r="R88">
        <v>-720.68935517254999</v>
      </c>
      <c r="S88">
        <v>-792.81933107992506</v>
      </c>
      <c r="T88">
        <v>-875.59532267516101</v>
      </c>
      <c r="U88">
        <v>-959.7890419363813</v>
      </c>
      <c r="V88" s="158">
        <v>-1033.946208563</v>
      </c>
    </row>
    <row r="89" spans="2:22" x14ac:dyDescent="0.25">
      <c r="B89" s="1">
        <v>21082</v>
      </c>
      <c r="C89" s="156">
        <v>7.8271364088984319</v>
      </c>
      <c r="D89">
        <v>16.419452498396499</v>
      </c>
      <c r="E89">
        <v>26.612180339499563</v>
      </c>
      <c r="F89">
        <v>38.129043149824007</v>
      </c>
      <c r="G89">
        <v>50.029120419612582</v>
      </c>
      <c r="H89">
        <v>63.194135150468021</v>
      </c>
      <c r="I89">
        <v>78.053810279388955</v>
      </c>
      <c r="J89">
        <v>110.1057807382174</v>
      </c>
      <c r="K89">
        <v>137.12624075849635</v>
      </c>
      <c r="L89">
        <v>162.40220829753926</v>
      </c>
      <c r="M89" s="156">
        <v>-69.626595613459742</v>
      </c>
      <c r="N89">
        <v>-89.424358957220321</v>
      </c>
      <c r="O89">
        <v>-111.25946392919168</v>
      </c>
      <c r="P89">
        <v>-132.84731652860052</v>
      </c>
      <c r="Q89">
        <v>-152.14175700013408</v>
      </c>
      <c r="R89">
        <v>-169.87677657638679</v>
      </c>
      <c r="S89">
        <v>-186.87884232598236</v>
      </c>
      <c r="T89">
        <v>-206.39032605914511</v>
      </c>
      <c r="U89">
        <v>-226.23598845643275</v>
      </c>
      <c r="V89" s="158">
        <v>-243.7158920184215</v>
      </c>
    </row>
    <row r="90" spans="2:22" x14ac:dyDescent="0.25">
      <c r="B90" s="1">
        <v>21083</v>
      </c>
      <c r="C90" s="156">
        <v>10.673367830316046</v>
      </c>
      <c r="D90">
        <v>22.39016249781341</v>
      </c>
      <c r="E90">
        <v>36.289336826590315</v>
      </c>
      <c r="F90">
        <v>51.99414974976002</v>
      </c>
      <c r="G90">
        <v>68.221527844926257</v>
      </c>
      <c r="H90">
        <v>86.173820659729131</v>
      </c>
      <c r="I90">
        <v>106.43701401734856</v>
      </c>
      <c r="J90">
        <v>150.14424646120554</v>
      </c>
      <c r="K90">
        <v>186.9903283070405</v>
      </c>
      <c r="L90">
        <v>221.45755676937171</v>
      </c>
      <c r="M90" s="156">
        <v>-94.945357654717839</v>
      </c>
      <c r="N90">
        <v>-121.94230766893681</v>
      </c>
      <c r="O90">
        <v>-151.71745081253414</v>
      </c>
      <c r="P90">
        <v>-181.1554316299098</v>
      </c>
      <c r="Q90">
        <v>-207.46603227291007</v>
      </c>
      <c r="R90">
        <v>-231.65014987689108</v>
      </c>
      <c r="S90">
        <v>-254.8347849899759</v>
      </c>
      <c r="T90">
        <v>-281.44135371701606</v>
      </c>
      <c r="U90">
        <v>-308.50362062240828</v>
      </c>
      <c r="V90" s="158">
        <v>-332.33985275239291</v>
      </c>
    </row>
    <row r="91" spans="2:22" x14ac:dyDescent="0.25">
      <c r="B91" s="1">
        <v>21084</v>
      </c>
      <c r="C91" s="156">
        <v>3.8627426433524734</v>
      </c>
      <c r="D91">
        <v>8.103106427780089</v>
      </c>
      <c r="E91">
        <v>13.133283803908878</v>
      </c>
      <c r="F91">
        <v>18.816930385627437</v>
      </c>
      <c r="G91">
        <v>24.689695791497119</v>
      </c>
      <c r="H91">
        <v>31.186716048282918</v>
      </c>
      <c r="I91">
        <v>38.520062215802334</v>
      </c>
      <c r="J91">
        <v>54.337917766912483</v>
      </c>
      <c r="K91">
        <v>67.672690244452738</v>
      </c>
      <c r="L91">
        <v>80.146544354629754</v>
      </c>
      <c r="M91" s="156">
        <v>-34.361177055993124</v>
      </c>
      <c r="N91">
        <v>-44.131501823043791</v>
      </c>
      <c r="O91">
        <v>-54.907267913107589</v>
      </c>
      <c r="P91">
        <v>-65.561013351776879</v>
      </c>
      <c r="Q91">
        <v>-75.082945013053177</v>
      </c>
      <c r="R91">
        <v>-83.835292336398666</v>
      </c>
      <c r="S91">
        <v>-92.225922186848436</v>
      </c>
      <c r="T91">
        <v>-101.8549661071106</v>
      </c>
      <c r="U91">
        <v>-111.64892936810965</v>
      </c>
      <c r="V91" s="158">
        <v>-120.27537528181837</v>
      </c>
    </row>
    <row r="92" spans="2:22" x14ac:dyDescent="0.25">
      <c r="B92" s="1">
        <v>21085</v>
      </c>
      <c r="C92" s="156">
        <v>49.786392451947499</v>
      </c>
      <c r="D92">
        <v>104.39824831771546</v>
      </c>
      <c r="E92">
        <v>169.24681247220826</v>
      </c>
      <c r="F92">
        <v>242.69018236043453</v>
      </c>
      <c r="G92">
        <v>318.75706488095261</v>
      </c>
      <c r="H92">
        <v>403.12479264666263</v>
      </c>
      <c r="I92">
        <v>498.27721637541663</v>
      </c>
      <c r="J92">
        <v>704.35594778009897</v>
      </c>
      <c r="K92">
        <v>878.04489658431555</v>
      </c>
      <c r="L92">
        <v>1040.692562016877</v>
      </c>
      <c r="M92" s="156">
        <v>-444.93309925144405</v>
      </c>
      <c r="N92">
        <v>-570.49449836323549</v>
      </c>
      <c r="O92">
        <v>-708.90756591259481</v>
      </c>
      <c r="P92">
        <v>-845.59385107034723</v>
      </c>
      <c r="Q92">
        <v>-967.57725031446682</v>
      </c>
      <c r="R92">
        <v>-1079.4608738760876</v>
      </c>
      <c r="S92">
        <v>-1186.482546922633</v>
      </c>
      <c r="T92">
        <v>-1308.1199926224049</v>
      </c>
      <c r="U92">
        <v>-1432.2357359275311</v>
      </c>
      <c r="V92" s="158">
        <v>-1541.4258833466761</v>
      </c>
    </row>
    <row r="93" spans="2:22" x14ac:dyDescent="0.25">
      <c r="B93" s="1">
        <v>21086</v>
      </c>
      <c r="C93" s="156">
        <v>24.192967082049702</v>
      </c>
      <c r="D93">
        <v>50.751034995043732</v>
      </c>
      <c r="E93">
        <v>82.255830140271385</v>
      </c>
      <c r="F93">
        <v>117.85340609945605</v>
      </c>
      <c r="G93">
        <v>154.6354631151662</v>
      </c>
      <c r="H93">
        <v>195.32732682871935</v>
      </c>
      <c r="I93">
        <v>241.25723177265678</v>
      </c>
      <c r="J93">
        <v>340.32695864539926</v>
      </c>
      <c r="K93">
        <v>423.84474416262515</v>
      </c>
      <c r="L93">
        <v>501.97046201057589</v>
      </c>
      <c r="M93" s="156">
        <v>-215.20947735069376</v>
      </c>
      <c r="N93">
        <v>-276.40256404959013</v>
      </c>
      <c r="O93">
        <v>-343.89288850841069</v>
      </c>
      <c r="P93">
        <v>-410.61897836112894</v>
      </c>
      <c r="Q93">
        <v>-470.25633981859625</v>
      </c>
      <c r="R93">
        <v>-525.07367305428647</v>
      </c>
      <c r="S93">
        <v>-577.6255126439454</v>
      </c>
      <c r="T93">
        <v>-637.93373509190315</v>
      </c>
      <c r="U93">
        <v>-699.27487341079222</v>
      </c>
      <c r="V93" s="158">
        <v>-753.30366623875739</v>
      </c>
    </row>
    <row r="94" spans="2:22" x14ac:dyDescent="0.25">
      <c r="B94" s="1">
        <v>21087</v>
      </c>
      <c r="C94" s="156">
        <v>21.380619368029919</v>
      </c>
      <c r="D94">
        <v>44.851404876572261</v>
      </c>
      <c r="E94">
        <v>72.693877897074586</v>
      </c>
      <c r="F94">
        <v>104.15336029237643</v>
      </c>
      <c r="G94">
        <v>136.65963196872531</v>
      </c>
      <c r="H94">
        <v>172.62120900409232</v>
      </c>
      <c r="I94">
        <v>213.21192331729193</v>
      </c>
      <c r="J94">
        <v>300.76514132387524</v>
      </c>
      <c r="K94">
        <v>374.57427670394458</v>
      </c>
      <c r="L94">
        <v>443.61815340150332</v>
      </c>
      <c r="M94" s="156">
        <v>-190.19212914326019</v>
      </c>
      <c r="N94">
        <v>-244.27173377491783</v>
      </c>
      <c r="O94">
        <v>-303.91654432606043</v>
      </c>
      <c r="P94">
        <v>-362.88595986816853</v>
      </c>
      <c r="Q94">
        <v>-415.5906868704962</v>
      </c>
      <c r="R94">
        <v>-464.0356970549787</v>
      </c>
      <c r="S94">
        <v>-510.47856929738049</v>
      </c>
      <c r="T94">
        <v>-563.77617204900685</v>
      </c>
      <c r="U94">
        <v>-617.98661781822102</v>
      </c>
      <c r="V94" s="158">
        <v>-665.73475265638081</v>
      </c>
    </row>
    <row r="95" spans="2:22" x14ac:dyDescent="0.25">
      <c r="B95" s="1">
        <v>21088</v>
      </c>
      <c r="C95" s="156">
        <v>12.469204322400966</v>
      </c>
      <c r="D95">
        <v>26.157396187921695</v>
      </c>
      <c r="E95">
        <v>42.395161752969003</v>
      </c>
      <c r="F95">
        <v>60.742371771148221</v>
      </c>
      <c r="G95">
        <v>79.700070625183699</v>
      </c>
      <c r="H95">
        <v>100.67290794533434</v>
      </c>
      <c r="I95">
        <v>124.34546399487071</v>
      </c>
      <c r="J95">
        <v>175.40661173880522</v>
      </c>
      <c r="K95">
        <v>218.45219306981238</v>
      </c>
      <c r="L95">
        <v>258.71866949564691</v>
      </c>
      <c r="M95" s="156">
        <v>-110.92029084741637</v>
      </c>
      <c r="N95">
        <v>-142.45958483228171</v>
      </c>
      <c r="O95">
        <v>-177.24451396511924</v>
      </c>
      <c r="P95">
        <v>-211.63555187240257</v>
      </c>
      <c r="Q95">
        <v>-242.3730154807331</v>
      </c>
      <c r="R95">
        <v>-270.62620684030452</v>
      </c>
      <c r="S95">
        <v>-297.7117488136862</v>
      </c>
      <c r="T95">
        <v>-328.79497831067272</v>
      </c>
      <c r="U95">
        <v>-360.41057901284523</v>
      </c>
      <c r="V95" s="158">
        <v>-388.25735178692253</v>
      </c>
    </row>
    <row r="96" spans="2:22" x14ac:dyDescent="0.25">
      <c r="B96" s="1">
        <v>21089</v>
      </c>
      <c r="C96" s="156">
        <v>29.141752071612856</v>
      </c>
      <c r="D96">
        <v>61.131746720135709</v>
      </c>
      <c r="E96">
        <v>99.081233981969007</v>
      </c>
      <c r="F96">
        <v>141.96339216950298</v>
      </c>
      <c r="G96">
        <v>186.27522858142754</v>
      </c>
      <c r="H96">
        <v>235.30062389424737</v>
      </c>
      <c r="I96">
        <v>290.63561072042108</v>
      </c>
      <c r="J96">
        <v>410.00495949719038</v>
      </c>
      <c r="K96">
        <v>510.63511860840515</v>
      </c>
      <c r="L96">
        <v>604.77109639869229</v>
      </c>
      <c r="M96" s="156">
        <v>-259.2637161338323</v>
      </c>
      <c r="N96">
        <v>-332.96840069643054</v>
      </c>
      <c r="O96">
        <v>-414.25677545105015</v>
      </c>
      <c r="P96">
        <v>-494.62218041805295</v>
      </c>
      <c r="Q96">
        <v>-566.44702613283459</v>
      </c>
      <c r="R96">
        <v>-632.46306075275436</v>
      </c>
      <c r="S96">
        <v>-695.74706216932532</v>
      </c>
      <c r="T96">
        <v>-768.35301992616439</v>
      </c>
      <c r="U96">
        <v>-842.20869186716629</v>
      </c>
      <c r="V96" s="158">
        <v>-907.25815598268366</v>
      </c>
    </row>
    <row r="97" spans="2:22" x14ac:dyDescent="0.25">
      <c r="B97" s="1">
        <v>22323</v>
      </c>
      <c r="C97" s="156">
        <v>17.677457577495932</v>
      </c>
      <c r="D97">
        <v>37.241181006806571</v>
      </c>
      <c r="E97">
        <v>60.375148138857284</v>
      </c>
      <c r="F97">
        <v>86.327462189771268</v>
      </c>
      <c r="G97">
        <v>112.95927467119093</v>
      </c>
      <c r="H97">
        <v>142.21166594235012</v>
      </c>
      <c r="I97">
        <v>174.95943569805172</v>
      </c>
      <c r="J97">
        <v>245.21541586475857</v>
      </c>
      <c r="K97">
        <v>304.73041583479613</v>
      </c>
      <c r="L97">
        <v>360.44900435658752</v>
      </c>
      <c r="M97" s="156">
        <v>-172.36156424819623</v>
      </c>
      <c r="N97">
        <v>-217.70344654691732</v>
      </c>
      <c r="O97">
        <v>-267.75632943171166</v>
      </c>
      <c r="P97">
        <v>-317.34520540346205</v>
      </c>
      <c r="Q97">
        <v>-361.78615448175469</v>
      </c>
      <c r="R97">
        <v>-402.79855306582425</v>
      </c>
      <c r="S97">
        <v>-442.27628198476503</v>
      </c>
      <c r="T97">
        <v>-488.38061886636279</v>
      </c>
      <c r="U97">
        <v>-534.97963907576661</v>
      </c>
      <c r="V97" s="158">
        <v>-576.55495777631256</v>
      </c>
    </row>
    <row r="98" spans="2:22" x14ac:dyDescent="0.25">
      <c r="B98" s="1">
        <v>22324</v>
      </c>
      <c r="C98" s="156">
        <v>20.918395732629183</v>
      </c>
      <c r="D98">
        <v>43.568968818395746</v>
      </c>
      <c r="E98">
        <v>70.3253429043138</v>
      </c>
      <c r="F98">
        <v>100.35938987327441</v>
      </c>
      <c r="G98">
        <v>131.22254294908524</v>
      </c>
      <c r="H98">
        <v>165.19882262982946</v>
      </c>
      <c r="I98">
        <v>203.13027150482705</v>
      </c>
      <c r="J98">
        <v>284.9770422048955</v>
      </c>
      <c r="K98">
        <v>354.33819897951736</v>
      </c>
      <c r="L98">
        <v>419.37218451906602</v>
      </c>
      <c r="M98" s="156">
        <v>-214.40609298915251</v>
      </c>
      <c r="N98">
        <v>-266.46544803841044</v>
      </c>
      <c r="O98">
        <v>-323.76254945687089</v>
      </c>
      <c r="P98">
        <v>-380.31639856473328</v>
      </c>
      <c r="Q98">
        <v>-430.80890402116916</v>
      </c>
      <c r="R98">
        <v>-477.21855545664488</v>
      </c>
      <c r="S98">
        <v>-521.72525968964692</v>
      </c>
      <c r="T98">
        <v>-573.1517585270409</v>
      </c>
      <c r="U98">
        <v>-625.17066859847478</v>
      </c>
      <c r="V98" s="158">
        <v>-671.69062541891719</v>
      </c>
    </row>
    <row r="99" spans="2:22" x14ac:dyDescent="0.25">
      <c r="B99" s="1">
        <v>22325</v>
      </c>
      <c r="C99" s="156">
        <v>31.375726497109302</v>
      </c>
      <c r="D99">
        <v>66.099387006104891</v>
      </c>
      <c r="E99">
        <v>107.15987448550167</v>
      </c>
      <c r="F99">
        <v>153.22264703403624</v>
      </c>
      <c r="G99">
        <v>200.49146161759185</v>
      </c>
      <c r="H99">
        <v>252.41154253911145</v>
      </c>
      <c r="I99">
        <v>310.53557212542643</v>
      </c>
      <c r="J99">
        <v>435.23293931374474</v>
      </c>
      <c r="K99">
        <v>540.86613647171987</v>
      </c>
      <c r="L99">
        <v>639.76108143768806</v>
      </c>
      <c r="M99" s="156">
        <v>-305.92460905406944</v>
      </c>
      <c r="N99">
        <v>-386.40193401056439</v>
      </c>
      <c r="O99">
        <v>-475.24081578417355</v>
      </c>
      <c r="P99">
        <v>-563.25613150295749</v>
      </c>
      <c r="Q99">
        <v>-642.1343897275766</v>
      </c>
      <c r="R99">
        <v>-714.92731231404287</v>
      </c>
      <c r="S99">
        <v>-784.99634910044938</v>
      </c>
      <c r="T99">
        <v>-866.82695499985891</v>
      </c>
      <c r="U99">
        <v>-949.53557453487667</v>
      </c>
      <c r="V99" s="158">
        <v>-1023.3276242603479</v>
      </c>
    </row>
    <row r="100" spans="2:22" x14ac:dyDescent="0.25">
      <c r="B100" s="1">
        <v>22326</v>
      </c>
      <c r="C100" s="156">
        <v>9.3532498725764164</v>
      </c>
      <c r="D100">
        <v>19.607287496881465</v>
      </c>
      <c r="E100">
        <v>31.832593177599122</v>
      </c>
      <c r="F100">
        <v>45.684696415600058</v>
      </c>
      <c r="G100">
        <v>60.020298349340834</v>
      </c>
      <c r="H100">
        <v>75.87297141972256</v>
      </c>
      <c r="I100">
        <v>93.783500890779464</v>
      </c>
      <c r="J100">
        <v>132.2556453367479</v>
      </c>
      <c r="K100">
        <v>164.96037546428914</v>
      </c>
      <c r="L100">
        <v>195.66270594673085</v>
      </c>
      <c r="M100" s="156">
        <v>-85.883487720849175</v>
      </c>
      <c r="N100">
        <v>-109.81033816643176</v>
      </c>
      <c r="O100">
        <v>-136.43671889409381</v>
      </c>
      <c r="P100">
        <v>-163.05792322422528</v>
      </c>
      <c r="Q100">
        <v>-187.14653318239507</v>
      </c>
      <c r="R100">
        <v>-209.58360028922471</v>
      </c>
      <c r="S100">
        <v>-231.38581160542591</v>
      </c>
      <c r="T100">
        <v>-257.03141740274219</v>
      </c>
      <c r="U100">
        <v>-283.23912179701153</v>
      </c>
      <c r="V100" s="158">
        <v>-306.82307858634073</v>
      </c>
    </row>
    <row r="101" spans="2:22" x14ac:dyDescent="0.25">
      <c r="B101" s="1">
        <v>22328</v>
      </c>
      <c r="C101" s="156">
        <v>30.284090670610556</v>
      </c>
      <c r="D101">
        <v>63.799632800505272</v>
      </c>
      <c r="E101">
        <v>103.43152868409814</v>
      </c>
      <c r="F101">
        <v>147.89166829323364</v>
      </c>
      <c r="G101">
        <v>193.51588887893266</v>
      </c>
      <c r="H101">
        <v>243.62954723191456</v>
      </c>
      <c r="I101">
        <v>299.73130418391327</v>
      </c>
      <c r="J101">
        <v>420.09015466870983</v>
      </c>
      <c r="K101">
        <v>522.04812274486983</v>
      </c>
      <c r="L101">
        <v>617.50227837981117</v>
      </c>
      <c r="M101" s="156">
        <v>-295.280767437149</v>
      </c>
      <c r="N101">
        <v>-372.95809567798585</v>
      </c>
      <c r="O101">
        <v>-458.70606237305196</v>
      </c>
      <c r="P101">
        <v>-543.65911682664819</v>
      </c>
      <c r="Q101">
        <v>-619.79301365400204</v>
      </c>
      <c r="R101">
        <v>-690.05329808089414</v>
      </c>
      <c r="S101">
        <v>-757.68446714521485</v>
      </c>
      <c r="T101">
        <v>-836.66799248022289</v>
      </c>
      <c r="U101">
        <v>-916.49898327720973</v>
      </c>
      <c r="V101" s="158">
        <v>-987.72363284388223</v>
      </c>
    </row>
    <row r="102" spans="2:22" x14ac:dyDescent="0.25">
      <c r="B102" s="1">
        <v>22329</v>
      </c>
      <c r="C102" s="156">
        <v>36.013249403307626</v>
      </c>
      <c r="D102">
        <v>75.863149612788305</v>
      </c>
      <c r="E102">
        <v>122.98482299229161</v>
      </c>
      <c r="F102">
        <v>175.84714459369843</v>
      </c>
      <c r="G102">
        <v>230.09383068374626</v>
      </c>
      <c r="H102">
        <v>289.67915351012755</v>
      </c>
      <c r="I102">
        <v>356.38268635219083</v>
      </c>
      <c r="J102">
        <v>499.49208604405663</v>
      </c>
      <c r="K102">
        <v>620.72253170876434</v>
      </c>
      <c r="L102">
        <v>734.22084958736536</v>
      </c>
      <c r="M102" s="156">
        <v>-351.28524791951492</v>
      </c>
      <c r="N102">
        <v>-443.63754654223754</v>
      </c>
      <c r="O102">
        <v>-545.5826004482077</v>
      </c>
      <c r="P102">
        <v>-646.57940851267006</v>
      </c>
      <c r="Q102">
        <v>-737.08863832731549</v>
      </c>
      <c r="R102">
        <v>-820.61242341296509</v>
      </c>
      <c r="S102">
        <v>-901.00825166420861</v>
      </c>
      <c r="T102">
        <v>-994.89172018102886</v>
      </c>
      <c r="U102">
        <v>-1089.7824499806832</v>
      </c>
      <c r="V102" s="158">
        <v>-1174.4442590731958</v>
      </c>
    </row>
    <row r="103" spans="2:22" x14ac:dyDescent="0.25">
      <c r="B103" s="1">
        <v>22330</v>
      </c>
      <c r="C103" s="156">
        <v>2.033315189690525</v>
      </c>
      <c r="D103">
        <v>4.2624538036698842</v>
      </c>
      <c r="E103">
        <v>6.9201289516519839</v>
      </c>
      <c r="F103">
        <v>9.9314557425217522</v>
      </c>
      <c r="G103">
        <v>13.047890945508879</v>
      </c>
      <c r="H103">
        <v>16.49412422167882</v>
      </c>
      <c r="I103">
        <v>20.387717584952057</v>
      </c>
      <c r="J103">
        <v>28.751227247119115</v>
      </c>
      <c r="K103">
        <v>35.860951187888944</v>
      </c>
      <c r="L103">
        <v>42.535370857984965</v>
      </c>
      <c r="M103" s="156">
        <v>-18.670323417575904</v>
      </c>
      <c r="N103">
        <v>-23.871812644876471</v>
      </c>
      <c r="O103">
        <v>-29.660156281324749</v>
      </c>
      <c r="P103">
        <v>-35.447374613962012</v>
      </c>
      <c r="Q103">
        <v>-40.684028952694582</v>
      </c>
      <c r="R103">
        <v>-45.561652236787978</v>
      </c>
      <c r="S103">
        <v>-50.301263392483897</v>
      </c>
      <c r="T103">
        <v>-55.876395087552659</v>
      </c>
      <c r="U103">
        <v>-61.573722129785132</v>
      </c>
      <c r="V103" s="158">
        <v>-66.700669257900145</v>
      </c>
    </row>
    <row r="104" spans="2:22" x14ac:dyDescent="0.25">
      <c r="B104" s="1">
        <v>22331</v>
      </c>
      <c r="C104" s="156">
        <v>37.847355114831601</v>
      </c>
      <c r="D104">
        <v>79.732077290527741</v>
      </c>
      <c r="E104">
        <v>129.26105335919684</v>
      </c>
      <c r="F104">
        <v>184.82509589255301</v>
      </c>
      <c r="G104">
        <v>241.84495919600937</v>
      </c>
      <c r="H104">
        <v>304.47663615845624</v>
      </c>
      <c r="I104">
        <v>374.59396103651812</v>
      </c>
      <c r="J104">
        <v>525.02229647478407</v>
      </c>
      <c r="K104">
        <v>652.45152998060166</v>
      </c>
      <c r="L104">
        <v>771.7521701084122</v>
      </c>
      <c r="M104" s="156">
        <v>-369.01753987026387</v>
      </c>
      <c r="N104">
        <v>-466.09136454226069</v>
      </c>
      <c r="O104">
        <v>-573.2517011728055</v>
      </c>
      <c r="P104">
        <v>-679.41915027227594</v>
      </c>
      <c r="Q104">
        <v>-774.56557199051167</v>
      </c>
      <c r="R104">
        <v>-862.37183656312561</v>
      </c>
      <c r="S104">
        <v>-946.89267358015729</v>
      </c>
      <c r="T104">
        <v>-1045.5993728796266</v>
      </c>
      <c r="U104">
        <v>-1145.3659149630084</v>
      </c>
      <c r="V104" s="158">
        <v>-1234.3765340101791</v>
      </c>
    </row>
    <row r="105" spans="2:22" x14ac:dyDescent="0.25">
      <c r="B105" s="1">
        <v>22333</v>
      </c>
      <c r="C105" s="156">
        <v>2.7110869195873674E-2</v>
      </c>
      <c r="D105">
        <v>5.6832717382265113E-2</v>
      </c>
      <c r="E105">
        <v>9.2268386022026458E-2</v>
      </c>
      <c r="F105">
        <v>0.13241940990029</v>
      </c>
      <c r="G105">
        <v>0.17397187927345173</v>
      </c>
      <c r="H105">
        <v>0.21992165628905094</v>
      </c>
      <c r="I105">
        <v>0.27183623446602745</v>
      </c>
      <c r="J105">
        <v>0.38334969662825485</v>
      </c>
      <c r="K105">
        <v>0.47814601583851918</v>
      </c>
      <c r="L105">
        <v>0.56713827810646611</v>
      </c>
      <c r="M105" s="156">
        <v>-0.24893764556767872</v>
      </c>
      <c r="N105">
        <v>-0.31829083526501961</v>
      </c>
      <c r="O105">
        <v>-0.39546875041766327</v>
      </c>
      <c r="P105">
        <v>-0.47263166151949354</v>
      </c>
      <c r="Q105">
        <v>-0.54245371936926112</v>
      </c>
      <c r="R105">
        <v>-0.6074886964905063</v>
      </c>
      <c r="S105">
        <v>-0.67068351189978515</v>
      </c>
      <c r="T105">
        <v>-0.74501860116736884</v>
      </c>
      <c r="U105">
        <v>-0.82098296173046814</v>
      </c>
      <c r="V105" s="158">
        <v>-0.88934225677200196</v>
      </c>
    </row>
    <row r="106" spans="2:22" x14ac:dyDescent="0.25">
      <c r="B106" s="1">
        <v>23340</v>
      </c>
      <c r="C106" s="156">
        <v>3.7326902454473467</v>
      </c>
      <c r="D106">
        <v>7.8636756707599522</v>
      </c>
      <c r="E106">
        <v>12.748537256412096</v>
      </c>
      <c r="F106">
        <v>18.228507952421815</v>
      </c>
      <c r="G106">
        <v>23.851958396705651</v>
      </c>
      <c r="H106">
        <v>30.028758147189471</v>
      </c>
      <c r="I106">
        <v>36.943625864528848</v>
      </c>
      <c r="J106">
        <v>51.778553947538654</v>
      </c>
      <c r="K106">
        <v>64.345466291809544</v>
      </c>
      <c r="L106">
        <v>76.110745939837187</v>
      </c>
      <c r="M106" s="156">
        <v>-36.395071335276505</v>
      </c>
      <c r="N106">
        <v>-45.969253653333134</v>
      </c>
      <c r="O106">
        <v>-56.538189083190112</v>
      </c>
      <c r="P106">
        <v>-67.009146957703152</v>
      </c>
      <c r="Q106">
        <v>-76.393092380609531</v>
      </c>
      <c r="R106">
        <v>-85.053080926249763</v>
      </c>
      <c r="S106">
        <v>-93.389015717898559</v>
      </c>
      <c r="T106">
        <v>-103.12419442198096</v>
      </c>
      <c r="U106">
        <v>-112.96382817137702</v>
      </c>
      <c r="V106" s="158">
        <v>-121.7426803272692</v>
      </c>
    </row>
    <row r="107" spans="2:22" x14ac:dyDescent="0.25">
      <c r="B107" s="1">
        <v>23341</v>
      </c>
      <c r="C107" s="156">
        <v>23.452563240263526</v>
      </c>
      <c r="D107">
        <v>49.407622610623854</v>
      </c>
      <c r="E107">
        <v>80.099300120476002</v>
      </c>
      <c r="F107">
        <v>114.5300593991786</v>
      </c>
      <c r="G107">
        <v>149.86230464345252</v>
      </c>
      <c r="H107">
        <v>188.67125401913384</v>
      </c>
      <c r="I107">
        <v>232.1174983563794</v>
      </c>
      <c r="J107">
        <v>325.32563140623347</v>
      </c>
      <c r="K107">
        <v>404.28377877684107</v>
      </c>
      <c r="L107">
        <v>478.20525279180731</v>
      </c>
      <c r="M107" s="156">
        <v>-228.67091989900135</v>
      </c>
      <c r="N107">
        <v>-288.82568804830066</v>
      </c>
      <c r="O107">
        <v>-355.23050876796816</v>
      </c>
      <c r="P107">
        <v>-421.01973465877643</v>
      </c>
      <c r="Q107">
        <v>-479.9792408064713</v>
      </c>
      <c r="R107">
        <v>-534.39011223473915</v>
      </c>
      <c r="S107">
        <v>-586.76494781245719</v>
      </c>
      <c r="T107">
        <v>-647.93125929282382</v>
      </c>
      <c r="U107">
        <v>-709.75386379374618</v>
      </c>
      <c r="V107" s="158">
        <v>-764.91155752793668</v>
      </c>
    </row>
    <row r="108" spans="2:22" x14ac:dyDescent="0.25">
      <c r="B108" s="1">
        <v>23342</v>
      </c>
      <c r="C108" s="156">
        <v>29.449405388907888</v>
      </c>
      <c r="D108">
        <v>62.815202322405675</v>
      </c>
      <c r="E108">
        <v>102.26366581809141</v>
      </c>
      <c r="F108">
        <v>146.54814764787722</v>
      </c>
      <c r="G108">
        <v>192.03077627396297</v>
      </c>
      <c r="H108">
        <v>242.04785995031551</v>
      </c>
      <c r="I108">
        <v>298.03507484114112</v>
      </c>
      <c r="J108">
        <v>418.39106251121541</v>
      </c>
      <c r="K108">
        <v>520.21763446645446</v>
      </c>
      <c r="L108">
        <v>615.55838199965103</v>
      </c>
      <c r="M108" s="156">
        <v>-291.32262203783773</v>
      </c>
      <c r="N108">
        <v>-368.46227758116527</v>
      </c>
      <c r="O108">
        <v>-453.50977873298115</v>
      </c>
      <c r="P108">
        <v>-537.61896543831438</v>
      </c>
      <c r="Q108">
        <v>-612.84351932856714</v>
      </c>
      <c r="R108">
        <v>-682.0991220144607</v>
      </c>
      <c r="S108">
        <v>-748.60168505212573</v>
      </c>
      <c r="T108">
        <v>-825.76524637410341</v>
      </c>
      <c r="U108">
        <v>-903.8174424977127</v>
      </c>
      <c r="V108" s="158">
        <v>-973.25308883215871</v>
      </c>
    </row>
    <row r="109" spans="2:22" x14ac:dyDescent="0.25">
      <c r="B109" s="1">
        <v>23343</v>
      </c>
      <c r="C109" s="156">
        <v>28.769886137080025</v>
      </c>
      <c r="D109">
        <v>60.609651160480013</v>
      </c>
      <c r="E109">
        <v>98.259952249893232</v>
      </c>
      <c r="F109">
        <v>140.49708487857194</v>
      </c>
      <c r="G109">
        <v>183.84009443498604</v>
      </c>
      <c r="H109">
        <v>231.44806987031885</v>
      </c>
      <c r="I109">
        <v>284.74473897471762</v>
      </c>
      <c r="J109">
        <v>399.08564693527433</v>
      </c>
      <c r="K109">
        <v>495.94571660762637</v>
      </c>
      <c r="L109">
        <v>586.6271644608205</v>
      </c>
      <c r="M109" s="156">
        <v>-280.51672906529149</v>
      </c>
      <c r="N109">
        <v>-354.31019089408659</v>
      </c>
      <c r="O109">
        <v>-435.77075925439937</v>
      </c>
      <c r="P109">
        <v>-516.4761609853158</v>
      </c>
      <c r="Q109">
        <v>-588.80336297130202</v>
      </c>
      <c r="R109">
        <v>-655.55063317684949</v>
      </c>
      <c r="S109">
        <v>-719.80024378795417</v>
      </c>
      <c r="T109">
        <v>-794.83459285621188</v>
      </c>
      <c r="U109">
        <v>-870.67403411334908</v>
      </c>
      <c r="V109" s="158">
        <v>-938.33745120168817</v>
      </c>
    </row>
    <row r="110" spans="2:22" x14ac:dyDescent="0.25">
      <c r="B110" s="1">
        <v>23347</v>
      </c>
      <c r="C110" s="156">
        <v>19.099553315158602</v>
      </c>
      <c r="D110">
        <v>40.248034697517177</v>
      </c>
      <c r="E110">
        <v>65.256318788883874</v>
      </c>
      <c r="F110">
        <v>93.313151178987837</v>
      </c>
      <c r="G110">
        <v>122.10657579229378</v>
      </c>
      <c r="H110">
        <v>153.73585026387394</v>
      </c>
      <c r="I110">
        <v>189.14673603873933</v>
      </c>
      <c r="J110">
        <v>265.12277153415801</v>
      </c>
      <c r="K110">
        <v>329.47770250061694</v>
      </c>
      <c r="L110">
        <v>389.7271468010818</v>
      </c>
      <c r="M110" s="156">
        <v>-186.31717085544201</v>
      </c>
      <c r="N110">
        <v>-235.32625559229109</v>
      </c>
      <c r="O110">
        <v>-289.42487467700266</v>
      </c>
      <c r="P110">
        <v>-343.01829322483184</v>
      </c>
      <c r="Q110">
        <v>-391.04421823275737</v>
      </c>
      <c r="R110">
        <v>-435.36068052066508</v>
      </c>
      <c r="S110">
        <v>-478.01461600753805</v>
      </c>
      <c r="T110">
        <v>-527.8136290338565</v>
      </c>
      <c r="U110">
        <v>-578.14771496373442</v>
      </c>
      <c r="V110" s="158">
        <v>-623.04919244675318</v>
      </c>
    </row>
    <row r="111" spans="2:22" x14ac:dyDescent="0.25">
      <c r="B111" s="1">
        <v>23348</v>
      </c>
      <c r="C111" s="156">
        <v>29.720694362370498</v>
      </c>
      <c r="D111">
        <v>63.63695071661872</v>
      </c>
      <c r="E111">
        <v>103.73427266170506</v>
      </c>
      <c r="F111">
        <v>148.75639938759494</v>
      </c>
      <c r="G111">
        <v>195.00848609127135</v>
      </c>
      <c r="H111">
        <v>245.88980029409984</v>
      </c>
      <c r="I111">
        <v>302.84243497177471</v>
      </c>
      <c r="J111">
        <v>425.34811864971766</v>
      </c>
      <c r="K111">
        <v>528.95403942459791</v>
      </c>
      <c r="L111">
        <v>625.96373820057306</v>
      </c>
      <c r="M111" s="156">
        <v>-295.31921895087328</v>
      </c>
      <c r="N111">
        <v>-373.67302449799661</v>
      </c>
      <c r="O111">
        <v>-460.0262569723007</v>
      </c>
      <c r="P111">
        <v>-545.38061167401236</v>
      </c>
      <c r="Q111">
        <v>-621.67158219936721</v>
      </c>
      <c r="R111">
        <v>-691.85782797271588</v>
      </c>
      <c r="S111">
        <v>-759.20399335678735</v>
      </c>
      <c r="T111">
        <v>-837.19050126156378</v>
      </c>
      <c r="U111">
        <v>-916.09409618086545</v>
      </c>
      <c r="V111" s="158">
        <v>-986.22405940721239</v>
      </c>
    </row>
    <row r="112" spans="2:22" x14ac:dyDescent="0.25">
      <c r="B112" s="1">
        <v>26161</v>
      </c>
      <c r="C112" s="156">
        <v>27.714664724264651</v>
      </c>
      <c r="D112">
        <v>59.352792525929154</v>
      </c>
      <c r="E112">
        <v>96.797470417587547</v>
      </c>
      <c r="F112">
        <v>138.93080606100767</v>
      </c>
      <c r="G112">
        <v>182.32393554829105</v>
      </c>
      <c r="H112">
        <v>230.18296258272025</v>
      </c>
      <c r="I112">
        <v>283.71823040064277</v>
      </c>
      <c r="J112">
        <v>399.29674489197953</v>
      </c>
      <c r="K112">
        <v>497.47485290149285</v>
      </c>
      <c r="L112">
        <v>589.66822230528612</v>
      </c>
      <c r="M112" s="156">
        <v>-274.25742910124427</v>
      </c>
      <c r="N112">
        <v>-346.99128793546055</v>
      </c>
      <c r="O112">
        <v>-427.20301298234887</v>
      </c>
      <c r="P112">
        <v>-506.56852229978358</v>
      </c>
      <c r="Q112">
        <v>-577.63143672649153</v>
      </c>
      <c r="R112">
        <v>-643.14549970163523</v>
      </c>
      <c r="S112">
        <v>-706.18127045389838</v>
      </c>
      <c r="T112">
        <v>-779.25346619503614</v>
      </c>
      <c r="U112">
        <v>-853.8036598215225</v>
      </c>
      <c r="V112" s="158">
        <v>-920.55179026081248</v>
      </c>
    </row>
    <row r="113" spans="2:22" x14ac:dyDescent="0.25">
      <c r="B113" s="1">
        <v>26162</v>
      </c>
      <c r="C113" s="156">
        <v>30.738693739584303</v>
      </c>
      <c r="D113">
        <v>65.819172901407114</v>
      </c>
      <c r="E113">
        <v>107.29287130197349</v>
      </c>
      <c r="F113">
        <v>153.86051779804876</v>
      </c>
      <c r="G113">
        <v>201.70046815946773</v>
      </c>
      <c r="H113">
        <v>254.32875587397766</v>
      </c>
      <c r="I113">
        <v>313.23679830993018</v>
      </c>
      <c r="J113">
        <v>439.94934680069883</v>
      </c>
      <c r="K113">
        <v>547.11270724648989</v>
      </c>
      <c r="L113">
        <v>647.45338627054093</v>
      </c>
      <c r="M113" s="156">
        <v>-305.44814362495742</v>
      </c>
      <c r="N113">
        <v>-386.49095189019488</v>
      </c>
      <c r="O113">
        <v>-475.80737901928649</v>
      </c>
      <c r="P113">
        <v>-564.09017720505119</v>
      </c>
      <c r="Q113">
        <v>-642.99814726219745</v>
      </c>
      <c r="R113">
        <v>-715.59145606718619</v>
      </c>
      <c r="S113">
        <v>-785.24676703523085</v>
      </c>
      <c r="T113">
        <v>-865.90564540313096</v>
      </c>
      <c r="U113">
        <v>-947.51323280751058</v>
      </c>
      <c r="V113" s="158">
        <v>-1020.0458679603732</v>
      </c>
    </row>
    <row r="114" spans="2:22" x14ac:dyDescent="0.25">
      <c r="B114" s="1">
        <v>26163</v>
      </c>
      <c r="C114" s="156">
        <v>19.779354823883917</v>
      </c>
      <c r="D114">
        <v>42.35250808185782</v>
      </c>
      <c r="E114">
        <v>69.039491057558038</v>
      </c>
      <c r="F114">
        <v>99.004264810221841</v>
      </c>
      <c r="G114">
        <v>129.78772493289316</v>
      </c>
      <c r="H114">
        <v>163.65232520828596</v>
      </c>
      <c r="I114">
        <v>201.55774445584029</v>
      </c>
      <c r="J114">
        <v>283.09316943097468</v>
      </c>
      <c r="K114">
        <v>352.04932444310157</v>
      </c>
      <c r="L114">
        <v>416.61530471865092</v>
      </c>
      <c r="M114" s="156">
        <v>-196.54599717991766</v>
      </c>
      <c r="N114">
        <v>-248.69442203435005</v>
      </c>
      <c r="O114">
        <v>-306.16665292205613</v>
      </c>
      <c r="P114">
        <v>-362.97377702937979</v>
      </c>
      <c r="Q114">
        <v>-413.74850257286704</v>
      </c>
      <c r="R114">
        <v>-460.45994792113203</v>
      </c>
      <c r="S114">
        <v>-505.28088672474559</v>
      </c>
      <c r="T114">
        <v>-557.18226511288162</v>
      </c>
      <c r="U114">
        <v>-609.6941070690574</v>
      </c>
      <c r="V114" s="158">
        <v>-656.3665108853686</v>
      </c>
    </row>
    <row r="115" spans="2:22" x14ac:dyDescent="0.25">
      <c r="B115" s="1">
        <v>26164</v>
      </c>
      <c r="C115" s="156">
        <v>45.263571001146119</v>
      </c>
      <c r="D115">
        <v>96.920540316357744</v>
      </c>
      <c r="E115">
        <v>157.99170059851042</v>
      </c>
      <c r="F115">
        <v>226.56383939492892</v>
      </c>
      <c r="G115">
        <v>297.00948058646901</v>
      </c>
      <c r="H115">
        <v>374.50608007816493</v>
      </c>
      <c r="I115">
        <v>461.24979091791914</v>
      </c>
      <c r="J115">
        <v>647.83749968454549</v>
      </c>
      <c r="K115">
        <v>805.63849198933679</v>
      </c>
      <c r="L115">
        <v>953.39289846431291</v>
      </c>
      <c r="M115" s="156">
        <v>-449.78078292026692</v>
      </c>
      <c r="N115">
        <v>-569.11854454160562</v>
      </c>
      <c r="O115">
        <v>-700.63943723719115</v>
      </c>
      <c r="P115">
        <v>-830.6382829173283</v>
      </c>
      <c r="Q115">
        <v>-946.83243662785128</v>
      </c>
      <c r="R115">
        <v>-1053.7280781648674</v>
      </c>
      <c r="S115">
        <v>-1156.2974371727573</v>
      </c>
      <c r="T115">
        <v>-1275.0698514727424</v>
      </c>
      <c r="U115">
        <v>-1395.2392658923782</v>
      </c>
      <c r="V115" s="158">
        <v>-1502.0455638097806</v>
      </c>
    </row>
    <row r="116" spans="2:22" x14ac:dyDescent="0.25">
      <c r="B116" s="1">
        <v>26165</v>
      </c>
      <c r="C116" s="156">
        <v>9.41589178225437</v>
      </c>
      <c r="D116">
        <v>20.15932856807018</v>
      </c>
      <c r="E116">
        <v>32.860715428044919</v>
      </c>
      <c r="F116">
        <v>47.12204025603895</v>
      </c>
      <c r="G116">
        <v>61.772889907789001</v>
      </c>
      <c r="H116">
        <v>77.88997498540401</v>
      </c>
      <c r="I116">
        <v>95.930215331149299</v>
      </c>
      <c r="J116">
        <v>134.73444756403015</v>
      </c>
      <c r="K116">
        <v>167.55236101147096</v>
      </c>
      <c r="L116">
        <v>198.28085422943431</v>
      </c>
      <c r="M116" s="156">
        <v>-93.551885982494866</v>
      </c>
      <c r="N116">
        <v>-118.37191952535265</v>
      </c>
      <c r="O116">
        <v>-145.72614457982942</v>
      </c>
      <c r="P116">
        <v>-172.76426751292237</v>
      </c>
      <c r="Q116">
        <v>-196.9316583057788</v>
      </c>
      <c r="R116">
        <v>-219.16554746923896</v>
      </c>
      <c r="S116">
        <v>-240.50008497331993</v>
      </c>
      <c r="T116">
        <v>-265.20643024435515</v>
      </c>
      <c r="U116">
        <v>-290.20318171338897</v>
      </c>
      <c r="V116" s="158">
        <v>-312.42086701824775</v>
      </c>
    </row>
    <row r="117" spans="2:22" x14ac:dyDescent="0.25">
      <c r="B117" s="1">
        <v>26166</v>
      </c>
      <c r="C117" s="156">
        <v>17.527435868603014</v>
      </c>
      <c r="D117">
        <v>37.530590653183303</v>
      </c>
      <c r="E117">
        <v>61.179207445691851</v>
      </c>
      <c r="F117">
        <v>87.732432004503977</v>
      </c>
      <c r="G117">
        <v>115.01113385893947</v>
      </c>
      <c r="H117">
        <v>145.02018192081511</v>
      </c>
      <c r="I117">
        <v>178.60999366390405</v>
      </c>
      <c r="J117">
        <v>250.86244805363413</v>
      </c>
      <c r="K117">
        <v>311.96780742870669</v>
      </c>
      <c r="L117">
        <v>369.18282220798847</v>
      </c>
      <c r="M117" s="156">
        <v>-174.16884380079992</v>
      </c>
      <c r="N117">
        <v>-220.38006658451891</v>
      </c>
      <c r="O117">
        <v>-271.30896947741974</v>
      </c>
      <c r="P117">
        <v>-321.64848932205001</v>
      </c>
      <c r="Q117">
        <v>-366.64241119834708</v>
      </c>
      <c r="R117">
        <v>-408.03566542536748</v>
      </c>
      <c r="S117">
        <v>-447.7536510445089</v>
      </c>
      <c r="T117">
        <v>-493.74595409433721</v>
      </c>
      <c r="U117">
        <v>-540.27921821869029</v>
      </c>
      <c r="V117" s="158">
        <v>-581.63787586995647</v>
      </c>
    </row>
    <row r="118" spans="2:22" x14ac:dyDescent="0.25">
      <c r="B118" s="1">
        <v>26167</v>
      </c>
      <c r="C118" s="156">
        <v>23.092609853454164</v>
      </c>
      <c r="D118">
        <v>50.186318808168529</v>
      </c>
      <c r="E118">
        <v>82.494908768695879</v>
      </c>
      <c r="F118">
        <v>119.12636084469446</v>
      </c>
      <c r="G118">
        <v>157.06401976698891</v>
      </c>
      <c r="H118">
        <v>199.05062627231803</v>
      </c>
      <c r="I118">
        <v>246.50541605572062</v>
      </c>
      <c r="J118">
        <v>348.51000705758247</v>
      </c>
      <c r="K118">
        <v>435.23004980843848</v>
      </c>
      <c r="L118">
        <v>516.69712420591145</v>
      </c>
      <c r="M118" s="156">
        <v>-220.47441147690051</v>
      </c>
      <c r="N118">
        <v>-283.6068446314394</v>
      </c>
      <c r="O118">
        <v>-353.84698583559327</v>
      </c>
      <c r="P118">
        <v>-424.05275702376923</v>
      </c>
      <c r="Q118">
        <v>-487.56508663948171</v>
      </c>
      <c r="R118">
        <v>-546.70793047535244</v>
      </c>
      <c r="S118">
        <v>-604.17024826021327</v>
      </c>
      <c r="T118">
        <v>-671.65858385411116</v>
      </c>
      <c r="U118">
        <v>-740.78204014283426</v>
      </c>
      <c r="V118" s="158">
        <v>-802.99821425369146</v>
      </c>
    </row>
    <row r="119" spans="2:22" x14ac:dyDescent="0.25">
      <c r="B119" s="1">
        <v>27171</v>
      </c>
      <c r="C119" s="156">
        <v>37.939118154120941</v>
      </c>
      <c r="D119">
        <v>79.921231774163346</v>
      </c>
      <c r="E119">
        <v>129.563363340032</v>
      </c>
      <c r="F119">
        <v>185.25200856482817</v>
      </c>
      <c r="G119">
        <v>242.39796814604117</v>
      </c>
      <c r="H119">
        <v>305.16692829965467</v>
      </c>
      <c r="I119">
        <v>375.43308967028457</v>
      </c>
      <c r="J119">
        <v>526.18522162407476</v>
      </c>
      <c r="K119">
        <v>653.88895761061804</v>
      </c>
      <c r="L119">
        <v>773.44691134333573</v>
      </c>
      <c r="M119" s="156">
        <v>-370.10936956876242</v>
      </c>
      <c r="N119">
        <v>-467.40198968021588</v>
      </c>
      <c r="O119">
        <v>-574.79880530772675</v>
      </c>
      <c r="P119">
        <v>-681.19473406197073</v>
      </c>
      <c r="Q119">
        <v>-776.54058156255428</v>
      </c>
      <c r="R119">
        <v>-864.52604801025052</v>
      </c>
      <c r="S119">
        <v>-949.21482278813403</v>
      </c>
      <c r="T119">
        <v>-1048.110240623309</v>
      </c>
      <c r="U119">
        <v>-1148.0642011499112</v>
      </c>
      <c r="V119" s="158">
        <v>-1237.2416358750909</v>
      </c>
    </row>
    <row r="120" spans="2:22" x14ac:dyDescent="0.25">
      <c r="B120" s="1">
        <v>27173</v>
      </c>
      <c r="C120" s="156">
        <v>11.522663250181568</v>
      </c>
      <c r="D120">
        <v>23.477181358621767</v>
      </c>
      <c r="E120">
        <v>37.39794098110972</v>
      </c>
      <c r="F120">
        <v>52.825990088091395</v>
      </c>
      <c r="G120">
        <v>68.543554464136932</v>
      </c>
      <c r="H120">
        <v>85.780557574383977</v>
      </c>
      <c r="I120">
        <v>104.94275240404073</v>
      </c>
      <c r="J120">
        <v>145.83203302320186</v>
      </c>
      <c r="K120">
        <v>180.61735198055902</v>
      </c>
      <c r="L120">
        <v>213.23371378626894</v>
      </c>
      <c r="M120" s="156">
        <v>-140.93941004517649</v>
      </c>
      <c r="N120">
        <v>-167.54869975163078</v>
      </c>
      <c r="O120">
        <v>-196.24881685746993</v>
      </c>
      <c r="P120">
        <v>-223.88520412391699</v>
      </c>
      <c r="Q120">
        <v>-247.91373357772503</v>
      </c>
      <c r="R120">
        <v>-269.39444743407381</v>
      </c>
      <c r="S120">
        <v>-289.42112849335234</v>
      </c>
      <c r="T120">
        <v>-311.45805144050536</v>
      </c>
      <c r="U120">
        <v>-333.5073894553023</v>
      </c>
      <c r="V120" s="158">
        <v>-352.75029473516491</v>
      </c>
    </row>
    <row r="121" spans="2:22" x14ac:dyDescent="0.25">
      <c r="B121" s="1">
        <v>27175</v>
      </c>
      <c r="C121" s="156">
        <v>32.047111540244984</v>
      </c>
      <c r="D121">
        <v>67.515093448221279</v>
      </c>
      <c r="E121">
        <v>109.45572516156817</v>
      </c>
      <c r="F121">
        <v>156.50591792492014</v>
      </c>
      <c r="G121">
        <v>204.78807069342224</v>
      </c>
      <c r="H121">
        <v>257.82130134216754</v>
      </c>
      <c r="I121">
        <v>317.19148054014914</v>
      </c>
      <c r="J121">
        <v>444.56270263596804</v>
      </c>
      <c r="K121">
        <v>552.46075037088326</v>
      </c>
      <c r="L121">
        <v>653.4760891045363</v>
      </c>
      <c r="M121" s="156">
        <v>-312.47785674279351</v>
      </c>
      <c r="N121">
        <v>-394.67993961170936</v>
      </c>
      <c r="O121">
        <v>-485.42260173621401</v>
      </c>
      <c r="P121">
        <v>-575.32379804561424</v>
      </c>
      <c r="Q121">
        <v>-655.89190316417364</v>
      </c>
      <c r="R121">
        <v>-730.24402636198317</v>
      </c>
      <c r="S121">
        <v>-801.81364846482609</v>
      </c>
      <c r="T121">
        <v>-885.39588250673091</v>
      </c>
      <c r="U121">
        <v>-969.87502620833982</v>
      </c>
      <c r="V121" s="158">
        <v>-1045.2463868491977</v>
      </c>
    </row>
    <row r="122" spans="2:22" x14ac:dyDescent="0.25">
      <c r="B122" s="1">
        <v>27176</v>
      </c>
      <c r="C122" s="156">
        <v>10.131932070198994</v>
      </c>
      <c r="D122">
        <v>21.359249187047062</v>
      </c>
      <c r="E122">
        <v>34.635356549940298</v>
      </c>
      <c r="F122">
        <v>49.52941017980698</v>
      </c>
      <c r="G122">
        <v>64.81414091850246</v>
      </c>
      <c r="H122">
        <v>81.603980187208933</v>
      </c>
      <c r="I122">
        <v>100.39992480188609</v>
      </c>
      <c r="J122">
        <v>140.72859661905966</v>
      </c>
      <c r="K122">
        <v>174.88930355835697</v>
      </c>
      <c r="L122">
        <v>206.87110493256858</v>
      </c>
      <c r="M122" s="156">
        <v>-98.867003483055043</v>
      </c>
      <c r="N122">
        <v>-124.88449354617926</v>
      </c>
      <c r="O122">
        <v>-153.60321857139536</v>
      </c>
      <c r="P122">
        <v>-182.05294954187275</v>
      </c>
      <c r="Q122">
        <v>-207.54643276188435</v>
      </c>
      <c r="R122">
        <v>-231.07008388816942</v>
      </c>
      <c r="S122">
        <v>-253.71051212131394</v>
      </c>
      <c r="T122">
        <v>-280.14204375402954</v>
      </c>
      <c r="U122">
        <v>-306.858294798354</v>
      </c>
      <c r="V122" s="158">
        <v>-330.69062494458308</v>
      </c>
    </row>
    <row r="123" spans="2:22" x14ac:dyDescent="0.25">
      <c r="B123" s="1">
        <v>27178</v>
      </c>
      <c r="C123" s="156">
        <v>23.769489770537358</v>
      </c>
      <c r="D123">
        <v>50.075293186443105</v>
      </c>
      <c r="E123">
        <v>81.181723095077032</v>
      </c>
      <c r="F123">
        <v>116.07776290457292</v>
      </c>
      <c r="G123">
        <v>151.88747092241809</v>
      </c>
      <c r="H123">
        <v>191.22086555993297</v>
      </c>
      <c r="I123">
        <v>235.25422130714125</v>
      </c>
      <c r="J123">
        <v>329.72192372253392</v>
      </c>
      <c r="K123">
        <v>409.74707308463627</v>
      </c>
      <c r="L123">
        <v>484.66748593764248</v>
      </c>
      <c r="M123" s="156">
        <v>-231.76106746520415</v>
      </c>
      <c r="N123">
        <v>-292.72873788679124</v>
      </c>
      <c r="O123">
        <v>-360.03092104861634</v>
      </c>
      <c r="P123">
        <v>-426.70919053254363</v>
      </c>
      <c r="Q123">
        <v>-486.46544676331547</v>
      </c>
      <c r="R123">
        <v>-541.61160023791126</v>
      </c>
      <c r="S123">
        <v>-594.69420386397678</v>
      </c>
      <c r="T123">
        <v>-656.68708712110526</v>
      </c>
      <c r="U123">
        <v>-719.34513222339137</v>
      </c>
      <c r="V123" s="158">
        <v>-775.24820019723313</v>
      </c>
    </row>
    <row r="124" spans="2:22" x14ac:dyDescent="0.25">
      <c r="B124" s="1">
        <v>28221</v>
      </c>
      <c r="C124" s="156">
        <v>22.266126799535726</v>
      </c>
      <c r="D124">
        <v>46.677013872992859</v>
      </c>
      <c r="E124">
        <v>75.780345757461816</v>
      </c>
      <c r="F124">
        <v>108.75588317439274</v>
      </c>
      <c r="G124">
        <v>142.881959479671</v>
      </c>
      <c r="H124">
        <v>180.61904832822171</v>
      </c>
      <c r="I124">
        <v>223.2542370344494</v>
      </c>
      <c r="J124">
        <v>314.83522815920236</v>
      </c>
      <c r="K124">
        <v>392.68676568845189</v>
      </c>
      <c r="L124">
        <v>465.77141395239505</v>
      </c>
      <c r="M124" s="156">
        <v>-204.47221909507462</v>
      </c>
      <c r="N124">
        <v>-261.43215712159275</v>
      </c>
      <c r="O124">
        <v>-324.81775448477811</v>
      </c>
      <c r="P124">
        <v>-388.19012420973667</v>
      </c>
      <c r="Q124">
        <v>-445.53273943355458</v>
      </c>
      <c r="R124">
        <v>-498.94311867812331</v>
      </c>
      <c r="S124">
        <v>-550.84150820799289</v>
      </c>
      <c r="T124">
        <v>-611.88812271594031</v>
      </c>
      <c r="U124">
        <v>-674.2717251111668</v>
      </c>
      <c r="V124" s="158">
        <v>-730.4091664051856</v>
      </c>
    </row>
    <row r="125" spans="2:22" x14ac:dyDescent="0.25">
      <c r="B125" s="1">
        <v>28222</v>
      </c>
      <c r="C125" s="156">
        <v>62.326729921309543</v>
      </c>
      <c r="D125">
        <v>122.33002366974002</v>
      </c>
      <c r="E125">
        <v>191.21930009572733</v>
      </c>
      <c r="F125">
        <v>265.98663056109132</v>
      </c>
      <c r="G125">
        <v>340.73382901055055</v>
      </c>
      <c r="H125">
        <v>421.32928192220282</v>
      </c>
      <c r="I125">
        <v>509.84851440244665</v>
      </c>
      <c r="J125">
        <v>695.54284367790478</v>
      </c>
      <c r="K125">
        <v>853.72597658892857</v>
      </c>
      <c r="L125">
        <v>1002.1080400565548</v>
      </c>
      <c r="M125" s="156">
        <v>-615.6335509887117</v>
      </c>
      <c r="N125">
        <v>-747.83650987936142</v>
      </c>
      <c r="O125">
        <v>-888.95707401067784</v>
      </c>
      <c r="P125">
        <v>-1023.4594763471644</v>
      </c>
      <c r="Q125">
        <v>-1139.2557826267919</v>
      </c>
      <c r="R125">
        <v>-1242.0262799261661</v>
      </c>
      <c r="S125">
        <v>-1337.1670026122388</v>
      </c>
      <c r="T125">
        <v>-1443.9557382780804</v>
      </c>
      <c r="U125">
        <v>-1549.9557802445097</v>
      </c>
      <c r="V125" s="158">
        <v>-1642.2763108723125</v>
      </c>
    </row>
    <row r="126" spans="2:22" x14ac:dyDescent="0.25">
      <c r="B126" s="1">
        <v>28223</v>
      </c>
      <c r="C126" s="156">
        <v>63.839746796404746</v>
      </c>
      <c r="D126">
        <v>129.66315820354853</v>
      </c>
      <c r="E126">
        <v>206.52433296522915</v>
      </c>
      <c r="F126">
        <v>291.5672701921838</v>
      </c>
      <c r="G126">
        <v>377.91261610745107</v>
      </c>
      <c r="H126">
        <v>472.07209086928003</v>
      </c>
      <c r="I126">
        <v>576.2550930605621</v>
      </c>
      <c r="J126">
        <v>798.20425795677897</v>
      </c>
      <c r="K126">
        <v>987.17639173141731</v>
      </c>
      <c r="L126">
        <v>1164.1078171786519</v>
      </c>
      <c r="M126" s="156">
        <v>-689.88682719445876</v>
      </c>
      <c r="N126">
        <v>-839.52043180242072</v>
      </c>
      <c r="O126">
        <v>-1002.3407172266595</v>
      </c>
      <c r="P126">
        <v>-1160.9490492080026</v>
      </c>
      <c r="Q126">
        <v>-1300.5986965032814</v>
      </c>
      <c r="R126">
        <v>-1427.2263150041458</v>
      </c>
      <c r="S126">
        <v>-1546.9865204392854</v>
      </c>
      <c r="T126">
        <v>-1683.6624980344002</v>
      </c>
      <c r="U126">
        <v>-1820.0116250402148</v>
      </c>
      <c r="V126" s="158">
        <v>-1941.3105718011268</v>
      </c>
    </row>
    <row r="127" spans="2:22" x14ac:dyDescent="0.25">
      <c r="B127" s="1">
        <v>28224</v>
      </c>
      <c r="C127" s="156">
        <v>25.809547474471739</v>
      </c>
      <c r="D127">
        <v>54.104746947916389</v>
      </c>
      <c r="E127">
        <v>87.839503492969186</v>
      </c>
      <c r="F127">
        <v>126.0632782250761</v>
      </c>
      <c r="G127">
        <v>165.62122906832602</v>
      </c>
      <c r="H127">
        <v>209.36541678717649</v>
      </c>
      <c r="I127">
        <v>258.78809521165817</v>
      </c>
      <c r="J127">
        <v>364.94891119009867</v>
      </c>
      <c r="K127">
        <v>455.19500707827035</v>
      </c>
      <c r="L127">
        <v>539.91564075735585</v>
      </c>
      <c r="M127" s="156">
        <v>-236.98863858043012</v>
      </c>
      <c r="N127">
        <v>-303.01287517229866</v>
      </c>
      <c r="O127">
        <v>-376.48625039761544</v>
      </c>
      <c r="P127">
        <v>-449.94534176655787</v>
      </c>
      <c r="Q127">
        <v>-516.41594083953669</v>
      </c>
      <c r="R127">
        <v>-578.32923905896212</v>
      </c>
      <c r="S127">
        <v>-638.49070332859571</v>
      </c>
      <c r="T127">
        <v>-709.25770831133514</v>
      </c>
      <c r="U127">
        <v>-781.57577956740602</v>
      </c>
      <c r="V127" s="158">
        <v>-846.65382844694602</v>
      </c>
    </row>
    <row r="128" spans="2:22" x14ac:dyDescent="0.25">
      <c r="B128" s="1">
        <v>28225</v>
      </c>
      <c r="C128" s="156">
        <v>0.34403739946970502</v>
      </c>
      <c r="D128">
        <v>0.72450329320150642</v>
      </c>
      <c r="E128">
        <v>1.1746913606230536</v>
      </c>
      <c r="F128">
        <v>1.6801229152945956</v>
      </c>
      <c r="G128">
        <v>2.1991381582390255</v>
      </c>
      <c r="H128">
        <v>2.7695331970881565</v>
      </c>
      <c r="I128">
        <v>3.4085591852279102</v>
      </c>
      <c r="J128">
        <v>4.7796420129287061</v>
      </c>
      <c r="K128">
        <v>5.9414403236336684</v>
      </c>
      <c r="L128">
        <v>7.0293714239416998</v>
      </c>
      <c r="M128" s="156">
        <v>-3.3390852117704006</v>
      </c>
      <c r="N128">
        <v>-4.2213406737555692</v>
      </c>
      <c r="O128">
        <v>-5.1958810310658814</v>
      </c>
      <c r="P128">
        <v>-6.1620875352867435</v>
      </c>
      <c r="Q128">
        <v>-7.0286596762134694</v>
      </c>
      <c r="R128">
        <v>-7.8289766996626557</v>
      </c>
      <c r="S128">
        <v>-8.5999395634194737</v>
      </c>
      <c r="T128">
        <v>-9.5008464294487709</v>
      </c>
      <c r="U128">
        <v>-10.412251391375685</v>
      </c>
      <c r="V128" s="158">
        <v>-11.225984926068444</v>
      </c>
    </row>
    <row r="129" spans="2:22" x14ac:dyDescent="0.25">
      <c r="B129" s="1">
        <v>28228</v>
      </c>
      <c r="C129" s="156">
        <v>20.251819289317634</v>
      </c>
      <c r="D129">
        <v>42.454039884552039</v>
      </c>
      <c r="E129">
        <v>68.924484358453753</v>
      </c>
      <c r="F129">
        <v>98.917299195516648</v>
      </c>
      <c r="G129">
        <v>129.95699381726845</v>
      </c>
      <c r="H129">
        <v>164.28147724792103</v>
      </c>
      <c r="I129">
        <v>203.06166714612252</v>
      </c>
      <c r="J129">
        <v>286.36222338130642</v>
      </c>
      <c r="K129">
        <v>357.17507383137388</v>
      </c>
      <c r="L129">
        <v>423.65229374553024</v>
      </c>
      <c r="M129" s="156">
        <v>-185.95642123905603</v>
      </c>
      <c r="N129">
        <v>-237.76325394296964</v>
      </c>
      <c r="O129">
        <v>-295.41515656199448</v>
      </c>
      <c r="P129">
        <v>-353.05585115506176</v>
      </c>
      <c r="Q129">
        <v>-405.21292836883805</v>
      </c>
      <c r="R129">
        <v>-453.79405627840828</v>
      </c>
      <c r="S129">
        <v>-501.00058338913965</v>
      </c>
      <c r="T129">
        <v>-556.52889507202451</v>
      </c>
      <c r="U129">
        <v>-613.2742724126598</v>
      </c>
      <c r="V129" s="158">
        <v>-664.3386658086855</v>
      </c>
    </row>
    <row r="130" spans="2:22" x14ac:dyDescent="0.25">
      <c r="B130" s="1">
        <v>28229</v>
      </c>
      <c r="C130" s="156">
        <v>2.0062043204946516</v>
      </c>
      <c r="D130">
        <v>4.2056210862876187</v>
      </c>
      <c r="E130">
        <v>6.8278605656299574</v>
      </c>
      <c r="F130">
        <v>9.799036332621462</v>
      </c>
      <c r="G130">
        <v>12.873919066235429</v>
      </c>
      <c r="H130">
        <v>16.274202565389768</v>
      </c>
      <c r="I130">
        <v>20.115881350486031</v>
      </c>
      <c r="J130">
        <v>28.36787755049086</v>
      </c>
      <c r="K130">
        <v>35.382805172050425</v>
      </c>
      <c r="L130">
        <v>41.968232579878496</v>
      </c>
      <c r="M130" s="156">
        <v>-18.421385772008229</v>
      </c>
      <c r="N130">
        <v>-23.553521809611446</v>
      </c>
      <c r="O130">
        <v>-29.264687530907086</v>
      </c>
      <c r="P130">
        <v>-34.974742952442526</v>
      </c>
      <c r="Q130">
        <v>-40.14157523332532</v>
      </c>
      <c r="R130">
        <v>-44.954163540297465</v>
      </c>
      <c r="S130">
        <v>-49.630579880584122</v>
      </c>
      <c r="T130">
        <v>-55.131376486385292</v>
      </c>
      <c r="U130">
        <v>-60.752739168054667</v>
      </c>
      <c r="V130" s="158">
        <v>-65.811327001128149</v>
      </c>
    </row>
    <row r="131" spans="2:22" x14ac:dyDescent="0.25">
      <c r="B131" s="1">
        <v>28231</v>
      </c>
      <c r="C131" s="156">
        <v>36.456458433333324</v>
      </c>
      <c r="D131">
        <v>76.781283905054366</v>
      </c>
      <c r="E131">
        <v>124.48742385820742</v>
      </c>
      <c r="F131">
        <v>178.03614136952703</v>
      </c>
      <c r="G131">
        <v>233.0138667341003</v>
      </c>
      <c r="H131">
        <v>293.42517462536</v>
      </c>
      <c r="I131">
        <v>361.09156782539503</v>
      </c>
      <c r="J131">
        <v>506.27140449695804</v>
      </c>
      <c r="K131">
        <v>629.28115926490671</v>
      </c>
      <c r="L131">
        <v>744.46293078477436</v>
      </c>
      <c r="M131" s="156">
        <v>-354.27753477691755</v>
      </c>
      <c r="N131">
        <v>-447.77246568949283</v>
      </c>
      <c r="O131">
        <v>-551.02913666134464</v>
      </c>
      <c r="P131">
        <v>-653.38251935887149</v>
      </c>
      <c r="Q131">
        <v>-745.16193793364926</v>
      </c>
      <c r="R131">
        <v>-829.90688419599314</v>
      </c>
      <c r="S131">
        <v>-911.52639778108551</v>
      </c>
      <c r="T131">
        <v>-1006.8873167790709</v>
      </c>
      <c r="U131">
        <v>-1103.3354644236611</v>
      </c>
      <c r="V131" s="158">
        <v>-1189.4308254640364</v>
      </c>
    </row>
    <row r="132" spans="2:22" x14ac:dyDescent="0.25">
      <c r="B132" s="1">
        <v>28232</v>
      </c>
      <c r="C132" s="156">
        <v>73.26397499719954</v>
      </c>
      <c r="D132">
        <v>139.45552016074805</v>
      </c>
      <c r="E132">
        <v>216.23598910707778</v>
      </c>
      <c r="F132">
        <v>300.59738912780182</v>
      </c>
      <c r="G132">
        <v>385.8211491501803</v>
      </c>
      <c r="H132">
        <v>478.47558221965409</v>
      </c>
      <c r="I132">
        <v>580.84783949280472</v>
      </c>
      <c r="J132">
        <v>796.75624162696192</v>
      </c>
      <c r="K132">
        <v>981.58330298980741</v>
      </c>
      <c r="L132">
        <v>1155.2704417775112</v>
      </c>
      <c r="M132" s="156">
        <v>-658.44927186836969</v>
      </c>
      <c r="N132">
        <v>-806.74222175014472</v>
      </c>
      <c r="O132">
        <v>-966.81250524632583</v>
      </c>
      <c r="P132">
        <v>-1121.271965150718</v>
      </c>
      <c r="Q132">
        <v>-1255.9460070231719</v>
      </c>
      <c r="R132">
        <v>-1376.8762560086873</v>
      </c>
      <c r="S132">
        <v>-1490.1440281628545</v>
      </c>
      <c r="T132">
        <v>-1617.6058581087771</v>
      </c>
      <c r="U132">
        <v>-1745.9282000484366</v>
      </c>
      <c r="V132" s="158">
        <v>-1858.8747664892608</v>
      </c>
    </row>
    <row r="133" spans="2:22" x14ac:dyDescent="0.25">
      <c r="B133" s="1">
        <v>29481</v>
      </c>
      <c r="C133" s="156">
        <v>15.276990856529117</v>
      </c>
      <c r="D133">
        <v>31.391723114456397</v>
      </c>
      <c r="E133">
        <v>50.233333410812804</v>
      </c>
      <c r="F133">
        <v>71.18297601069186</v>
      </c>
      <c r="G133">
        <v>92.567461239789083</v>
      </c>
      <c r="H133">
        <v>116.02919197541166</v>
      </c>
      <c r="I133">
        <v>142.10937331768034</v>
      </c>
      <c r="J133">
        <v>198.00348945465322</v>
      </c>
      <c r="K133">
        <v>245.45511219543621</v>
      </c>
      <c r="L133">
        <v>289.92947407281281</v>
      </c>
      <c r="M133" s="156">
        <v>-177.35612029686101</v>
      </c>
      <c r="N133">
        <v>-213.61459993506054</v>
      </c>
      <c r="O133">
        <v>-252.97091602613096</v>
      </c>
      <c r="P133">
        <v>-291.16999834421534</v>
      </c>
      <c r="Q133">
        <v>-324.6695801155642</v>
      </c>
      <c r="R133">
        <v>-354.89526561891489</v>
      </c>
      <c r="S133">
        <v>-383.34399070514206</v>
      </c>
      <c r="T133">
        <v>-415.22560511555008</v>
      </c>
      <c r="U133">
        <v>-447.09074267890065</v>
      </c>
      <c r="V133" s="158">
        <v>-475.35142779862838</v>
      </c>
    </row>
    <row r="134" spans="2:22" x14ac:dyDescent="0.25">
      <c r="B134" s="1">
        <v>29482</v>
      </c>
      <c r="C134" s="156">
        <v>6.8794967283181787</v>
      </c>
      <c r="D134">
        <v>13.7482267134735</v>
      </c>
      <c r="E134">
        <v>21.669340436803793</v>
      </c>
      <c r="F134">
        <v>30.379316040498548</v>
      </c>
      <c r="G134">
        <v>39.21048864279657</v>
      </c>
      <c r="H134">
        <v>48.885276487180072</v>
      </c>
      <c r="I134">
        <v>59.642639403847319</v>
      </c>
      <c r="J134">
        <v>82.614590098005806</v>
      </c>
      <c r="K134">
        <v>102.01333532971474</v>
      </c>
      <c r="L134">
        <v>120.23781580170795</v>
      </c>
      <c r="M134" s="156">
        <v>-93.773536527482008</v>
      </c>
      <c r="N134">
        <v>-108.66840086240887</v>
      </c>
      <c r="O134">
        <v>-124.48159607557344</v>
      </c>
      <c r="P134">
        <v>-139.40335335210534</v>
      </c>
      <c r="Q134">
        <v>-152.08611714507671</v>
      </c>
      <c r="R134">
        <v>-163.14233730468098</v>
      </c>
      <c r="S134">
        <v>-173.17766730896213</v>
      </c>
      <c r="T134">
        <v>-183.63561727082802</v>
      </c>
      <c r="U134">
        <v>-194.13434163467136</v>
      </c>
      <c r="V134" s="158">
        <v>-202.85087292855266</v>
      </c>
    </row>
    <row r="135" spans="2:22" x14ac:dyDescent="0.25">
      <c r="B135" s="1">
        <v>29483</v>
      </c>
      <c r="C135" s="156">
        <v>39.03260555074143</v>
      </c>
      <c r="D135">
        <v>78.00412319701276</v>
      </c>
      <c r="E135">
        <v>122.94661240739741</v>
      </c>
      <c r="F135">
        <v>172.36491370495628</v>
      </c>
      <c r="G135">
        <v>222.47085754778197</v>
      </c>
      <c r="H135">
        <v>277.36327084924869</v>
      </c>
      <c r="I135">
        <v>338.39795406438196</v>
      </c>
      <c r="J135">
        <v>468.73526296740886</v>
      </c>
      <c r="K135">
        <v>578.79906570050912</v>
      </c>
      <c r="L135">
        <v>682.20037334302378</v>
      </c>
      <c r="M135" s="156">
        <v>-532.04843419847964</v>
      </c>
      <c r="N135">
        <v>-616.55830276544032</v>
      </c>
      <c r="O135">
        <v>-706.2785592940337</v>
      </c>
      <c r="P135">
        <v>-790.94101192683888</v>
      </c>
      <c r="Q135">
        <v>-862.89995543305918</v>
      </c>
      <c r="R135">
        <v>-925.63028257975009</v>
      </c>
      <c r="S135">
        <v>-982.56832515723181</v>
      </c>
      <c r="T135">
        <v>-1041.9042114656909</v>
      </c>
      <c r="U135">
        <v>-1101.4714418988447</v>
      </c>
      <c r="V135" s="158">
        <v>-1150.9269386017172</v>
      </c>
    </row>
    <row r="136" spans="2:22" x14ac:dyDescent="0.25">
      <c r="B136" s="1">
        <v>29485</v>
      </c>
      <c r="C136" s="156">
        <v>4.8790756938426792E-2</v>
      </c>
      <c r="D136">
        <v>9.750515399626597E-2</v>
      </c>
      <c r="E136">
        <v>0.15368326550924677</v>
      </c>
      <c r="F136">
        <v>0.21545614213119535</v>
      </c>
      <c r="G136">
        <v>0.27808857193472741</v>
      </c>
      <c r="H136">
        <v>0.34670408856156076</v>
      </c>
      <c r="I136">
        <v>0.42299744258047745</v>
      </c>
      <c r="J136">
        <v>0.58591907870926097</v>
      </c>
      <c r="K136">
        <v>0.72349883212563637</v>
      </c>
      <c r="L136">
        <v>0.85275046667877985</v>
      </c>
      <c r="M136" s="156">
        <v>-0.66506054274809934</v>
      </c>
      <c r="N136">
        <v>-0.77069787845680049</v>
      </c>
      <c r="O136">
        <v>-0.88284819911754198</v>
      </c>
      <c r="P136">
        <v>-0.98867626490854843</v>
      </c>
      <c r="Q136">
        <v>-1.0786249442913238</v>
      </c>
      <c r="R136">
        <v>-1.1570378532246874</v>
      </c>
      <c r="S136">
        <v>-1.2282104064465398</v>
      </c>
      <c r="T136">
        <v>-1.3023802643321136</v>
      </c>
      <c r="U136">
        <v>-1.3768393023735559</v>
      </c>
      <c r="V136" s="158">
        <v>-1.4386586732521462</v>
      </c>
    </row>
    <row r="137" spans="2:22" x14ac:dyDescent="0.25">
      <c r="B137" s="1">
        <v>29486</v>
      </c>
      <c r="C137" s="156">
        <v>2.2931655761060594</v>
      </c>
      <c r="D137">
        <v>4.5827422378245002</v>
      </c>
      <c r="E137">
        <v>7.2231134789345965</v>
      </c>
      <c r="F137">
        <v>10.12643868016618</v>
      </c>
      <c r="G137">
        <v>13.070162880932187</v>
      </c>
      <c r="H137">
        <v>16.295092162393356</v>
      </c>
      <c r="I137">
        <v>19.88087980128244</v>
      </c>
      <c r="J137">
        <v>27.538196699335266</v>
      </c>
      <c r="K137">
        <v>34.004445109904907</v>
      </c>
      <c r="L137">
        <v>40.079271933902646</v>
      </c>
      <c r="M137" s="156">
        <v>-31.257845509160667</v>
      </c>
      <c r="N137">
        <v>-36.222800287469617</v>
      </c>
      <c r="O137">
        <v>-41.493865358524474</v>
      </c>
      <c r="P137">
        <v>-46.467784450701771</v>
      </c>
      <c r="Q137">
        <v>-50.695372381692223</v>
      </c>
      <c r="R137">
        <v>-54.380779101560314</v>
      </c>
      <c r="S137">
        <v>-57.72588910298736</v>
      </c>
      <c r="T137">
        <v>-61.211872423609336</v>
      </c>
      <c r="U137">
        <v>-64.711447211557129</v>
      </c>
      <c r="V137" s="158">
        <v>-67.616957642850878</v>
      </c>
    </row>
    <row r="138" spans="2:22" x14ac:dyDescent="0.25">
      <c r="B138" s="1">
        <v>29488</v>
      </c>
      <c r="C138" s="156">
        <v>23.990197847161095</v>
      </c>
      <c r="D138">
        <v>47.127788219575983</v>
      </c>
      <c r="E138">
        <v>73.834247579867721</v>
      </c>
      <c r="F138">
        <v>103.2569164187135</v>
      </c>
      <c r="G138">
        <v>133.14881316224194</v>
      </c>
      <c r="H138">
        <v>165.96606202709594</v>
      </c>
      <c r="I138">
        <v>202.51708816195753</v>
      </c>
      <c r="J138">
        <v>280.73749009606007</v>
      </c>
      <c r="K138">
        <v>346.80576039634599</v>
      </c>
      <c r="L138">
        <v>408.92950878035401</v>
      </c>
      <c r="M138" s="156">
        <v>-301.99167780001562</v>
      </c>
      <c r="N138">
        <v>-352.10533901968199</v>
      </c>
      <c r="O138">
        <v>-405.29662457837128</v>
      </c>
      <c r="P138">
        <v>-455.44939020223916</v>
      </c>
      <c r="Q138">
        <v>-498.02682681821079</v>
      </c>
      <c r="R138">
        <v>-535.07183916776307</v>
      </c>
      <c r="S138">
        <v>-568.62078192327806</v>
      </c>
      <c r="T138">
        <v>-603.19633058957061</v>
      </c>
      <c r="U138">
        <v>-638.05182575795016</v>
      </c>
      <c r="V138" s="158">
        <v>-667.10253471106751</v>
      </c>
    </row>
    <row r="139" spans="2:22" x14ac:dyDescent="0.25">
      <c r="B139" s="1">
        <v>29489</v>
      </c>
      <c r="C139" s="156">
        <v>10.587594255638614</v>
      </c>
      <c r="D139">
        <v>21.158618417189711</v>
      </c>
      <c r="E139">
        <v>33.349268615506546</v>
      </c>
      <c r="F139">
        <v>46.753982842469391</v>
      </c>
      <c r="G139">
        <v>60.34522010983585</v>
      </c>
      <c r="H139">
        <v>75.234787217858695</v>
      </c>
      <c r="I139">
        <v>91.790445039963586</v>
      </c>
      <c r="J139">
        <v>127.14444007990963</v>
      </c>
      <c r="K139">
        <v>156.99924657126306</v>
      </c>
      <c r="L139">
        <v>185.04685126929519</v>
      </c>
      <c r="M139" s="156">
        <v>-144.31813777633755</v>
      </c>
      <c r="N139">
        <v>-167.24143962512574</v>
      </c>
      <c r="O139">
        <v>-191.5780592085066</v>
      </c>
      <c r="P139">
        <v>-214.54274948515499</v>
      </c>
      <c r="Q139">
        <v>-234.06161291121728</v>
      </c>
      <c r="R139">
        <v>-251.0772141497572</v>
      </c>
      <c r="S139">
        <v>-266.52165819889916</v>
      </c>
      <c r="T139">
        <v>-282.61651736006871</v>
      </c>
      <c r="U139">
        <v>-298.77412861506156</v>
      </c>
      <c r="V139" s="158">
        <v>-312.18893209571576</v>
      </c>
    </row>
    <row r="140" spans="2:22" x14ac:dyDescent="0.25">
      <c r="B140" s="1">
        <v>29490</v>
      </c>
      <c r="C140" s="156">
        <v>16.930392657634098</v>
      </c>
      <c r="D140">
        <v>33.834288436704284</v>
      </c>
      <c r="E140">
        <v>53.328093131708627</v>
      </c>
      <c r="F140">
        <v>74.763281319524779</v>
      </c>
      <c r="G140">
        <v>96.496734461350428</v>
      </c>
      <c r="H140">
        <v>120.30631873086161</v>
      </c>
      <c r="I140">
        <v>146.78011257542568</v>
      </c>
      <c r="J140">
        <v>203.31392031211359</v>
      </c>
      <c r="K140">
        <v>251.05409474759583</v>
      </c>
      <c r="L140">
        <v>295.90441193753657</v>
      </c>
      <c r="M140" s="156">
        <v>-230.77600833359045</v>
      </c>
      <c r="N140">
        <v>-267.43216382450976</v>
      </c>
      <c r="O140">
        <v>-306.34832509378714</v>
      </c>
      <c r="P140">
        <v>-343.0706639232663</v>
      </c>
      <c r="Q140">
        <v>-374.28285566908932</v>
      </c>
      <c r="R140">
        <v>-401.4921350689666</v>
      </c>
      <c r="S140">
        <v>-426.18901103694935</v>
      </c>
      <c r="T140">
        <v>-451.92595172324343</v>
      </c>
      <c r="U140">
        <v>-477.76323792362393</v>
      </c>
      <c r="V140" s="158">
        <v>-499.21455961849489</v>
      </c>
    </row>
    <row r="141" spans="2:22" x14ac:dyDescent="0.25">
      <c r="B141" s="1">
        <v>29491</v>
      </c>
      <c r="C141" s="156">
        <v>2.7322823885519005</v>
      </c>
      <c r="D141">
        <v>5.4602886237908939</v>
      </c>
      <c r="E141">
        <v>8.6062628685178186</v>
      </c>
      <c r="F141">
        <v>12.065543959346941</v>
      </c>
      <c r="G141">
        <v>15.57296002834474</v>
      </c>
      <c r="H141">
        <v>19.415428959447407</v>
      </c>
      <c r="I141">
        <v>23.687856784506739</v>
      </c>
      <c r="J141">
        <v>32.811468407718621</v>
      </c>
      <c r="K141">
        <v>40.515934599035639</v>
      </c>
      <c r="L141">
        <v>47.754026134011667</v>
      </c>
      <c r="M141" s="156">
        <v>-37.243390393893563</v>
      </c>
      <c r="N141">
        <v>-43.159081193580832</v>
      </c>
      <c r="O141">
        <v>-49.439499150582364</v>
      </c>
      <c r="P141">
        <v>-55.36587083487872</v>
      </c>
      <c r="Q141">
        <v>-60.402996880314149</v>
      </c>
      <c r="R141">
        <v>-64.79411978058252</v>
      </c>
      <c r="S141">
        <v>-68.779782761006231</v>
      </c>
      <c r="T141">
        <v>-72.933294802598368</v>
      </c>
      <c r="U141">
        <v>-77.103000932919144</v>
      </c>
      <c r="V141" s="158">
        <v>-80.564885702120222</v>
      </c>
    </row>
    <row r="142" spans="2:22" x14ac:dyDescent="0.25">
      <c r="B142" s="1">
        <v>30603</v>
      </c>
      <c r="C142" s="156">
        <v>62.969579276050318</v>
      </c>
      <c r="D142">
        <v>120.66930002290728</v>
      </c>
      <c r="E142">
        <v>188.71387846643512</v>
      </c>
      <c r="F142">
        <v>266.04894897541141</v>
      </c>
      <c r="G142">
        <v>346.82930928307269</v>
      </c>
      <c r="H142">
        <v>437.73817431063361</v>
      </c>
      <c r="I142">
        <v>540.83130113632524</v>
      </c>
      <c r="J142">
        <v>765.87451531873432</v>
      </c>
      <c r="K142">
        <v>956.58544741872493</v>
      </c>
      <c r="L142">
        <v>1137.528235004575</v>
      </c>
      <c r="M142" s="156">
        <v>-604.89024425389118</v>
      </c>
      <c r="N142">
        <v>-732.08965225968598</v>
      </c>
      <c r="O142">
        <v>-869.04292459736234</v>
      </c>
      <c r="P142">
        <v>-999.69068889954758</v>
      </c>
      <c r="Q142">
        <v>-1111.6555085150328</v>
      </c>
      <c r="R142">
        <v>-1209.3439700536055</v>
      </c>
      <c r="S142">
        <v>-1297.9049304855275</v>
      </c>
      <c r="T142">
        <v>-1382.2985289896385</v>
      </c>
      <c r="U142">
        <v>-1471.6844103160008</v>
      </c>
      <c r="V142" s="158">
        <v>-1548.4242059143255</v>
      </c>
    </row>
    <row r="143" spans="2:22" x14ac:dyDescent="0.25">
      <c r="B143" s="1">
        <v>30604</v>
      </c>
      <c r="C143" s="156">
        <v>31.883547108891829</v>
      </c>
      <c r="D143">
        <v>61.098010083874115</v>
      </c>
      <c r="E143">
        <v>95.548891899948984</v>
      </c>
      <c r="F143">
        <v>134.7015084330443</v>
      </c>
      <c r="G143">
        <v>175.59663732902888</v>
      </c>
      <c r="H143">
        <v>221.61769035887477</v>
      </c>
      <c r="I143">
        <v>273.805425651924</v>
      </c>
      <c r="J143">
        <v>387.7237401384204</v>
      </c>
      <c r="K143">
        <v>484.26173201543969</v>
      </c>
      <c r="L143">
        <v>575.85357729928785</v>
      </c>
      <c r="M143" s="156">
        <v>-306.29960740081918</v>
      </c>
      <c r="N143">
        <v>-370.7000159367164</v>
      </c>
      <c r="O143">
        <v>-440.03612198308844</v>
      </c>
      <c r="P143">
        <v>-506.17693446161496</v>
      </c>
      <c r="Q143">
        <v>-562.85696963153009</v>
      </c>
      <c r="R143">
        <v>-612.30770259039105</v>
      </c>
      <c r="S143">
        <v>-657.1358652150434</v>
      </c>
      <c r="T143">
        <v>-699.85370554162932</v>
      </c>
      <c r="U143">
        <v>-745.09599902606908</v>
      </c>
      <c r="V143" s="158">
        <v>-783.93463491601381</v>
      </c>
    </row>
    <row r="144" spans="2:22" x14ac:dyDescent="0.25">
      <c r="B144" s="1">
        <v>30605</v>
      </c>
      <c r="C144" s="156">
        <v>54.456629820138744</v>
      </c>
      <c r="D144">
        <v>103.98691999824473</v>
      </c>
      <c r="E144">
        <v>161.74796591444129</v>
      </c>
      <c r="F144">
        <v>226.43960630695932</v>
      </c>
      <c r="G144">
        <v>293.19232360958966</v>
      </c>
      <c r="H144">
        <v>367.54211190735066</v>
      </c>
      <c r="I144">
        <v>451.20153785687961</v>
      </c>
      <c r="J144">
        <v>632.45004221089846</v>
      </c>
      <c r="K144">
        <v>785.52856952326567</v>
      </c>
      <c r="L144">
        <v>930.05724154443237</v>
      </c>
      <c r="M144" s="156">
        <v>-534.4148235616583</v>
      </c>
      <c r="N144">
        <v>-642.16140110013498</v>
      </c>
      <c r="O144">
        <v>-756.92954173595308</v>
      </c>
      <c r="P144">
        <v>-865.01547574712311</v>
      </c>
      <c r="Q144">
        <v>-956.4758567241538</v>
      </c>
      <c r="R144">
        <v>-1035.2519584356371</v>
      </c>
      <c r="S144">
        <v>-1105.6543339128907</v>
      </c>
      <c r="T144">
        <v>-1172.3343571231094</v>
      </c>
      <c r="U144">
        <v>-1241.7764642009861</v>
      </c>
      <c r="V144" s="158">
        <v>-1300.0311473373965</v>
      </c>
    </row>
    <row r="145" spans="2:22" x14ac:dyDescent="0.25">
      <c r="B145" s="1">
        <v>30606</v>
      </c>
      <c r="C145" s="156">
        <v>57.824921982545476</v>
      </c>
      <c r="D145">
        <v>111.96305070850583</v>
      </c>
      <c r="E145">
        <v>175.57327406269903</v>
      </c>
      <c r="F145">
        <v>247.53648384162963</v>
      </c>
      <c r="G145">
        <v>322.4346827902358</v>
      </c>
      <c r="H145">
        <v>406.49630998671159</v>
      </c>
      <c r="I145">
        <v>501.66873719947398</v>
      </c>
      <c r="J145">
        <v>709.06056524216694</v>
      </c>
      <c r="K145">
        <v>885.01533364042916</v>
      </c>
      <c r="L145">
        <v>1051.9464691758619</v>
      </c>
      <c r="M145" s="156">
        <v>-540.96232581788672</v>
      </c>
      <c r="N145">
        <v>-659.78490686200939</v>
      </c>
      <c r="O145">
        <v>-787.27780777724274</v>
      </c>
      <c r="P145">
        <v>-908.43360375504733</v>
      </c>
      <c r="Q145">
        <v>-1011.8477279680933</v>
      </c>
      <c r="R145">
        <v>-1101.7244782534804</v>
      </c>
      <c r="S145">
        <v>-1182.8654914349213</v>
      </c>
      <c r="T145">
        <v>-1259.8861438846045</v>
      </c>
      <c r="U145">
        <v>-1341.6014724764477</v>
      </c>
      <c r="V145" s="158">
        <v>-1411.5142080725989</v>
      </c>
    </row>
    <row r="146" spans="2:22" x14ac:dyDescent="0.25">
      <c r="B146" s="1">
        <v>30607</v>
      </c>
      <c r="C146" s="156">
        <v>196.8104975495736</v>
      </c>
      <c r="D146">
        <v>273.57439350621729</v>
      </c>
      <c r="E146">
        <v>363.74675330915642</v>
      </c>
      <c r="F146">
        <v>465.88703259826457</v>
      </c>
      <c r="G146">
        <v>572.36982892738695</v>
      </c>
      <c r="H146">
        <v>692.14115750367307</v>
      </c>
      <c r="I146">
        <v>827.98121901983666</v>
      </c>
      <c r="J146">
        <v>1124.7405182588839</v>
      </c>
      <c r="K146">
        <v>1376.4052871964716</v>
      </c>
      <c r="L146">
        <v>1615.3802537510724</v>
      </c>
      <c r="M146" s="156">
        <v>-873.28557886630927</v>
      </c>
      <c r="N146">
        <v>-1040.8570404985953</v>
      </c>
      <c r="O146">
        <v>-1220.2165317859142</v>
      </c>
      <c r="P146">
        <v>-1390.0261358367807</v>
      </c>
      <c r="Q146">
        <v>-1534.3163093778739</v>
      </c>
      <c r="R146">
        <v>-1658.9766625603777</v>
      </c>
      <c r="S146">
        <v>-1770.7679561508489</v>
      </c>
      <c r="T146">
        <v>-1874.3998502563948</v>
      </c>
      <c r="U146">
        <v>-1987.5597609308113</v>
      </c>
      <c r="V146" s="158">
        <v>-2081.5126200847344</v>
      </c>
    </row>
    <row r="147" spans="2:22" x14ac:dyDescent="0.25">
      <c r="B147" s="1">
        <v>30608</v>
      </c>
      <c r="C147" s="156">
        <v>42.311782244606668</v>
      </c>
      <c r="D147">
        <v>81.082535485833631</v>
      </c>
      <c r="E147">
        <v>126.80441292457381</v>
      </c>
      <c r="F147">
        <v>178.76894406590927</v>
      </c>
      <c r="G147">
        <v>233.04850340669412</v>
      </c>
      <c r="H147">
        <v>294.13381071497196</v>
      </c>
      <c r="I147">
        <v>363.40621150459162</v>
      </c>
      <c r="J147">
        <v>514.62176008511119</v>
      </c>
      <c r="K147">
        <v>642.76807332798592</v>
      </c>
      <c r="L147">
        <v>764.35077905802825</v>
      </c>
      <c r="M147" s="156">
        <v>-406.44998094328912</v>
      </c>
      <c r="N147">
        <v>-491.92035751337778</v>
      </c>
      <c r="O147">
        <v>-583.94474616991795</v>
      </c>
      <c r="P147">
        <v>-671.7322114420773</v>
      </c>
      <c r="Q147">
        <v>-746.96585792808605</v>
      </c>
      <c r="R147">
        <v>-812.60664765467084</v>
      </c>
      <c r="S147">
        <v>-872.11430383165748</v>
      </c>
      <c r="T147">
        <v>-928.82174262667661</v>
      </c>
      <c r="U147">
        <v>-988.8836961906851</v>
      </c>
      <c r="V147" s="158">
        <v>-1040.4482382788181</v>
      </c>
    </row>
    <row r="148" spans="2:22" x14ac:dyDescent="0.25">
      <c r="B148" s="1">
        <v>31002</v>
      </c>
      <c r="C148" s="156">
        <v>22.520992352761528</v>
      </c>
      <c r="D148">
        <v>43.303258328700096</v>
      </c>
      <c r="E148">
        <v>67.783444765638279</v>
      </c>
      <c r="F148">
        <v>95.565018224888917</v>
      </c>
      <c r="G148">
        <v>124.55019647408288</v>
      </c>
      <c r="H148">
        <v>157.13989861211564</v>
      </c>
      <c r="I148">
        <v>194.07603280121882</v>
      </c>
      <c r="J148">
        <v>274.6541095835945</v>
      </c>
      <c r="K148">
        <v>342.9593116672612</v>
      </c>
      <c r="L148">
        <v>407.75959349750343</v>
      </c>
      <c r="M148" s="156">
        <v>-214.88264413436309</v>
      </c>
      <c r="N148">
        <v>-260.6399823852862</v>
      </c>
      <c r="O148">
        <v>-309.85467010072011</v>
      </c>
      <c r="P148">
        <v>-356.74824252186716</v>
      </c>
      <c r="Q148">
        <v>-396.88734990940594</v>
      </c>
      <c r="R148">
        <v>-431.86721437750447</v>
      </c>
      <c r="S148">
        <v>-463.53864238528627</v>
      </c>
      <c r="T148">
        <v>-493.69051566260305</v>
      </c>
      <c r="U148">
        <v>-525.6155958602925</v>
      </c>
      <c r="V148" s="158">
        <v>-553.0243891663697</v>
      </c>
    </row>
    <row r="149" spans="2:22" x14ac:dyDescent="0.25">
      <c r="B149" s="1">
        <v>31007</v>
      </c>
      <c r="C149" s="156">
        <v>51.332126756912302</v>
      </c>
      <c r="D149">
        <v>102.44301763103752</v>
      </c>
      <c r="E149">
        <v>162.16744696985859</v>
      </c>
      <c r="F149">
        <v>229.02631876852001</v>
      </c>
      <c r="G149">
        <v>297.91055573610527</v>
      </c>
      <c r="H149">
        <v>374.39997252015206</v>
      </c>
      <c r="I149">
        <v>460.19700217059432</v>
      </c>
      <c r="J149">
        <v>645.2262232034966</v>
      </c>
      <c r="K149">
        <v>801.52782824441749</v>
      </c>
      <c r="L149">
        <v>948.72580065145689</v>
      </c>
      <c r="M149" s="156">
        <v>-520.60375476631759</v>
      </c>
      <c r="N149">
        <v>-633.15256078881521</v>
      </c>
      <c r="O149">
        <v>-753.58488070374892</v>
      </c>
      <c r="P149">
        <v>-867.51192457752484</v>
      </c>
      <c r="Q149">
        <v>-964.41884660593723</v>
      </c>
      <c r="R149">
        <v>-1048.3067850719415</v>
      </c>
      <c r="S149">
        <v>-1123.6270733200881</v>
      </c>
      <c r="T149">
        <v>-1196.0809739032977</v>
      </c>
      <c r="U149">
        <v>-1271.0809188964802</v>
      </c>
      <c r="V149" s="158">
        <v>-1334.2362939719503</v>
      </c>
    </row>
    <row r="150" spans="2:22" x14ac:dyDescent="0.25">
      <c r="B150" s="1">
        <v>31008</v>
      </c>
      <c r="C150" s="156">
        <v>53.797836339226095</v>
      </c>
      <c r="D150">
        <v>107.33849522214089</v>
      </c>
      <c r="E150">
        <v>170.36231142236065</v>
      </c>
      <c r="F150">
        <v>241.70371929666385</v>
      </c>
      <c r="G150">
        <v>315.92607836167701</v>
      </c>
      <c r="H150">
        <v>399.07790070737929</v>
      </c>
      <c r="I150">
        <v>492.97532708562892</v>
      </c>
      <c r="J150">
        <v>696.9925320530192</v>
      </c>
      <c r="K150">
        <v>869.41312504085477</v>
      </c>
      <c r="L150">
        <v>1032.3601971761368</v>
      </c>
      <c r="M150" s="156">
        <v>-535.89897642940412</v>
      </c>
      <c r="N150">
        <v>-654.1428479953222</v>
      </c>
      <c r="O150">
        <v>-781.33691537881668</v>
      </c>
      <c r="P150">
        <v>-902.3987890098075</v>
      </c>
      <c r="Q150">
        <v>-1005.9674076223279</v>
      </c>
      <c r="R150">
        <v>-1096.1030280085522</v>
      </c>
      <c r="S150">
        <v>-1177.5314263265443</v>
      </c>
      <c r="T150">
        <v>-1255.2340538647486</v>
      </c>
      <c r="U150">
        <v>-1336.7228893129036</v>
      </c>
      <c r="V150" s="158">
        <v>-1406.2062189611286</v>
      </c>
    </row>
    <row r="151" spans="2:22" x14ac:dyDescent="0.25">
      <c r="B151" s="1">
        <v>31010</v>
      </c>
      <c r="C151" s="156">
        <v>24.333221606246525</v>
      </c>
      <c r="D151">
        <v>48.173789391975873</v>
      </c>
      <c r="E151">
        <v>75.945806078095686</v>
      </c>
      <c r="F151">
        <v>106.9181565959954</v>
      </c>
      <c r="G151">
        <v>138.73075579718673</v>
      </c>
      <c r="H151">
        <v>173.96959986450759</v>
      </c>
      <c r="I151">
        <v>213.42742295553626</v>
      </c>
      <c r="J151">
        <v>298.38737096077898</v>
      </c>
      <c r="K151">
        <v>370.10030972540449</v>
      </c>
      <c r="L151">
        <v>437.56966552906169</v>
      </c>
      <c r="M151" s="156">
        <v>-246.83962135936181</v>
      </c>
      <c r="N151">
        <v>-299.09219943833261</v>
      </c>
      <c r="O151">
        <v>-354.82439574508163</v>
      </c>
      <c r="P151">
        <v>-407.35050988590353</v>
      </c>
      <c r="Q151">
        <v>-451.86059250575875</v>
      </c>
      <c r="R151">
        <v>-490.24541920222589</v>
      </c>
      <c r="S151">
        <v>-524.56857107745907</v>
      </c>
      <c r="T151">
        <v>-557.49816083785845</v>
      </c>
      <c r="U151">
        <v>-591.45391744674509</v>
      </c>
      <c r="V151" s="158">
        <v>-619.86056589098757</v>
      </c>
    </row>
    <row r="152" spans="2:22" x14ac:dyDescent="0.25">
      <c r="B152" s="1">
        <v>32374</v>
      </c>
      <c r="C152" s="156">
        <v>48.79966029389081</v>
      </c>
      <c r="D152">
        <v>96.862538321752709</v>
      </c>
      <c r="E152">
        <v>153.30314802902703</v>
      </c>
      <c r="F152">
        <v>216.21725405736913</v>
      </c>
      <c r="G152">
        <v>280.50798049360913</v>
      </c>
      <c r="H152">
        <v>351.00769733831595</v>
      </c>
      <c r="I152">
        <v>429.32850188517784</v>
      </c>
      <c r="J152">
        <v>596.84680991258267</v>
      </c>
      <c r="K152">
        <v>739.59998045842212</v>
      </c>
      <c r="L152">
        <v>873.43400643032442</v>
      </c>
      <c r="M152" s="156">
        <v>-457.28929381653177</v>
      </c>
      <c r="N152">
        <v>-567.30129109961001</v>
      </c>
      <c r="O152">
        <v>-687.56574934997172</v>
      </c>
      <c r="P152">
        <v>-805.24479680087245</v>
      </c>
      <c r="Q152">
        <v>-909.27941119378897</v>
      </c>
      <c r="R152">
        <v>-1003.886563090649</v>
      </c>
      <c r="S152">
        <v>-1093.5912384518847</v>
      </c>
      <c r="T152">
        <v>-1195.2804601871971</v>
      </c>
      <c r="U152">
        <v>-1297.9974450160314</v>
      </c>
      <c r="V152" s="158">
        <v>-1388.9555465984663</v>
      </c>
    </row>
    <row r="153" spans="2:22" x14ac:dyDescent="0.25">
      <c r="B153" s="1">
        <v>32377</v>
      </c>
      <c r="C153" s="156">
        <v>15.577054194157189</v>
      </c>
      <c r="D153">
        <v>30.918924429694425</v>
      </c>
      <c r="E153">
        <v>48.935001403729217</v>
      </c>
      <c r="F153">
        <v>69.017445283018347</v>
      </c>
      <c r="G153">
        <v>89.539312112579353</v>
      </c>
      <c r="H153">
        <v>112.0431144617981</v>
      </c>
      <c r="I153">
        <v>137.04344048064931</v>
      </c>
      <c r="J153">
        <v>190.51597998074658</v>
      </c>
      <c r="K153">
        <v>236.08338476570739</v>
      </c>
      <c r="L153">
        <v>278.8037615681572</v>
      </c>
      <c r="M153" s="156">
        <v>-145.96864136531161</v>
      </c>
      <c r="N153">
        <v>-181.08492769529073</v>
      </c>
      <c r="O153">
        <v>-219.47384213679894</v>
      </c>
      <c r="P153">
        <v>-257.03748271584948</v>
      </c>
      <c r="Q153">
        <v>-290.24576360770607</v>
      </c>
      <c r="R153">
        <v>-320.44475932564831</v>
      </c>
      <c r="S153">
        <v>-349.07886417711546</v>
      </c>
      <c r="T153">
        <v>-381.53848599401022</v>
      </c>
      <c r="U153">
        <v>-414.32617405788545</v>
      </c>
      <c r="V153" s="158">
        <v>-443.36037776369739</v>
      </c>
    </row>
    <row r="154" spans="2:22" x14ac:dyDescent="0.25">
      <c r="B154" s="1">
        <v>32379</v>
      </c>
      <c r="C154" s="156">
        <v>63.506750651922644</v>
      </c>
      <c r="D154">
        <v>126.09638394989565</v>
      </c>
      <c r="E154">
        <v>199.53972870595985</v>
      </c>
      <c r="F154">
        <v>281.30928214070082</v>
      </c>
      <c r="G154">
        <v>364.77471667277803</v>
      </c>
      <c r="H154">
        <v>456.20369613963783</v>
      </c>
      <c r="I154">
        <v>557.69303776971151</v>
      </c>
      <c r="J154">
        <v>774.66765503593012</v>
      </c>
      <c r="K154">
        <v>959.49467252318379</v>
      </c>
      <c r="L154">
        <v>1132.7068111626024</v>
      </c>
      <c r="M154" s="156">
        <v>-593.64187616414449</v>
      </c>
      <c r="N154">
        <v>-736.88670709633993</v>
      </c>
      <c r="O154">
        <v>-893.41697140231884</v>
      </c>
      <c r="P154">
        <v>-1046.5361179477334</v>
      </c>
      <c r="Q154">
        <v>-1181.8704720974595</v>
      </c>
      <c r="R154">
        <v>-1304.9389160029637</v>
      </c>
      <c r="S154">
        <v>-1421.6316805886861</v>
      </c>
      <c r="T154">
        <v>-1554.2021690782606</v>
      </c>
      <c r="U154">
        <v>-1687.9658998006798</v>
      </c>
      <c r="V154" s="158">
        <v>-1806.3552865304061</v>
      </c>
    </row>
    <row r="155" spans="2:22" x14ac:dyDescent="0.25">
      <c r="B155" s="1">
        <v>33271</v>
      </c>
      <c r="C155" s="156">
        <v>1248.2009567688735</v>
      </c>
      <c r="D155">
        <v>1347.6604970435299</v>
      </c>
      <c r="E155">
        <v>1465.3356499763991</v>
      </c>
      <c r="F155">
        <v>1600.533683455491</v>
      </c>
      <c r="G155">
        <v>1743.3344382547405</v>
      </c>
      <c r="H155">
        <v>1905.9842978338806</v>
      </c>
      <c r="I155">
        <v>2092.0611385766256</v>
      </c>
      <c r="J155">
        <v>2503.2356837449429</v>
      </c>
      <c r="K155">
        <v>2850.003215222142</v>
      </c>
      <c r="L155">
        <v>3180.0033484498726</v>
      </c>
      <c r="M155" s="156">
        <v>-2273.05137547397</v>
      </c>
      <c r="N155">
        <v>-2488.5914213533233</v>
      </c>
      <c r="O155">
        <v>-2719.2891614802315</v>
      </c>
      <c r="P155">
        <v>-2937.0320642038823</v>
      </c>
      <c r="Q155">
        <v>-3121.1411551189822</v>
      </c>
      <c r="R155">
        <v>-3278.7873056410581</v>
      </c>
      <c r="S155">
        <v>-3418.6546698617562</v>
      </c>
      <c r="T155">
        <v>-3540.2589529138804</v>
      </c>
      <c r="U155">
        <v>-3673.684684792217</v>
      </c>
      <c r="V155" s="158">
        <v>-3782.0000854518048</v>
      </c>
    </row>
    <row r="156" spans="2:22" x14ac:dyDescent="0.25">
      <c r="B156" s="1">
        <v>33272</v>
      </c>
      <c r="C156" s="156">
        <v>508.40134897641587</v>
      </c>
      <c r="D156">
        <v>588.39385143461095</v>
      </c>
      <c r="E156">
        <v>681.45810232338465</v>
      </c>
      <c r="F156">
        <v>784.89008634156357</v>
      </c>
      <c r="G156">
        <v>890.72330056995429</v>
      </c>
      <c r="H156">
        <v>1007.5357493965239</v>
      </c>
      <c r="I156">
        <v>1138.1405989810528</v>
      </c>
      <c r="J156">
        <v>1418.4410864015699</v>
      </c>
      <c r="K156">
        <v>1656.2196565624195</v>
      </c>
      <c r="L156">
        <v>1880.4265253135343</v>
      </c>
      <c r="M156" s="156">
        <v>-1283.1685408200376</v>
      </c>
      <c r="N156">
        <v>-1459.7962053447179</v>
      </c>
      <c r="O156">
        <v>-1649.0866383192802</v>
      </c>
      <c r="P156">
        <v>-1829.4336478980895</v>
      </c>
      <c r="Q156">
        <v>-1984.188600778022</v>
      </c>
      <c r="R156">
        <v>-2120.2533027788527</v>
      </c>
      <c r="S156">
        <v>-2244.782004951257</v>
      </c>
      <c r="T156">
        <v>-2375.0188501293192</v>
      </c>
      <c r="U156">
        <v>-2508.1018820342601</v>
      </c>
      <c r="V156" s="158">
        <v>-2620.6457023310791</v>
      </c>
    </row>
    <row r="157" spans="2:22" x14ac:dyDescent="0.25">
      <c r="B157" s="1">
        <v>33273</v>
      </c>
      <c r="C157" s="156">
        <v>0.28552674608131717</v>
      </c>
      <c r="D157">
        <v>0.57541252504773055</v>
      </c>
      <c r="E157">
        <v>0.9076985948494094</v>
      </c>
      <c r="F157">
        <v>1.2658277226493624</v>
      </c>
      <c r="G157">
        <v>1.6209683120384768</v>
      </c>
      <c r="H157">
        <v>2.0002042082657532</v>
      </c>
      <c r="I157">
        <v>2.4135272955035942</v>
      </c>
      <c r="J157">
        <v>3.2727042992818847</v>
      </c>
      <c r="K157">
        <v>4.0109712079384119</v>
      </c>
      <c r="L157">
        <v>4.6990181088647702</v>
      </c>
      <c r="M157" s="156">
        <v>-2.9712016113219342</v>
      </c>
      <c r="N157">
        <v>-3.6203073151608223</v>
      </c>
      <c r="O157">
        <v>-4.3162873708177187</v>
      </c>
      <c r="P157">
        <v>-4.9841595947513966</v>
      </c>
      <c r="Q157">
        <v>-5.5636807016419416</v>
      </c>
      <c r="R157">
        <v>-6.0831449402873039</v>
      </c>
      <c r="S157">
        <v>-6.5689922690852036</v>
      </c>
      <c r="T157">
        <v>-7.1327050462716688</v>
      </c>
      <c r="U157">
        <v>-7.686437734198873</v>
      </c>
      <c r="V157" s="158">
        <v>-8.1742982045033852</v>
      </c>
    </row>
    <row r="158" spans="2:22" x14ac:dyDescent="0.25">
      <c r="B158" s="1">
        <v>33274</v>
      </c>
      <c r="C158" s="156">
        <v>67.95828196850583</v>
      </c>
      <c r="D158">
        <v>136.94882393924914</v>
      </c>
      <c r="E158">
        <v>216.03495489666176</v>
      </c>
      <c r="F158">
        <v>301.27769230112062</v>
      </c>
      <c r="G158">
        <v>385.81376688207723</v>
      </c>
      <c r="H158">
        <v>476.08903623930621</v>
      </c>
      <c r="I158">
        <v>574.48113103673268</v>
      </c>
      <c r="J158">
        <v>779.02752396234177</v>
      </c>
      <c r="K158">
        <v>954.78022282744541</v>
      </c>
      <c r="L158">
        <v>1118.5774384789142</v>
      </c>
      <c r="M158" s="156">
        <v>-706.9100887237762</v>
      </c>
      <c r="N158">
        <v>-861.40841451505969</v>
      </c>
      <c r="O158">
        <v>-1027.0750711403323</v>
      </c>
      <c r="P158">
        <v>-1186.0639724596372</v>
      </c>
      <c r="Q158">
        <v>-1324.032330097217</v>
      </c>
      <c r="R158">
        <v>-1447.7130151613601</v>
      </c>
      <c r="S158">
        <v>-1563.3993938088058</v>
      </c>
      <c r="T158">
        <v>-1697.6367093858521</v>
      </c>
      <c r="U158">
        <v>-1829.5035728249188</v>
      </c>
      <c r="V158" s="158">
        <v>-1945.687029448472</v>
      </c>
    </row>
    <row r="159" spans="2:22" x14ac:dyDescent="0.25">
      <c r="B159" s="1">
        <v>33275</v>
      </c>
      <c r="C159" s="156">
        <v>4.7968493341661294</v>
      </c>
      <c r="D159">
        <v>9.6669304208018723</v>
      </c>
      <c r="E159">
        <v>15.249336393470079</v>
      </c>
      <c r="F159">
        <v>21.265905740509286</v>
      </c>
      <c r="G159">
        <v>27.232267642246413</v>
      </c>
      <c r="H159">
        <v>33.603430698864649</v>
      </c>
      <c r="I159">
        <v>40.547258564460378</v>
      </c>
      <c r="J159">
        <v>54.98143222793567</v>
      </c>
      <c r="K159">
        <v>67.384316293365316</v>
      </c>
      <c r="L159">
        <v>78.943504228928134</v>
      </c>
      <c r="M159" s="156">
        <v>-49.916187070208501</v>
      </c>
      <c r="N159">
        <v>-60.821162894701821</v>
      </c>
      <c r="O159">
        <v>-72.513627829737686</v>
      </c>
      <c r="P159">
        <v>-83.733881191823471</v>
      </c>
      <c r="Q159">
        <v>-93.469835787584628</v>
      </c>
      <c r="R159">
        <v>-102.19683499682671</v>
      </c>
      <c r="S159">
        <v>-110.35907012063143</v>
      </c>
      <c r="T159">
        <v>-119.82944477736402</v>
      </c>
      <c r="U159">
        <v>-129.13215393454107</v>
      </c>
      <c r="V159" s="158">
        <v>-137.32820983565685</v>
      </c>
    </row>
    <row r="160" spans="2:22" x14ac:dyDescent="0.25">
      <c r="B160" s="1">
        <v>33276</v>
      </c>
      <c r="C160" s="156">
        <v>362.89094538498108</v>
      </c>
      <c r="D160">
        <v>464.90381622149931</v>
      </c>
      <c r="E160">
        <v>582.48482226669807</v>
      </c>
      <c r="F160">
        <v>712.48972674642823</v>
      </c>
      <c r="G160">
        <v>845.34125232721453</v>
      </c>
      <c r="H160">
        <v>992.3029992515394</v>
      </c>
      <c r="I160">
        <v>1156.9383705030291</v>
      </c>
      <c r="J160">
        <v>1512.3430459446204</v>
      </c>
      <c r="K160">
        <v>1812.0928924989094</v>
      </c>
      <c r="L160">
        <v>2094.7054014719956</v>
      </c>
      <c r="M160" s="156">
        <v>-1389.9273878262263</v>
      </c>
      <c r="N160">
        <v>-1604.9032823547677</v>
      </c>
      <c r="O160">
        <v>-1830.6565954008233</v>
      </c>
      <c r="P160">
        <v>-2039.785873458686</v>
      </c>
      <c r="Q160">
        <v>-2213.7763909389409</v>
      </c>
      <c r="R160">
        <v>-2361.0646443289297</v>
      </c>
      <c r="S160">
        <v>-2490.2665676685419</v>
      </c>
      <c r="T160">
        <v>-2611.9994907821301</v>
      </c>
      <c r="U160">
        <v>-2739.8412489964257</v>
      </c>
      <c r="V160" s="158">
        <v>-2842.5429608653935</v>
      </c>
    </row>
    <row r="161" spans="2:22" x14ac:dyDescent="0.25">
      <c r="B161" s="1">
        <v>34251</v>
      </c>
      <c r="C161" s="156">
        <v>37.143867167664311</v>
      </c>
      <c r="D161">
        <v>74.472942527658986</v>
      </c>
      <c r="E161">
        <v>117.59510955478743</v>
      </c>
      <c r="F161">
        <v>164.4042406123761</v>
      </c>
      <c r="G161">
        <v>211.04641237060648</v>
      </c>
      <c r="H161">
        <v>260.95474175618364</v>
      </c>
      <c r="I161">
        <v>315.37805422233464</v>
      </c>
      <c r="J161">
        <v>429.92488345822221</v>
      </c>
      <c r="K161">
        <v>527.50691702031122</v>
      </c>
      <c r="L161">
        <v>618.28378793259412</v>
      </c>
      <c r="M161" s="156">
        <v>-362.04613699188008</v>
      </c>
      <c r="N161">
        <v>-447.26834921046759</v>
      </c>
      <c r="O161">
        <v>-539.66700461657672</v>
      </c>
      <c r="P161">
        <v>-629.54968851367823</v>
      </c>
      <c r="Q161">
        <v>-708.67709710601821</v>
      </c>
      <c r="R161">
        <v>-780.6666901616619</v>
      </c>
      <c r="S161">
        <v>-849.00714474508027</v>
      </c>
      <c r="T161">
        <v>-930.11660310993989</v>
      </c>
      <c r="U161">
        <v>-1010.0129740992859</v>
      </c>
      <c r="V161" s="158">
        <v>-1080.7702856436713</v>
      </c>
    </row>
    <row r="162" spans="2:22" x14ac:dyDescent="0.25">
      <c r="B162" s="1">
        <v>34252</v>
      </c>
      <c r="C162" s="156">
        <v>68.902427490259086</v>
      </c>
      <c r="D162">
        <v>136.76544011588805</v>
      </c>
      <c r="E162">
        <v>216.45664789744222</v>
      </c>
      <c r="F162">
        <v>305.28645986863449</v>
      </c>
      <c r="G162">
        <v>396.05835486790528</v>
      </c>
      <c r="H162">
        <v>495.59497850046495</v>
      </c>
      <c r="I162">
        <v>606.17252953500906</v>
      </c>
      <c r="J162">
        <v>842.68195710801785</v>
      </c>
      <c r="K162">
        <v>1044.2264719630307</v>
      </c>
      <c r="L162">
        <v>1233.1774912409819</v>
      </c>
      <c r="M162" s="156">
        <v>-645.67534363732977</v>
      </c>
      <c r="N162">
        <v>-801.00871798914886</v>
      </c>
      <c r="O162">
        <v>-970.81762887998889</v>
      </c>
      <c r="P162">
        <v>-1136.9758530288498</v>
      </c>
      <c r="Q162">
        <v>-1283.8687206332243</v>
      </c>
      <c r="R162">
        <v>-1417.4509135863648</v>
      </c>
      <c r="S162">
        <v>-1544.1115498443685</v>
      </c>
      <c r="T162">
        <v>-1687.7002012227085</v>
      </c>
      <c r="U162">
        <v>-1832.7371859139773</v>
      </c>
      <c r="V162" s="158">
        <v>-1961.1707295141507</v>
      </c>
    </row>
    <row r="163" spans="2:22" x14ac:dyDescent="0.25">
      <c r="B163" s="1">
        <v>34253</v>
      </c>
      <c r="C163" s="156">
        <v>36.33971242834388</v>
      </c>
      <c r="D163">
        <v>72.70464396515807</v>
      </c>
      <c r="E163">
        <v>114.77452822278329</v>
      </c>
      <c r="F163">
        <v>160.47418579958594</v>
      </c>
      <c r="G163">
        <v>206.01424523434278</v>
      </c>
      <c r="H163">
        <v>254.70814243241253</v>
      </c>
      <c r="I163">
        <v>307.76246622144708</v>
      </c>
      <c r="J163">
        <v>419.69484065748361</v>
      </c>
      <c r="K163">
        <v>514.84915303383502</v>
      </c>
      <c r="L163">
        <v>603.29092749113556</v>
      </c>
      <c r="M163" s="156">
        <v>-364.96984015462692</v>
      </c>
      <c r="N163">
        <v>-448.44898163768033</v>
      </c>
      <c r="O163">
        <v>-539.21088922197453</v>
      </c>
      <c r="P163">
        <v>-627.81635100250458</v>
      </c>
      <c r="Q163">
        <v>-706.11722847243357</v>
      </c>
      <c r="R163">
        <v>-777.64607662541505</v>
      </c>
      <c r="S163">
        <v>-845.82447705459685</v>
      </c>
      <c r="T163">
        <v>-927.39384358612392</v>
      </c>
      <c r="U163">
        <v>-1007.4610645659784</v>
      </c>
      <c r="V163" s="158">
        <v>-1078.7097984180755</v>
      </c>
    </row>
    <row r="164" spans="2:22" x14ac:dyDescent="0.25">
      <c r="B164" s="1">
        <v>34254</v>
      </c>
      <c r="C164" s="156">
        <v>3.8243214148287227E-2</v>
      </c>
      <c r="D164">
        <v>7.5287428834200879E-2</v>
      </c>
      <c r="E164">
        <v>0.11753462068202296</v>
      </c>
      <c r="F164">
        <v>0.16269379128612999</v>
      </c>
      <c r="G164">
        <v>0.20713743486655017</v>
      </c>
      <c r="H164">
        <v>0.2542559770580789</v>
      </c>
      <c r="I164">
        <v>0.30535523392096481</v>
      </c>
      <c r="J164">
        <v>0.41054470646413538</v>
      </c>
      <c r="K164">
        <v>0.50108406601714839</v>
      </c>
      <c r="L164">
        <v>0.58591888750084697</v>
      </c>
      <c r="M164" s="156">
        <v>-0.80901169458923239</v>
      </c>
      <c r="N164">
        <v>-0.89166762247558684</v>
      </c>
      <c r="O164">
        <v>-0.98001988034003396</v>
      </c>
      <c r="P164">
        <v>-1.0645610115598327</v>
      </c>
      <c r="Q164">
        <v>-1.1377378102203326</v>
      </c>
      <c r="R164">
        <v>-1.2032425745845232</v>
      </c>
      <c r="S164">
        <v>-1.2644400709569796</v>
      </c>
      <c r="T164">
        <v>-1.3360291729995499</v>
      </c>
      <c r="U164">
        <v>-1.4062294720644242</v>
      </c>
      <c r="V164" s="158">
        <v>-1.4669738239128378</v>
      </c>
    </row>
    <row r="165" spans="2:22" x14ac:dyDescent="0.25">
      <c r="B165" s="1">
        <v>34256</v>
      </c>
      <c r="C165" s="156">
        <v>41.98741493371012</v>
      </c>
      <c r="D165">
        <v>83.92326580127164</v>
      </c>
      <c r="E165">
        <v>132.60486163829648</v>
      </c>
      <c r="F165">
        <v>185.78850070380085</v>
      </c>
      <c r="G165">
        <v>239.0798045722878</v>
      </c>
      <c r="H165">
        <v>296.37601157194865</v>
      </c>
      <c r="I165">
        <v>359.06837253395133</v>
      </c>
      <c r="J165">
        <v>491.84616507515165</v>
      </c>
      <c r="K165">
        <v>604.70061788249313</v>
      </c>
      <c r="L165">
        <v>709.77814522476535</v>
      </c>
      <c r="M165" s="156">
        <v>-398.80408340077554</v>
      </c>
      <c r="N165">
        <v>-495.11452005398121</v>
      </c>
      <c r="O165">
        <v>-599.9999253232412</v>
      </c>
      <c r="P165">
        <v>-702.50922605196274</v>
      </c>
      <c r="Q165">
        <v>-793.1664417366369</v>
      </c>
      <c r="R165">
        <v>-875.96484720046044</v>
      </c>
      <c r="S165">
        <v>-954.85557939901241</v>
      </c>
      <c r="T165">
        <v>-1048.3523564118773</v>
      </c>
      <c r="U165">
        <v>-1140.8750486931685</v>
      </c>
      <c r="V165" s="158">
        <v>-1222.9189037027775</v>
      </c>
    </row>
    <row r="166" spans="2:22" x14ac:dyDescent="0.25">
      <c r="B166" s="1">
        <v>34259</v>
      </c>
      <c r="C166" s="156">
        <v>68.94263378394497</v>
      </c>
      <c r="D166">
        <v>137.82371556625012</v>
      </c>
      <c r="E166">
        <v>217.45658254657471</v>
      </c>
      <c r="F166">
        <v>303.89470343668739</v>
      </c>
      <c r="G166">
        <v>389.9811610512125</v>
      </c>
      <c r="H166">
        <v>481.99348824726309</v>
      </c>
      <c r="I166">
        <v>582.22400563106987</v>
      </c>
      <c r="J166">
        <v>793.41377761198009</v>
      </c>
      <c r="K166">
        <v>973.12064495545644</v>
      </c>
      <c r="L166">
        <v>1140.1742763750417</v>
      </c>
      <c r="M166" s="156">
        <v>-730.34063966558983</v>
      </c>
      <c r="N166">
        <v>-888.25100228155645</v>
      </c>
      <c r="O166">
        <v>-1059.8023501770563</v>
      </c>
      <c r="P166">
        <v>-1227.1249315165733</v>
      </c>
      <c r="Q166">
        <v>-1374.8515423048934</v>
      </c>
      <c r="R166">
        <v>-1509.6817840857977</v>
      </c>
      <c r="S166">
        <v>-1638.0859108611587</v>
      </c>
      <c r="T166">
        <v>-1791.5646363013657</v>
      </c>
      <c r="U166">
        <v>-1941.656540398385</v>
      </c>
      <c r="V166" s="158">
        <v>-2075.6838041008286</v>
      </c>
    </row>
    <row r="167" spans="2:22" x14ac:dyDescent="0.25">
      <c r="B167" s="1">
        <v>34260</v>
      </c>
      <c r="C167" s="156">
        <v>17.034267356652368</v>
      </c>
      <c r="D167">
        <v>33.788350419675552</v>
      </c>
      <c r="E167">
        <v>53.416397548919974</v>
      </c>
      <c r="F167">
        <v>75.224154707713595</v>
      </c>
      <c r="G167">
        <v>97.446051165006438</v>
      </c>
      <c r="H167">
        <v>121.75422548953723</v>
      </c>
      <c r="I167">
        <v>148.71297557334196</v>
      </c>
      <c r="J167">
        <v>206.20595260637711</v>
      </c>
      <c r="K167">
        <v>255.26328757898071</v>
      </c>
      <c r="L167">
        <v>301.23832615519569</v>
      </c>
      <c r="M167" s="156">
        <v>-176.29765303900291</v>
      </c>
      <c r="N167">
        <v>-214.5673747883923</v>
      </c>
      <c r="O167">
        <v>-256.3293577693716</v>
      </c>
      <c r="P167">
        <v>-297.12281868750864</v>
      </c>
      <c r="Q167">
        <v>-333.12863647097407</v>
      </c>
      <c r="R167">
        <v>-365.83314856718806</v>
      </c>
      <c r="S167">
        <v>-396.8091599845755</v>
      </c>
      <c r="T167">
        <v>-432.00554503183372</v>
      </c>
      <c r="U167">
        <v>-467.24981065895616</v>
      </c>
      <c r="V167" s="158">
        <v>-498.66290827985296</v>
      </c>
    </row>
    <row r="168" spans="2:22" x14ac:dyDescent="0.25">
      <c r="B168" s="1">
        <v>34261</v>
      </c>
      <c r="C168" s="156">
        <v>16.168053540276972</v>
      </c>
      <c r="D168">
        <v>32.09200015331426</v>
      </c>
      <c r="E168">
        <v>50.791613923111889</v>
      </c>
      <c r="F168">
        <v>71.635993342536665</v>
      </c>
      <c r="G168">
        <v>92.936467585685378</v>
      </c>
      <c r="H168">
        <v>116.29407273406142</v>
      </c>
      <c r="I168">
        <v>142.24292060728641</v>
      </c>
      <c r="J168">
        <v>197.74422854370167</v>
      </c>
      <c r="K168">
        <v>245.04047795465024</v>
      </c>
      <c r="L168">
        <v>289.381682061258</v>
      </c>
      <c r="M168" s="156">
        <v>-151.5067469997679</v>
      </c>
      <c r="N168">
        <v>-187.95535855635868</v>
      </c>
      <c r="O168">
        <v>-227.80076297667753</v>
      </c>
      <c r="P168">
        <v>-266.78958233108489</v>
      </c>
      <c r="Q168">
        <v>-301.25779799932633</v>
      </c>
      <c r="R168">
        <v>-332.6025550724209</v>
      </c>
      <c r="S168">
        <v>-362.32304872584064</v>
      </c>
      <c r="T168">
        <v>-396.01420090977206</v>
      </c>
      <c r="U168">
        <v>-430.04586629856408</v>
      </c>
      <c r="V168" s="158">
        <v>-460.18163870866152</v>
      </c>
    </row>
    <row r="169" spans="2:22" x14ac:dyDescent="0.25">
      <c r="B169" s="1">
        <v>34262</v>
      </c>
      <c r="C169" s="156">
        <v>10.921574828635212</v>
      </c>
      <c r="D169">
        <v>21.676389804122579</v>
      </c>
      <c r="E169">
        <v>34.302089930757937</v>
      </c>
      <c r="F169">
        <v>48.370103033621803</v>
      </c>
      <c r="G169">
        <v>62.740826669966367</v>
      </c>
      <c r="H169">
        <v>78.494576338275337</v>
      </c>
      <c r="I169">
        <v>95.992273731698447</v>
      </c>
      <c r="J169">
        <v>133.4039855075267</v>
      </c>
      <c r="K169">
        <v>165.29009908157747</v>
      </c>
      <c r="L169">
        <v>195.18258853634597</v>
      </c>
      <c r="M169" s="156">
        <v>-103.69525239953941</v>
      </c>
      <c r="N169">
        <v>-128.3057386126691</v>
      </c>
      <c r="O169">
        <v>-155.2037549987993</v>
      </c>
      <c r="P169">
        <v>-181.51779028469971</v>
      </c>
      <c r="Q169">
        <v>-204.77612802028901</v>
      </c>
      <c r="R169">
        <v>-225.92370709330902</v>
      </c>
      <c r="S169">
        <v>-245.9726948181326</v>
      </c>
      <c r="T169">
        <v>-268.70687455007339</v>
      </c>
      <c r="U169">
        <v>-291.64586595411282</v>
      </c>
      <c r="V169" s="158">
        <v>-311.97534009564458</v>
      </c>
    </row>
    <row r="170" spans="2:22" x14ac:dyDescent="0.25">
      <c r="B170" s="1">
        <v>34263</v>
      </c>
      <c r="C170" s="156">
        <v>36.654712690277719</v>
      </c>
      <c r="D170">
        <v>72.793757766366127</v>
      </c>
      <c r="E170">
        <v>115.07676867628432</v>
      </c>
      <c r="F170">
        <v>161.94172446476747</v>
      </c>
      <c r="G170">
        <v>209.58250342925058</v>
      </c>
      <c r="H170">
        <v>261.56875644837527</v>
      </c>
      <c r="I170">
        <v>319.11464785049725</v>
      </c>
      <c r="J170">
        <v>441.73194676190906</v>
      </c>
      <c r="K170">
        <v>546.29336885960765</v>
      </c>
      <c r="L170">
        <v>644.19543039000598</v>
      </c>
      <c r="M170" s="156">
        <v>-373.03562171144483</v>
      </c>
      <c r="N170">
        <v>-455.66124651442686</v>
      </c>
      <c r="O170">
        <v>-545.80532557976221</v>
      </c>
      <c r="P170">
        <v>-633.87301082201816</v>
      </c>
      <c r="Q170">
        <v>-711.63406780817718</v>
      </c>
      <c r="R170">
        <v>-782.32936772745813</v>
      </c>
      <c r="S170">
        <v>-849.35383747891376</v>
      </c>
      <c r="T170">
        <v>-926.01592261472865</v>
      </c>
      <c r="U170">
        <v>-1002.6648479436519</v>
      </c>
      <c r="V170" s="158">
        <v>-1070.9062399294091</v>
      </c>
    </row>
    <row r="171" spans="2:22" x14ac:dyDescent="0.25">
      <c r="B171" s="1">
        <v>34264</v>
      </c>
      <c r="C171" s="156">
        <v>134.21592279198288</v>
      </c>
      <c r="D171">
        <v>177.76381459298472</v>
      </c>
      <c r="E171">
        <v>228.81383013379022</v>
      </c>
      <c r="F171">
        <v>286.23510599350067</v>
      </c>
      <c r="G171">
        <v>345.63781133769987</v>
      </c>
      <c r="H171">
        <v>411.87343114969241</v>
      </c>
      <c r="I171">
        <v>486.48096566937954</v>
      </c>
      <c r="J171">
        <v>648.01007029334585</v>
      </c>
      <c r="K171">
        <v>784.99199142182999</v>
      </c>
      <c r="L171">
        <v>914.57170402386578</v>
      </c>
      <c r="M171" s="156">
        <v>-546.210207925085</v>
      </c>
      <c r="N171">
        <v>-642.38891136594907</v>
      </c>
      <c r="O171">
        <v>-745.79582461086488</v>
      </c>
      <c r="P171">
        <v>-844.49503476319069</v>
      </c>
      <c r="Q171">
        <v>-929.23702903823153</v>
      </c>
      <c r="R171">
        <v>-1003.5374099174973</v>
      </c>
      <c r="S171">
        <v>-1071.2953408498572</v>
      </c>
      <c r="T171">
        <v>-1139.2143792588856</v>
      </c>
      <c r="U171">
        <v>-1210.9892112471928</v>
      </c>
      <c r="V171" s="158">
        <v>-1271.6070652052024</v>
      </c>
    </row>
    <row r="172" spans="2:22" x14ac:dyDescent="0.25">
      <c r="B172" s="1">
        <v>37002</v>
      </c>
      <c r="C172" s="156">
        <v>6.8320550149294821</v>
      </c>
      <c r="D172">
        <v>13.625772983623644</v>
      </c>
      <c r="E172">
        <v>22.311341523972082</v>
      </c>
      <c r="F172">
        <v>33.673442731014504</v>
      </c>
      <c r="G172">
        <v>47.01365719237937</v>
      </c>
      <c r="H172">
        <v>63.647825731965028</v>
      </c>
      <c r="I172">
        <v>83.839322687195818</v>
      </c>
      <c r="J172">
        <v>131.6003984718493</v>
      </c>
      <c r="K172">
        <v>171.33977952205851</v>
      </c>
      <c r="L172">
        <v>209.92634790752544</v>
      </c>
      <c r="M172" s="156">
        <v>-57.457633345949603</v>
      </c>
      <c r="N172">
        <v>-70.968234765307159</v>
      </c>
      <c r="O172">
        <v>-85.466170270382676</v>
      </c>
      <c r="P172">
        <v>-98.689998656980507</v>
      </c>
      <c r="Q172">
        <v>-109.20564246934043</v>
      </c>
      <c r="R172">
        <v>-117.06878812875695</v>
      </c>
      <c r="S172">
        <v>-122.82571439848843</v>
      </c>
      <c r="T172">
        <v>-120.01076157666996</v>
      </c>
      <c r="U172">
        <v>-120.58472213494468</v>
      </c>
      <c r="V172" s="158">
        <v>-119.76662105597958</v>
      </c>
    </row>
    <row r="173" spans="2:22" x14ac:dyDescent="0.25">
      <c r="B173" s="1">
        <v>38422</v>
      </c>
      <c r="C173" s="156">
        <v>0.26215478466299053</v>
      </c>
      <c r="D173">
        <v>0.50237010833849827</v>
      </c>
      <c r="E173">
        <v>0.78565311601346854</v>
      </c>
      <c r="F173">
        <v>1.1076142755012965</v>
      </c>
      <c r="G173">
        <v>1.44391885629922</v>
      </c>
      <c r="H173">
        <v>1.8223904009601732</v>
      </c>
      <c r="I173">
        <v>2.251587431874793</v>
      </c>
      <c r="J173">
        <v>3.1884867415434401</v>
      </c>
      <c r="K173">
        <v>3.9824539859230854</v>
      </c>
      <c r="L173">
        <v>4.7357545170881554</v>
      </c>
      <c r="M173" s="156">
        <v>-2.5182774531802301</v>
      </c>
      <c r="N173">
        <v>-3.0478336896739644</v>
      </c>
      <c r="O173">
        <v>-3.6179971881655395</v>
      </c>
      <c r="P173">
        <v>-4.1619096124044441</v>
      </c>
      <c r="Q173">
        <v>-4.628041251103383</v>
      </c>
      <c r="R173">
        <v>-5.0347375938951098</v>
      </c>
      <c r="S173">
        <v>-5.4034343483993652</v>
      </c>
      <c r="T173">
        <v>-5.7547815528294697</v>
      </c>
      <c r="U173">
        <v>-6.1269126158035014</v>
      </c>
      <c r="V173" s="158">
        <v>-6.446395528369381</v>
      </c>
    </row>
    <row r="174" spans="2:22" x14ac:dyDescent="0.25">
      <c r="B174" s="1">
        <v>39010</v>
      </c>
      <c r="C174" s="156">
        <v>35.098744170104759</v>
      </c>
      <c r="D174">
        <v>70.000537031253344</v>
      </c>
      <c r="E174">
        <v>114.62145233469174</v>
      </c>
      <c r="F174">
        <v>172.99268655768441</v>
      </c>
      <c r="G174">
        <v>241.52620590590496</v>
      </c>
      <c r="H174">
        <v>326.98196186476531</v>
      </c>
      <c r="I174">
        <v>430.71300391498949</v>
      </c>
      <c r="J174">
        <v>676.07897017131381</v>
      </c>
      <c r="K174">
        <v>880.23458161057522</v>
      </c>
      <c r="L174">
        <v>1078.4677763381114</v>
      </c>
      <c r="M174" s="156">
        <v>-295.1806987827631</v>
      </c>
      <c r="N174">
        <v>-364.58955772286913</v>
      </c>
      <c r="O174">
        <v>-439.07070990553751</v>
      </c>
      <c r="P174">
        <v>-507.00631178174046</v>
      </c>
      <c r="Q174">
        <v>-561.02898741117201</v>
      </c>
      <c r="R174">
        <v>-601.42481813399854</v>
      </c>
      <c r="S174">
        <v>-631.00023605816853</v>
      </c>
      <c r="T174">
        <v>-616.53880260541985</v>
      </c>
      <c r="U174">
        <v>-619.48744613281997</v>
      </c>
      <c r="V174" s="158">
        <v>-615.28456421615874</v>
      </c>
    </row>
    <row r="175" spans="2:22" x14ac:dyDescent="0.25">
      <c r="B175" s="1">
        <v>39011</v>
      </c>
      <c r="C175" s="156">
        <v>29.505468361178973</v>
      </c>
      <c r="D175">
        <v>58.845371236968049</v>
      </c>
      <c r="E175">
        <v>96.355573834297019</v>
      </c>
      <c r="F175">
        <v>145.4248680581176</v>
      </c>
      <c r="G175">
        <v>203.03700303961634</v>
      </c>
      <c r="H175">
        <v>274.87467596332147</v>
      </c>
      <c r="I175">
        <v>362.07531666008742</v>
      </c>
      <c r="J175">
        <v>568.34018241139324</v>
      </c>
      <c r="K175">
        <v>739.96190496888994</v>
      </c>
      <c r="L175">
        <v>906.60499700722528</v>
      </c>
      <c r="M175" s="156">
        <v>-248.14120774679336</v>
      </c>
      <c r="N175">
        <v>-306.48918970072208</v>
      </c>
      <c r="O175">
        <v>-369.10115292593844</v>
      </c>
      <c r="P175">
        <v>-426.21065354058618</v>
      </c>
      <c r="Q175">
        <v>-471.62436802693173</v>
      </c>
      <c r="R175">
        <v>-505.58278829232381</v>
      </c>
      <c r="S175">
        <v>-530.44511822643892</v>
      </c>
      <c r="T175">
        <v>-518.28823406188212</v>
      </c>
      <c r="U175">
        <v>-520.76698680256334</v>
      </c>
      <c r="V175" s="158">
        <v>-517.23386895604358</v>
      </c>
    </row>
    <row r="176" spans="2:22" x14ac:dyDescent="0.25">
      <c r="B176" s="1">
        <v>39012</v>
      </c>
      <c r="C176" s="156">
        <v>20.909091446789681</v>
      </c>
      <c r="D176">
        <v>41.70085468065038</v>
      </c>
      <c r="E176">
        <v>68.282512246442025</v>
      </c>
      <c r="F176">
        <v>103.05553627019275</v>
      </c>
      <c r="G176">
        <v>143.88245635250166</v>
      </c>
      <c r="H176">
        <v>194.79032380606876</v>
      </c>
      <c r="I176">
        <v>256.585179872352</v>
      </c>
      <c r="J176">
        <v>402.75506565285752</v>
      </c>
      <c r="K176">
        <v>524.37503952629982</v>
      </c>
      <c r="L176">
        <v>642.46689991478934</v>
      </c>
      <c r="M176" s="156">
        <v>-175.84561414117547</v>
      </c>
      <c r="N176">
        <v>-217.19399321030818</v>
      </c>
      <c r="O176">
        <v>-261.56404857474269</v>
      </c>
      <c r="P176">
        <v>-302.03477610955019</v>
      </c>
      <c r="Q176">
        <v>-334.217268436388</v>
      </c>
      <c r="R176">
        <v>-358.28195048196488</v>
      </c>
      <c r="S176">
        <v>-375.90067538438484</v>
      </c>
      <c r="T176">
        <v>-367.28568240772069</v>
      </c>
      <c r="U176">
        <v>-369.04225400639655</v>
      </c>
      <c r="V176" s="158">
        <v>-366.53850509989354</v>
      </c>
    </row>
    <row r="177" spans="2:22" x14ac:dyDescent="0.25">
      <c r="B177" s="1">
        <v>39013</v>
      </c>
      <c r="C177" s="156">
        <v>14.084665896199557</v>
      </c>
      <c r="D177">
        <v>28.079324867071293</v>
      </c>
      <c r="E177">
        <v>45.955847680571303</v>
      </c>
      <c r="F177">
        <v>69.310382615040211</v>
      </c>
      <c r="G177">
        <v>96.704550758059199</v>
      </c>
      <c r="H177">
        <v>130.83713346628772</v>
      </c>
      <c r="I177">
        <v>172.25020449584366</v>
      </c>
      <c r="J177">
        <v>270.15973480110432</v>
      </c>
      <c r="K177">
        <v>351.63390777450741</v>
      </c>
      <c r="L177">
        <v>430.73358567933337</v>
      </c>
      <c r="M177" s="156">
        <v>-118.55930224092978</v>
      </c>
      <c r="N177">
        <v>-146.42109648263244</v>
      </c>
      <c r="O177">
        <v>-176.31960446887842</v>
      </c>
      <c r="P177">
        <v>-203.60497896990697</v>
      </c>
      <c r="Q177">
        <v>-225.32308559986021</v>
      </c>
      <c r="R177">
        <v>-241.5990515443716</v>
      </c>
      <c r="S177">
        <v>-253.55951274374394</v>
      </c>
      <c r="T177">
        <v>-248.04298187987791</v>
      </c>
      <c r="U177">
        <v>-249.44647426280267</v>
      </c>
      <c r="V177" s="158">
        <v>-247.97974825096506</v>
      </c>
    </row>
    <row r="178" spans="2:22" x14ac:dyDescent="0.25">
      <c r="B178" s="1">
        <v>39565</v>
      </c>
      <c r="C178" s="156">
        <v>63.402972089098327</v>
      </c>
      <c r="D178">
        <v>126.45016796340846</v>
      </c>
      <c r="E178">
        <v>207.05415293400463</v>
      </c>
      <c r="F178">
        <v>312.49694930045877</v>
      </c>
      <c r="G178">
        <v>436.29707141719086</v>
      </c>
      <c r="H178">
        <v>590.66581132576323</v>
      </c>
      <c r="I178">
        <v>778.04734076194359</v>
      </c>
      <c r="J178">
        <v>1221.2806209832609</v>
      </c>
      <c r="K178">
        <v>1590.0708110591031</v>
      </c>
      <c r="L178">
        <v>1948.1626462407166</v>
      </c>
      <c r="M178" s="156">
        <v>-533.2194655016973</v>
      </c>
      <c r="N178">
        <v>-658.60081603628453</v>
      </c>
      <c r="O178">
        <v>-793.14484388283711</v>
      </c>
      <c r="P178">
        <v>-915.86487764637411</v>
      </c>
      <c r="Q178">
        <v>-1013.4523633555823</v>
      </c>
      <c r="R178">
        <v>-1086.4240832388487</v>
      </c>
      <c r="S178">
        <v>-1139.8496242804777</v>
      </c>
      <c r="T178">
        <v>-1113.7262434230522</v>
      </c>
      <c r="U178">
        <v>-1119.0527235490194</v>
      </c>
      <c r="V178" s="158">
        <v>-1111.4605657337884</v>
      </c>
    </row>
    <row r="179" spans="2:22" x14ac:dyDescent="0.25">
      <c r="B179" s="1">
        <v>39568</v>
      </c>
      <c r="C179" s="156">
        <v>8.6288544064026542</v>
      </c>
      <c r="D179">
        <v>17.87984403923128</v>
      </c>
      <c r="E179">
        <v>29.146049205812602</v>
      </c>
      <c r="F179">
        <v>42.634192719733662</v>
      </c>
      <c r="G179">
        <v>57.367647520676478</v>
      </c>
      <c r="H179">
        <v>74.616463947167929</v>
      </c>
      <c r="I179">
        <v>94.708552458671249</v>
      </c>
      <c r="J179">
        <v>139.99298384402832</v>
      </c>
      <c r="K179">
        <v>178.05786262345222</v>
      </c>
      <c r="L179">
        <v>214.46370867775894</v>
      </c>
      <c r="M179" s="156">
        <v>-83.494491809882021</v>
      </c>
      <c r="N179">
        <v>-103.63829098601109</v>
      </c>
      <c r="O179">
        <v>-125.57054787207075</v>
      </c>
      <c r="P179">
        <v>-146.58189483654354</v>
      </c>
      <c r="Q179">
        <v>-164.58990125884742</v>
      </c>
      <c r="R179">
        <v>-180.11286651241684</v>
      </c>
      <c r="S179">
        <v>-193.97664936542694</v>
      </c>
      <c r="T179">
        <v>-204.77635728663492</v>
      </c>
      <c r="U179">
        <v>-217.50265247892119</v>
      </c>
      <c r="V179" s="158">
        <v>-228.11742769821183</v>
      </c>
    </row>
    <row r="180" spans="2:22" x14ac:dyDescent="0.25">
      <c r="B180" s="1">
        <v>39569</v>
      </c>
      <c r="C180" s="156">
        <v>0.18769381909146926</v>
      </c>
      <c r="D180">
        <v>0.37433442262702327</v>
      </c>
      <c r="E180">
        <v>0.61294894296626601</v>
      </c>
      <c r="F180">
        <v>0.92509458052237659</v>
      </c>
      <c r="G180">
        <v>1.2915839888016309</v>
      </c>
      <c r="H180">
        <v>1.74856664098805</v>
      </c>
      <c r="I180">
        <v>2.3032780958020829</v>
      </c>
      <c r="J180">
        <v>3.6153955624134428</v>
      </c>
      <c r="K180">
        <v>4.707136800056551</v>
      </c>
      <c r="L180">
        <v>5.7672073600968528</v>
      </c>
      <c r="M180" s="156">
        <v>-1.5785064106030111</v>
      </c>
      <c r="N180">
        <v>-1.9496767792666798</v>
      </c>
      <c r="O180">
        <v>-2.3479717107247993</v>
      </c>
      <c r="P180">
        <v>-2.711263699367596</v>
      </c>
      <c r="Q180">
        <v>-3.000155012893968</v>
      </c>
      <c r="R180">
        <v>-3.2161754980427721</v>
      </c>
      <c r="S180">
        <v>-3.3743328131452865</v>
      </c>
      <c r="T180">
        <v>-3.2969989444140095</v>
      </c>
      <c r="U180">
        <v>-3.3127670916193588</v>
      </c>
      <c r="V180" s="158">
        <v>-3.2902917872521855</v>
      </c>
    </row>
    <row r="181" spans="2:22" x14ac:dyDescent="0.25">
      <c r="B181" s="1">
        <v>39570</v>
      </c>
      <c r="C181" s="156">
        <v>0.90093033163905256</v>
      </c>
      <c r="D181">
        <v>1.7968052286097116</v>
      </c>
      <c r="E181">
        <v>2.9421549262380768</v>
      </c>
      <c r="F181">
        <v>4.4404539865074071</v>
      </c>
      <c r="G181">
        <v>6.1996031462478278</v>
      </c>
      <c r="H181">
        <v>8.3931198767426398</v>
      </c>
      <c r="I181">
        <v>11.055734859849998</v>
      </c>
      <c r="J181">
        <v>17.353898699584526</v>
      </c>
      <c r="K181">
        <v>22.59425664027145</v>
      </c>
      <c r="L181">
        <v>27.682595328464892</v>
      </c>
      <c r="M181" s="156">
        <v>-7.5768307708944542</v>
      </c>
      <c r="N181">
        <v>-9.3584485404800635</v>
      </c>
      <c r="O181">
        <v>-11.270264211479036</v>
      </c>
      <c r="P181">
        <v>-13.014065756964463</v>
      </c>
      <c r="Q181">
        <v>-14.400744061891048</v>
      </c>
      <c r="R181">
        <v>-15.43764239060531</v>
      </c>
      <c r="S181">
        <v>-16.196797503097372</v>
      </c>
      <c r="T181">
        <v>-15.825594933187247</v>
      </c>
      <c r="U181">
        <v>-15.901282039772919</v>
      </c>
      <c r="V181" s="158">
        <v>-15.793400578810497</v>
      </c>
    </row>
    <row r="182" spans="2:22" x14ac:dyDescent="0.25">
      <c r="B182" s="1">
        <v>39571</v>
      </c>
      <c r="C182" s="156">
        <v>32.621185758097361</v>
      </c>
      <c r="D182">
        <v>65.05932265257664</v>
      </c>
      <c r="E182">
        <v>106.53052628753703</v>
      </c>
      <c r="F182">
        <v>160.78143809478905</v>
      </c>
      <c r="G182">
        <v>224.47729725372346</v>
      </c>
      <c r="H182">
        <v>303.90088220372309</v>
      </c>
      <c r="I182">
        <v>400.30973305040203</v>
      </c>
      <c r="J182">
        <v>628.35574874745635</v>
      </c>
      <c r="K182">
        <v>818.10037584982877</v>
      </c>
      <c r="L182">
        <v>1002.340639184833</v>
      </c>
      <c r="M182" s="156">
        <v>-274.34441416280339</v>
      </c>
      <c r="N182">
        <v>-338.85382423654897</v>
      </c>
      <c r="O182">
        <v>-408.07748332397006</v>
      </c>
      <c r="P182">
        <v>-471.21763095008822</v>
      </c>
      <c r="Q182">
        <v>-521.4269412409717</v>
      </c>
      <c r="R182">
        <v>-558.97130155983382</v>
      </c>
      <c r="S182">
        <v>-586.45904292465082</v>
      </c>
      <c r="T182">
        <v>-573.01841653915483</v>
      </c>
      <c r="U182">
        <v>-575.75892052344454</v>
      </c>
      <c r="V182" s="158">
        <v>-571.85271262442996</v>
      </c>
    </row>
    <row r="183" spans="2:22" x14ac:dyDescent="0.25">
      <c r="B183" s="1">
        <v>40001</v>
      </c>
      <c r="C183" s="156">
        <v>12.680461530088682</v>
      </c>
      <c r="D183">
        <v>23.732593010134607</v>
      </c>
      <c r="E183">
        <v>36.525173940072307</v>
      </c>
      <c r="F183">
        <v>50.703303283900411</v>
      </c>
      <c r="G183">
        <v>65.196767966902897</v>
      </c>
      <c r="H183">
        <v>81.212633648852105</v>
      </c>
      <c r="I183">
        <v>99.142265219077814</v>
      </c>
      <c r="J183">
        <v>137.75997037736209</v>
      </c>
      <c r="K183">
        <v>170.39998517999166</v>
      </c>
      <c r="L183">
        <v>201.17232737209284</v>
      </c>
      <c r="M183" s="156">
        <v>-123.47861750076167</v>
      </c>
      <c r="N183">
        <v>-147.32623822015168</v>
      </c>
      <c r="O183">
        <v>-172.62029960903098</v>
      </c>
      <c r="P183">
        <v>-196.40958821452253</v>
      </c>
      <c r="Q183">
        <v>-216.53072436065059</v>
      </c>
      <c r="R183">
        <v>-233.9293918365772</v>
      </c>
      <c r="S183">
        <v>-249.57259238374149</v>
      </c>
      <c r="T183">
        <v>-265.11233717603699</v>
      </c>
      <c r="U183">
        <v>-280.99909689799807</v>
      </c>
      <c r="V183" s="158">
        <v>-294.46677594686719</v>
      </c>
    </row>
    <row r="184" spans="2:22" x14ac:dyDescent="0.25">
      <c r="B184" s="1">
        <v>40002</v>
      </c>
      <c r="C184" s="156">
        <v>36.09941776369746</v>
      </c>
      <c r="D184">
        <v>74.247056398899872</v>
      </c>
      <c r="E184">
        <v>120.77678072704917</v>
      </c>
      <c r="F184">
        <v>177.57737043768722</v>
      </c>
      <c r="G184">
        <v>240.91722486947378</v>
      </c>
      <c r="H184">
        <v>316.79785923142339</v>
      </c>
      <c r="I184">
        <v>406.65615069293682</v>
      </c>
      <c r="J184">
        <v>613.68373459882378</v>
      </c>
      <c r="K184">
        <v>786.78199583594414</v>
      </c>
      <c r="L184">
        <v>953.6629322783624</v>
      </c>
      <c r="M184" s="156">
        <v>-353.65720544990353</v>
      </c>
      <c r="N184">
        <v>-431.7264249813918</v>
      </c>
      <c r="O184">
        <v>-514.32822166093672</v>
      </c>
      <c r="P184">
        <v>-589.65555472132621</v>
      </c>
      <c r="Q184">
        <v>-650.16680875356531</v>
      </c>
      <c r="R184">
        <v>-697.41170916860517</v>
      </c>
      <c r="S184">
        <v>-734.4812078769329</v>
      </c>
      <c r="T184">
        <v>-741.0030364414406</v>
      </c>
      <c r="U184">
        <v>-758.95384182472401</v>
      </c>
      <c r="V184" s="158">
        <v>-769.07265069579205</v>
      </c>
    </row>
    <row r="185" spans="2:22" x14ac:dyDescent="0.25">
      <c r="B185" s="1">
        <v>40003</v>
      </c>
      <c r="C185" s="156">
        <v>5.4521438950193222</v>
      </c>
      <c r="D185">
        <v>10.689525307847719</v>
      </c>
      <c r="E185">
        <v>16.721149417845432</v>
      </c>
      <c r="F185">
        <v>23.338795442819318</v>
      </c>
      <c r="G185">
        <v>30.03660150120368</v>
      </c>
      <c r="H185">
        <v>37.36344937208537</v>
      </c>
      <c r="I185">
        <v>45.504485233470149</v>
      </c>
      <c r="J185">
        <v>62.8659101033208</v>
      </c>
      <c r="K185">
        <v>77.581366976723388</v>
      </c>
      <c r="L185">
        <v>91.417413285010426</v>
      </c>
      <c r="M185" s="156">
        <v>-57.320013314672885</v>
      </c>
      <c r="N185">
        <v>-68.667156699213677</v>
      </c>
      <c r="O185">
        <v>-80.703969164926846</v>
      </c>
      <c r="P185">
        <v>-92.051508998855496</v>
      </c>
      <c r="Q185">
        <v>-101.68721020628257</v>
      </c>
      <c r="R185">
        <v>-110.07978780492545</v>
      </c>
      <c r="S185">
        <v>-117.69017361836957</v>
      </c>
      <c r="T185">
        <v>-125.61493273806173</v>
      </c>
      <c r="U185">
        <v>-133.59802681767209</v>
      </c>
      <c r="V185" s="158">
        <v>-140.43568215059048</v>
      </c>
    </row>
    <row r="186" spans="2:22" x14ac:dyDescent="0.25">
      <c r="B186" s="1">
        <v>41511</v>
      </c>
      <c r="C186" s="156">
        <v>60.290327172947187</v>
      </c>
      <c r="D186">
        <v>124.45060329740846</v>
      </c>
      <c r="E186">
        <v>199.72232518177321</v>
      </c>
      <c r="F186">
        <v>282.91898713345989</v>
      </c>
      <c r="G186">
        <v>367.09472948993141</v>
      </c>
      <c r="H186">
        <v>458.24728981496651</v>
      </c>
      <c r="I186">
        <v>558.90558039998314</v>
      </c>
      <c r="J186">
        <v>772.46405993859219</v>
      </c>
      <c r="K186">
        <v>954.74637732975771</v>
      </c>
      <c r="L186">
        <v>1125.083090866166</v>
      </c>
      <c r="M186" s="156">
        <v>-574.51617153646566</v>
      </c>
      <c r="N186">
        <v>-724.13581111731321</v>
      </c>
      <c r="O186">
        <v>-889.04675688999271</v>
      </c>
      <c r="P186">
        <v>-1052.4423405529703</v>
      </c>
      <c r="Q186">
        <v>-1199.0129730092594</v>
      </c>
      <c r="R186">
        <v>-1334.7052921278655</v>
      </c>
      <c r="S186">
        <v>-1465.7388725707547</v>
      </c>
      <c r="T186">
        <v>-1622.7081679167406</v>
      </c>
      <c r="U186">
        <v>-1779.9653908832761</v>
      </c>
      <c r="V186" s="158">
        <v>-1921.2106156122861</v>
      </c>
    </row>
    <row r="187" spans="2:22" x14ac:dyDescent="0.25">
      <c r="B187" s="1">
        <v>41512</v>
      </c>
      <c r="C187" s="156">
        <v>18.950296995497862</v>
      </c>
      <c r="D187">
        <v>37.211567494897821</v>
      </c>
      <c r="E187">
        <v>58.438880676478071</v>
      </c>
      <c r="F187">
        <v>81.911641258428489</v>
      </c>
      <c r="G187">
        <v>105.78734540322614</v>
      </c>
      <c r="H187">
        <v>131.9471708140224</v>
      </c>
      <c r="I187">
        <v>161.02415586016099</v>
      </c>
      <c r="J187">
        <v>222.89523513921662</v>
      </c>
      <c r="K187">
        <v>275.49694282796918</v>
      </c>
      <c r="L187">
        <v>324.939769482945</v>
      </c>
      <c r="M187" s="156">
        <v>-187.75766809125247</v>
      </c>
      <c r="N187">
        <v>-228.34634851245087</v>
      </c>
      <c r="O187">
        <v>-272.03636886207318</v>
      </c>
      <c r="P187">
        <v>-313.98738481489642</v>
      </c>
      <c r="Q187">
        <v>-350.33988253963105</v>
      </c>
      <c r="R187">
        <v>-382.71057241091933</v>
      </c>
      <c r="S187">
        <v>-412.7601038438421</v>
      </c>
      <c r="T187">
        <v>-445.4760414218913</v>
      </c>
      <c r="U187">
        <v>-478.52248707989958</v>
      </c>
      <c r="V187" s="158">
        <v>-507.45625699642073</v>
      </c>
    </row>
    <row r="188" spans="2:22" x14ac:dyDescent="0.25">
      <c r="B188" s="1">
        <v>41513</v>
      </c>
      <c r="C188" s="156">
        <v>64.052014059792583</v>
      </c>
      <c r="D188">
        <v>127.83444985307648</v>
      </c>
      <c r="E188">
        <v>202.46309164325868</v>
      </c>
      <c r="F188">
        <v>285.62263037252455</v>
      </c>
      <c r="G188">
        <v>370.75867071185866</v>
      </c>
      <c r="H188">
        <v>464.53526682884586</v>
      </c>
      <c r="I188">
        <v>569.18070812068731</v>
      </c>
      <c r="J188">
        <v>792.64853362858787</v>
      </c>
      <c r="K188">
        <v>983.2176285166413</v>
      </c>
      <c r="L188">
        <v>1162.8730461475964</v>
      </c>
      <c r="M188" s="156">
        <v>-605.0347663345475</v>
      </c>
      <c r="N188">
        <v>-748.71397710268991</v>
      </c>
      <c r="O188">
        <v>-904.34351727397029</v>
      </c>
      <c r="P188">
        <v>-1054.6614062345895</v>
      </c>
      <c r="Q188">
        <v>-1185.5896118072237</v>
      </c>
      <c r="R188">
        <v>-1302.5764436880484</v>
      </c>
      <c r="S188">
        <v>-1411.4705064252041</v>
      </c>
      <c r="T188">
        <v>-1528.6402470442301</v>
      </c>
      <c r="U188">
        <v>-1648.6241088087281</v>
      </c>
      <c r="V188" s="158">
        <v>-1753.8412284134042</v>
      </c>
    </row>
    <row r="189" spans="2:22" x14ac:dyDescent="0.25">
      <c r="B189" s="1">
        <v>41514</v>
      </c>
      <c r="C189" s="156">
        <v>35.822096070794785</v>
      </c>
      <c r="D189">
        <v>73.827820105000129</v>
      </c>
      <c r="E189">
        <v>118.88035067906364</v>
      </c>
      <c r="F189">
        <v>170.17152822690352</v>
      </c>
      <c r="G189">
        <v>223.71779889105227</v>
      </c>
      <c r="H189">
        <v>283.76430675265397</v>
      </c>
      <c r="I189">
        <v>351.59717429584845</v>
      </c>
      <c r="J189">
        <v>498.71521080354887</v>
      </c>
      <c r="K189">
        <v>623.51945770552811</v>
      </c>
      <c r="L189">
        <v>741.51787442760576</v>
      </c>
      <c r="M189" s="156">
        <v>-355.48192148699712</v>
      </c>
      <c r="N189">
        <v>-440.72052287026355</v>
      </c>
      <c r="O189">
        <v>-533.46953800003587</v>
      </c>
      <c r="P189">
        <v>-623.13844579093245</v>
      </c>
      <c r="Q189">
        <v>-701.22322804982241</v>
      </c>
      <c r="R189">
        <v>-770.62727734947475</v>
      </c>
      <c r="S189">
        <v>-834.82050909017573</v>
      </c>
      <c r="T189">
        <v>-899.93751969877871</v>
      </c>
      <c r="U189">
        <v>-968.22411046858053</v>
      </c>
      <c r="V189" s="158">
        <v>-1027.7657328384628</v>
      </c>
    </row>
    <row r="190" spans="2:22" x14ac:dyDescent="0.25">
      <c r="B190" s="1">
        <v>41515</v>
      </c>
      <c r="C190" s="156">
        <v>116.07325144418246</v>
      </c>
      <c r="D190">
        <v>226.24411344439531</v>
      </c>
      <c r="E190">
        <v>359.13356693957468</v>
      </c>
      <c r="F190">
        <v>515.29788964150532</v>
      </c>
      <c r="G190">
        <v>683.07067891849988</v>
      </c>
      <c r="H190">
        <v>876.3234942862282</v>
      </c>
      <c r="I190">
        <v>1098.6961904064863</v>
      </c>
      <c r="J190">
        <v>1592.4581704580849</v>
      </c>
      <c r="K190">
        <v>2008.0923476162118</v>
      </c>
      <c r="L190">
        <v>2403.2255411463202</v>
      </c>
      <c r="M190" s="156">
        <v>-969.05260396020049</v>
      </c>
      <c r="N190">
        <v>-1211.4210797054286</v>
      </c>
      <c r="O190">
        <v>-1475.3084470501319</v>
      </c>
      <c r="P190">
        <v>-1728.6745443785649</v>
      </c>
      <c r="Q190">
        <v>-1947.0686806099893</v>
      </c>
      <c r="R190">
        <v>-2137.3252490901973</v>
      </c>
      <c r="S190">
        <v>-2309.3081359317025</v>
      </c>
      <c r="T190">
        <v>-2458.9035361923984</v>
      </c>
      <c r="U190">
        <v>-2626.9880497037461</v>
      </c>
      <c r="V190" s="158">
        <v>-2768.8806105039193</v>
      </c>
    </row>
    <row r="191" spans="2:22" x14ac:dyDescent="0.25">
      <c r="B191" s="1">
        <v>41516</v>
      </c>
      <c r="C191" s="156">
        <v>81.336912636382976</v>
      </c>
      <c r="D191">
        <v>161.57268591000999</v>
      </c>
      <c r="E191">
        <v>258.41182791579075</v>
      </c>
      <c r="F191">
        <v>373.45294784373164</v>
      </c>
      <c r="G191">
        <v>498.54301622357224</v>
      </c>
      <c r="H191">
        <v>644.70646631355828</v>
      </c>
      <c r="I191">
        <v>814.76542071418328</v>
      </c>
      <c r="J191">
        <v>1198.1279675098594</v>
      </c>
      <c r="K191">
        <v>1519.7654112573357</v>
      </c>
      <c r="L191">
        <v>1827.3545723697266</v>
      </c>
      <c r="M191" s="156">
        <v>-754.53324702032558</v>
      </c>
      <c r="N191">
        <v>-925.55106026596604</v>
      </c>
      <c r="O191">
        <v>-1109.1337110658658</v>
      </c>
      <c r="P191">
        <v>-1281.495359452648</v>
      </c>
      <c r="Q191">
        <v>-1425.8433975257713</v>
      </c>
      <c r="R191">
        <v>-1546.6142638376657</v>
      </c>
      <c r="S191">
        <v>-1650.673385170136</v>
      </c>
      <c r="T191">
        <v>-1719.7242753217026</v>
      </c>
      <c r="U191">
        <v>-1805.1389740259369</v>
      </c>
      <c r="V191" s="158">
        <v>-1872.9657728221839</v>
      </c>
    </row>
    <row r="192" spans="2:22" x14ac:dyDescent="0.25">
      <c r="B192" s="1">
        <v>41517</v>
      </c>
      <c r="C192" s="156">
        <v>92.548365108011566</v>
      </c>
      <c r="D192">
        <v>188.605181221507</v>
      </c>
      <c r="E192">
        <v>299.69849435186046</v>
      </c>
      <c r="F192">
        <v>420.15082916114579</v>
      </c>
      <c r="G192">
        <v>539.9794067414382</v>
      </c>
      <c r="H192">
        <v>667.86986740069597</v>
      </c>
      <c r="I192">
        <v>807.09774154454681</v>
      </c>
      <c r="J192">
        <v>1097.5446442908674</v>
      </c>
      <c r="K192">
        <v>1347.6254546777507</v>
      </c>
      <c r="L192">
        <v>1580.7354315647785</v>
      </c>
      <c r="M192" s="156">
        <v>-882.30114926013857</v>
      </c>
      <c r="N192">
        <v>-1103.672824403958</v>
      </c>
      <c r="O192">
        <v>-1344.6410224115241</v>
      </c>
      <c r="P192">
        <v>-1580.1707013752098</v>
      </c>
      <c r="Q192">
        <v>-1788.5631258374483</v>
      </c>
      <c r="R192">
        <v>-1979.1455912503948</v>
      </c>
      <c r="S192">
        <v>-2160.9785357973738</v>
      </c>
      <c r="T192">
        <v>-2378.4875208665148</v>
      </c>
      <c r="U192">
        <v>-2594.0781711216596</v>
      </c>
      <c r="V192" s="158">
        <v>-2786.4122279525004</v>
      </c>
    </row>
    <row r="193" spans="2:22" x14ac:dyDescent="0.25">
      <c r="B193" s="1">
        <v>41518</v>
      </c>
      <c r="C193" s="156">
        <v>97.933428081062729</v>
      </c>
      <c r="D193">
        <v>199.03289306151447</v>
      </c>
      <c r="E193">
        <v>316.03013726770797</v>
      </c>
      <c r="F193">
        <v>443.06862084680228</v>
      </c>
      <c r="G193">
        <v>569.64703256772407</v>
      </c>
      <c r="H193">
        <v>704.98006560878639</v>
      </c>
      <c r="I193">
        <v>852.51950761364049</v>
      </c>
      <c r="J193">
        <v>1160.5356216517705</v>
      </c>
      <c r="K193">
        <v>1425.7791444743293</v>
      </c>
      <c r="L193">
        <v>1673.1742332877259</v>
      </c>
      <c r="M193" s="156">
        <v>-930.84528547637626</v>
      </c>
      <c r="N193">
        <v>-1163.5737318489619</v>
      </c>
      <c r="O193">
        <v>-1416.845727505302</v>
      </c>
      <c r="P193">
        <v>-1664.2597506889001</v>
      </c>
      <c r="Q193">
        <v>-1883.0029712154317</v>
      </c>
      <c r="R193">
        <v>-2082.8312795823686</v>
      </c>
      <c r="S193">
        <v>-2273.2674609667588</v>
      </c>
      <c r="T193">
        <v>-2500.0046129361103</v>
      </c>
      <c r="U193">
        <v>-2725.0607867977374</v>
      </c>
      <c r="V193" s="158">
        <v>-2925.6924032026905</v>
      </c>
    </row>
    <row r="194" spans="2:22" x14ac:dyDescent="0.25">
      <c r="B194" s="1">
        <v>43505</v>
      </c>
      <c r="C194" s="156">
        <v>12.076437895425958</v>
      </c>
      <c r="D194">
        <v>23.775891072662308</v>
      </c>
      <c r="E194">
        <v>38.11743219717323</v>
      </c>
      <c r="F194">
        <v>55.604252339514446</v>
      </c>
      <c r="G194">
        <v>75.038959378881657</v>
      </c>
      <c r="H194">
        <v>98.193684693366848</v>
      </c>
      <c r="I194">
        <v>125.5031027004263</v>
      </c>
      <c r="J194">
        <v>188.02009400332813</v>
      </c>
      <c r="K194">
        <v>240.45844720268968</v>
      </c>
      <c r="L194">
        <v>290.91778154469034</v>
      </c>
      <c r="M194" s="156">
        <v>-109.63821897482048</v>
      </c>
      <c r="N194">
        <v>-134.3550071380993</v>
      </c>
      <c r="O194">
        <v>-160.96429463279463</v>
      </c>
      <c r="P194">
        <v>-185.90355700765062</v>
      </c>
      <c r="Q194">
        <v>-206.65719573102115</v>
      </c>
      <c r="R194">
        <v>-223.74702038970571</v>
      </c>
      <c r="S194">
        <v>-238.16988955131023</v>
      </c>
      <c r="T194">
        <v>-245.35431214112879</v>
      </c>
      <c r="U194">
        <v>-255.78413820344556</v>
      </c>
      <c r="V194" s="158">
        <v>-263.73936639781886</v>
      </c>
    </row>
    <row r="195" spans="2:22" x14ac:dyDescent="0.25">
      <c r="B195" s="1">
        <v>43506</v>
      </c>
      <c r="C195" s="156">
        <v>65.030165574338398</v>
      </c>
      <c r="D195">
        <v>128.03031378303038</v>
      </c>
      <c r="E195">
        <v>205.257787810895</v>
      </c>
      <c r="F195">
        <v>299.42221105161224</v>
      </c>
      <c r="G195">
        <v>404.07577095088504</v>
      </c>
      <c r="H195">
        <v>528.76118183678977</v>
      </c>
      <c r="I195">
        <v>675.81911316690037</v>
      </c>
      <c r="J195">
        <v>1012.4655921072688</v>
      </c>
      <c r="K195">
        <v>1294.8398170674045</v>
      </c>
      <c r="L195">
        <v>1566.5572635069755</v>
      </c>
      <c r="M195" s="156">
        <v>-590.38862245204018</v>
      </c>
      <c r="N195">
        <v>-723.48555390172351</v>
      </c>
      <c r="O195">
        <v>-866.77336663089056</v>
      </c>
      <c r="P195">
        <v>-1001.0682949518509</v>
      </c>
      <c r="Q195">
        <v>-1112.8241433350865</v>
      </c>
      <c r="R195">
        <v>-1204.8507936449103</v>
      </c>
      <c r="S195">
        <v>-1282.5162093708016</v>
      </c>
      <c r="T195">
        <v>-1321.2034609111643</v>
      </c>
      <c r="U195">
        <v>-1377.3668198103069</v>
      </c>
      <c r="V195" s="158">
        <v>-1420.2047668226191</v>
      </c>
    </row>
    <row r="196" spans="2:22" x14ac:dyDescent="0.25">
      <c r="B196" s="1">
        <v>43507</v>
      </c>
      <c r="C196" s="156">
        <v>64.905666214591747</v>
      </c>
      <c r="D196">
        <v>127.78520150393078</v>
      </c>
      <c r="E196">
        <v>204.86482459236748</v>
      </c>
      <c r="F196">
        <v>298.84897133677185</v>
      </c>
      <c r="G196">
        <v>403.30217343151526</v>
      </c>
      <c r="H196">
        <v>527.74887580902316</v>
      </c>
      <c r="I196">
        <v>674.52526674730836</v>
      </c>
      <c r="J196">
        <v>1010.5272406226984</v>
      </c>
      <c r="K196">
        <v>1292.3608640034595</v>
      </c>
      <c r="L196">
        <v>1563.5581111199169</v>
      </c>
      <c r="M196" s="156">
        <v>-589.25833153477402</v>
      </c>
      <c r="N196">
        <v>-722.1004507353515</v>
      </c>
      <c r="O196">
        <v>-865.11394091302668</v>
      </c>
      <c r="P196">
        <v>-999.15176343630833</v>
      </c>
      <c r="Q196">
        <v>-1110.6936567811586</v>
      </c>
      <c r="R196">
        <v>-1202.5441233316142</v>
      </c>
      <c r="S196">
        <v>-1280.0608496847055</v>
      </c>
      <c r="T196">
        <v>-1318.6740350128023</v>
      </c>
      <c r="U196">
        <v>-1374.7298699319208</v>
      </c>
      <c r="V196" s="158">
        <v>-1417.4858042824358</v>
      </c>
    </row>
    <row r="197" spans="2:22" x14ac:dyDescent="0.25">
      <c r="B197" s="1">
        <v>45001</v>
      </c>
      <c r="C197" s="156">
        <v>6.7945162511111885</v>
      </c>
      <c r="D197">
        <v>13.55090609909824</v>
      </c>
      <c r="E197">
        <v>22.18875173537883</v>
      </c>
      <c r="F197">
        <v>33.488423814910028</v>
      </c>
      <c r="G197">
        <v>46.75534039461904</v>
      </c>
      <c r="H197">
        <v>63.298112403767405</v>
      </c>
      <c r="I197">
        <v>83.378667068035398</v>
      </c>
      <c r="J197">
        <v>130.87731935936662</v>
      </c>
      <c r="K197">
        <v>170.39835216204716</v>
      </c>
      <c r="L197">
        <v>208.77290643550606</v>
      </c>
      <c r="M197" s="156">
        <v>-57.141932063829003</v>
      </c>
      <c r="N197">
        <v>-70.578299409453805</v>
      </c>
      <c r="O197">
        <v>-84.996575928237732</v>
      </c>
      <c r="P197">
        <v>-98.147745917106988</v>
      </c>
      <c r="Q197">
        <v>-108.60561146676163</v>
      </c>
      <c r="R197">
        <v>-116.42555302914833</v>
      </c>
      <c r="S197">
        <v>-122.15084783585938</v>
      </c>
      <c r="T197">
        <v>-119.35136178778714</v>
      </c>
      <c r="U197">
        <v>-119.9221687166208</v>
      </c>
      <c r="V197" s="158">
        <v>-119.10856269852914</v>
      </c>
    </row>
    <row r="198" spans="2:22" x14ac:dyDescent="0.25">
      <c r="B198" s="1">
        <v>45002</v>
      </c>
      <c r="C198" s="156">
        <v>26.396176982325596</v>
      </c>
      <c r="D198">
        <v>54.646186143041632</v>
      </c>
      <c r="E198">
        <v>89.092897455206554</v>
      </c>
      <c r="F198">
        <v>130.43647099630743</v>
      </c>
      <c r="G198">
        <v>175.69746792975525</v>
      </c>
      <c r="H198">
        <v>228.79579429737731</v>
      </c>
      <c r="I198">
        <v>290.73387469427644</v>
      </c>
      <c r="J198">
        <v>430.57668239126372</v>
      </c>
      <c r="K198">
        <v>548.07161952481817</v>
      </c>
      <c r="L198">
        <v>660.50405443678483</v>
      </c>
      <c r="M198" s="156">
        <v>-254.371388240964</v>
      </c>
      <c r="N198">
        <v>-315.73048768653126</v>
      </c>
      <c r="O198">
        <v>-382.50274333015949</v>
      </c>
      <c r="P198">
        <v>-446.37833026547531</v>
      </c>
      <c r="Q198">
        <v>-501.01470005177555</v>
      </c>
      <c r="R198">
        <v>-547.9561489767699</v>
      </c>
      <c r="S198">
        <v>-589.7157473377722</v>
      </c>
      <c r="T198">
        <v>-621.35814732085851</v>
      </c>
      <c r="U198">
        <v>-659.1009370682707</v>
      </c>
      <c r="V198" s="158">
        <v>-690.41219551462314</v>
      </c>
    </row>
    <row r="199" spans="2:22" x14ac:dyDescent="0.25">
      <c r="B199" s="1">
        <v>45003</v>
      </c>
      <c r="C199" s="156">
        <v>30.143627346089968</v>
      </c>
      <c r="D199">
        <v>60.118108273899928</v>
      </c>
      <c r="E199">
        <v>98.439600240382319</v>
      </c>
      <c r="F199">
        <v>148.57018963189367</v>
      </c>
      <c r="G199">
        <v>207.42838860154191</v>
      </c>
      <c r="H199">
        <v>280.8198025426808</v>
      </c>
      <c r="I199">
        <v>369.90646218581452</v>
      </c>
      <c r="J199">
        <v>580.63252732359888</v>
      </c>
      <c r="K199">
        <v>755.9661700890822</v>
      </c>
      <c r="L199">
        <v>926.21350203155453</v>
      </c>
      <c r="M199" s="156">
        <v>-253.50812954284359</v>
      </c>
      <c r="N199">
        <v>-313.11809075022887</v>
      </c>
      <c r="O199">
        <v>-377.08425674240272</v>
      </c>
      <c r="P199">
        <v>-435.42895011843598</v>
      </c>
      <c r="Q199">
        <v>-481.82489507077122</v>
      </c>
      <c r="R199">
        <v>-516.51778498566932</v>
      </c>
      <c r="S199">
        <v>-541.91784979113299</v>
      </c>
      <c r="T199">
        <v>-529.49803047288981</v>
      </c>
      <c r="U199">
        <v>-532.03039491406912</v>
      </c>
      <c r="V199" s="158">
        <v>-528.42086103270117</v>
      </c>
    </row>
    <row r="200" spans="2:22" x14ac:dyDescent="0.25">
      <c r="B200" s="1">
        <v>48180</v>
      </c>
      <c r="C200" s="156">
        <v>46.706904625759996</v>
      </c>
      <c r="D200">
        <v>96.360347962937652</v>
      </c>
      <c r="E200">
        <v>154.88019641462103</v>
      </c>
      <c r="F200">
        <v>221.13309169676174</v>
      </c>
      <c r="G200">
        <v>290.00887874593457</v>
      </c>
      <c r="H200">
        <v>367.05218521163067</v>
      </c>
      <c r="I200">
        <v>453.97198755140266</v>
      </c>
      <c r="J200">
        <v>642.48068394407005</v>
      </c>
      <c r="K200">
        <v>801.90022313867985</v>
      </c>
      <c r="L200">
        <v>952.40037298934681</v>
      </c>
      <c r="M200" s="156">
        <v>-472.97869716377966</v>
      </c>
      <c r="N200">
        <v>-582.95263936683114</v>
      </c>
      <c r="O200">
        <v>-701.92064259119365</v>
      </c>
      <c r="P200">
        <v>-816.41806291675312</v>
      </c>
      <c r="Q200">
        <v>-915.6954458258142</v>
      </c>
      <c r="R200">
        <v>-1003.7379308972494</v>
      </c>
      <c r="S200">
        <v>-1085.0641318342157</v>
      </c>
      <c r="T200">
        <v>-1168.5929674629567</v>
      </c>
      <c r="U200">
        <v>-1255.3828560551669</v>
      </c>
      <c r="V200" s="158">
        <v>-1330.5152296204394</v>
      </c>
    </row>
    <row r="201" spans="2:22" x14ac:dyDescent="0.25">
      <c r="B201" s="1">
        <v>48181</v>
      </c>
      <c r="C201" s="156">
        <v>2.9943830177515349</v>
      </c>
      <c r="D201">
        <v>6.2268349922748749</v>
      </c>
      <c r="E201">
        <v>10.146232074441597</v>
      </c>
      <c r="F201">
        <v>14.798372893222213</v>
      </c>
      <c r="G201">
        <v>19.841222495472742</v>
      </c>
      <c r="H201">
        <v>25.702554661493757</v>
      </c>
      <c r="I201">
        <v>32.496004372574141</v>
      </c>
      <c r="J201">
        <v>47.713292913698922</v>
      </c>
      <c r="K201">
        <v>60.52154975362437</v>
      </c>
      <c r="L201">
        <v>72.747374913752068</v>
      </c>
      <c r="M201" s="156">
        <v>-29.335561801210307</v>
      </c>
      <c r="N201">
        <v>-36.427715135707345</v>
      </c>
      <c r="O201">
        <v>-44.15840509706068</v>
      </c>
      <c r="P201">
        <v>-51.592283091774398</v>
      </c>
      <c r="Q201">
        <v>-57.99773584348781</v>
      </c>
      <c r="R201">
        <v>-63.569438098192947</v>
      </c>
      <c r="S201">
        <v>-68.598473852846368</v>
      </c>
      <c r="T201">
        <v>-72.820915686670702</v>
      </c>
      <c r="U201">
        <v>-77.63408626898314</v>
      </c>
      <c r="V201" s="158">
        <v>-81.702832063950495</v>
      </c>
    </row>
    <row r="202" spans="2:22" x14ac:dyDescent="0.25">
      <c r="B202" s="1">
        <v>48182</v>
      </c>
      <c r="C202" s="156">
        <v>57.998347260496999</v>
      </c>
      <c r="D202">
        <v>120.60786348132407</v>
      </c>
      <c r="E202">
        <v>196.52285220376763</v>
      </c>
      <c r="F202">
        <v>286.63038925324452</v>
      </c>
      <c r="G202">
        <v>384.30558333493042</v>
      </c>
      <c r="H202">
        <v>497.83400516964701</v>
      </c>
      <c r="I202">
        <v>629.4166561211681</v>
      </c>
      <c r="J202">
        <v>924.16104250700175</v>
      </c>
      <c r="K202">
        <v>1172.2447791565103</v>
      </c>
      <c r="L202">
        <v>1409.0473688651741</v>
      </c>
      <c r="M202" s="156">
        <v>-568.20189345915674</v>
      </c>
      <c r="N202">
        <v>-705.57014911661759</v>
      </c>
      <c r="O202">
        <v>-855.30625110616336</v>
      </c>
      <c r="P202">
        <v>-999.29338797996377</v>
      </c>
      <c r="Q202">
        <v>-1123.3609073494606</v>
      </c>
      <c r="R202">
        <v>-1231.2794736399994</v>
      </c>
      <c r="S202">
        <v>-1328.6871066497743</v>
      </c>
      <c r="T202">
        <v>-1410.4717835977765</v>
      </c>
      <c r="U202">
        <v>-1503.6983138051851</v>
      </c>
      <c r="V202" s="158">
        <v>-1582.506044857708</v>
      </c>
    </row>
    <row r="203" spans="2:22" x14ac:dyDescent="0.25">
      <c r="B203" s="1">
        <v>48183</v>
      </c>
      <c r="C203" s="156">
        <v>55.926932115839989</v>
      </c>
      <c r="D203">
        <v>114.91143687745185</v>
      </c>
      <c r="E203">
        <v>184.49130908678262</v>
      </c>
      <c r="F203">
        <v>263.7552584110482</v>
      </c>
      <c r="G203">
        <v>346.75030699595072</v>
      </c>
      <c r="H203">
        <v>440.38588961478433</v>
      </c>
      <c r="I203">
        <v>546.74319637134272</v>
      </c>
      <c r="J203">
        <v>779.53628829706577</v>
      </c>
      <c r="K203">
        <v>976.1993710179936</v>
      </c>
      <c r="L203">
        <v>1162.6446872696779</v>
      </c>
      <c r="M203" s="156">
        <v>-586.91955604896634</v>
      </c>
      <c r="N203">
        <v>-715.58563102941116</v>
      </c>
      <c r="O203">
        <v>-853.88410617414581</v>
      </c>
      <c r="P203">
        <v>-985.58870615975297</v>
      </c>
      <c r="Q203">
        <v>-1098.3119816616236</v>
      </c>
      <c r="R203">
        <v>-1196.5495534634294</v>
      </c>
      <c r="S203">
        <v>-1285.5554050909445</v>
      </c>
      <c r="T203">
        <v>-1370.1075163852827</v>
      </c>
      <c r="U203">
        <v>-1459.8696718716017</v>
      </c>
      <c r="V203" s="158">
        <v>-1536.6338239319191</v>
      </c>
    </row>
    <row r="204" spans="2:22" x14ac:dyDescent="0.25">
      <c r="B204" s="1">
        <v>48184</v>
      </c>
      <c r="C204" s="156">
        <v>44.309739179347126</v>
      </c>
      <c r="D204">
        <v>92.142332088067519</v>
      </c>
      <c r="E204">
        <v>150.14007700632033</v>
      </c>
      <c r="F204">
        <v>218.98068459851444</v>
      </c>
      <c r="G204">
        <v>293.60285192705504</v>
      </c>
      <c r="H204">
        <v>380.33661243138977</v>
      </c>
      <c r="I204">
        <v>480.86349327511493</v>
      </c>
      <c r="J204">
        <v>706.04313204437813</v>
      </c>
      <c r="K204">
        <v>895.5748374256558</v>
      </c>
      <c r="L204">
        <v>1076.4879406880218</v>
      </c>
      <c r="M204" s="156">
        <v>-434.09646808219537</v>
      </c>
      <c r="N204">
        <v>-539.04345135338383</v>
      </c>
      <c r="O204">
        <v>-653.43925637674317</v>
      </c>
      <c r="P204">
        <v>-763.44295098899511</v>
      </c>
      <c r="Q204">
        <v>-858.22840063637341</v>
      </c>
      <c r="R204">
        <v>-940.67632804826007</v>
      </c>
      <c r="S204">
        <v>-1015.0940833224765</v>
      </c>
      <c r="T204">
        <v>-1077.5761690301392</v>
      </c>
      <c r="U204">
        <v>-1148.7996337184054</v>
      </c>
      <c r="V204" s="158">
        <v>-1209.0073839939341</v>
      </c>
    </row>
    <row r="205" spans="2:22" x14ac:dyDescent="0.25">
      <c r="B205" s="1">
        <v>48185</v>
      </c>
      <c r="C205" s="156">
        <v>44.656429816074301</v>
      </c>
      <c r="D205">
        <v>92.795973529527657</v>
      </c>
      <c r="E205">
        <v>151.21276113306408</v>
      </c>
      <c r="F205">
        <v>220.65862105656052</v>
      </c>
      <c r="G205">
        <v>296.04098035127811</v>
      </c>
      <c r="H205">
        <v>383.77210878013437</v>
      </c>
      <c r="I205">
        <v>485.54632366695859</v>
      </c>
      <c r="J205">
        <v>713.7740189922481</v>
      </c>
      <c r="K205">
        <v>905.81998855868073</v>
      </c>
      <c r="L205">
        <v>1089.1944058694614</v>
      </c>
      <c r="M205" s="156">
        <v>-435.99014682315425</v>
      </c>
      <c r="N205">
        <v>-541.47523029825095</v>
      </c>
      <c r="O205">
        <v>-656.43966608541018</v>
      </c>
      <c r="P205">
        <v>-766.92507777763967</v>
      </c>
      <c r="Q205">
        <v>-862.04455527287655</v>
      </c>
      <c r="R205">
        <v>-944.66201175173796</v>
      </c>
      <c r="S205">
        <v>-1019.1064434792738</v>
      </c>
      <c r="T205">
        <v>-1080.8710344137126</v>
      </c>
      <c r="U205">
        <v>-1151.6509605684751</v>
      </c>
      <c r="V205" s="158">
        <v>-1211.3495314272573</v>
      </c>
    </row>
    <row r="206" spans="2:22" x14ac:dyDescent="0.25">
      <c r="B206" s="1">
        <v>48188</v>
      </c>
      <c r="C206" s="156">
        <v>23.990711558890276</v>
      </c>
      <c r="D206">
        <v>49.888808926202273</v>
      </c>
      <c r="E206">
        <v>81.290645072609465</v>
      </c>
      <c r="F206">
        <v>118.56315425164941</v>
      </c>
      <c r="G206">
        <v>158.96598499348997</v>
      </c>
      <c r="H206">
        <v>205.92642008553929</v>
      </c>
      <c r="I206">
        <v>260.35489217550469</v>
      </c>
      <c r="J206">
        <v>382.27435870142108</v>
      </c>
      <c r="K206">
        <v>484.89289266891899</v>
      </c>
      <c r="L206">
        <v>582.84503948756128</v>
      </c>
      <c r="M206" s="156">
        <v>-235.03372728826827</v>
      </c>
      <c r="N206">
        <v>-291.85538436108396</v>
      </c>
      <c r="O206">
        <v>-353.79293607525995</v>
      </c>
      <c r="P206">
        <v>-413.35245858052593</v>
      </c>
      <c r="Q206">
        <v>-464.67233598413452</v>
      </c>
      <c r="R206">
        <v>-509.31228381052216</v>
      </c>
      <c r="S206">
        <v>-549.60443932101907</v>
      </c>
      <c r="T206">
        <v>-583.43424115630216</v>
      </c>
      <c r="U206">
        <v>-621.99690546459101</v>
      </c>
      <c r="V206" s="158">
        <v>-654.59530927427011</v>
      </c>
    </row>
    <row r="207" spans="2:22" x14ac:dyDescent="0.25">
      <c r="B207" s="1">
        <v>48189</v>
      </c>
      <c r="C207" s="156">
        <v>20.140790536066877</v>
      </c>
      <c r="D207">
        <v>41.882878221848863</v>
      </c>
      <c r="E207">
        <v>68.245489548327413</v>
      </c>
      <c r="F207">
        <v>99.536674817506565</v>
      </c>
      <c r="G207">
        <v>133.455841785025</v>
      </c>
      <c r="H207">
        <v>172.88027837790446</v>
      </c>
      <c r="I207">
        <v>218.57431512505229</v>
      </c>
      <c r="J207">
        <v>320.92869638380824</v>
      </c>
      <c r="K207">
        <v>407.07947155711628</v>
      </c>
      <c r="L207">
        <v>489.31270031273715</v>
      </c>
      <c r="M207" s="156">
        <v>-197.31657640099789</v>
      </c>
      <c r="N207">
        <v>-245.01975061517444</v>
      </c>
      <c r="O207">
        <v>-297.01784380761052</v>
      </c>
      <c r="P207">
        <v>-347.01952317681594</v>
      </c>
      <c r="Q207">
        <v>-390.10381847107874</v>
      </c>
      <c r="R207">
        <v>-427.58014911284556</v>
      </c>
      <c r="S207">
        <v>-461.40640151021665</v>
      </c>
      <c r="T207">
        <v>-489.80734955915409</v>
      </c>
      <c r="U207">
        <v>-522.18165169018414</v>
      </c>
      <c r="V207" s="158">
        <v>-549.54881090633376</v>
      </c>
    </row>
    <row r="208" spans="2:22" x14ac:dyDescent="0.25">
      <c r="B208" s="1">
        <v>48190</v>
      </c>
      <c r="C208" s="156">
        <v>39.140863732037928</v>
      </c>
      <c r="D208">
        <v>81.39362882759302</v>
      </c>
      <c r="E208">
        <v>132.62574783020088</v>
      </c>
      <c r="F208">
        <v>193.43587424711893</v>
      </c>
      <c r="G208">
        <v>259.35312261939373</v>
      </c>
      <c r="H208">
        <v>335.96910736095413</v>
      </c>
      <c r="I208">
        <v>424.76920001293337</v>
      </c>
      <c r="J208">
        <v>623.68090022906449</v>
      </c>
      <c r="K208">
        <v>791.1031146366613</v>
      </c>
      <c r="L208">
        <v>950.91211494404502</v>
      </c>
      <c r="M208" s="156">
        <v>-383.45770068724909</v>
      </c>
      <c r="N208">
        <v>-476.16227641674607</v>
      </c>
      <c r="O208">
        <v>-577.2134380544361</v>
      </c>
      <c r="P208">
        <v>-674.38484327105118</v>
      </c>
      <c r="Q208">
        <v>-758.11326138273364</v>
      </c>
      <c r="R208">
        <v>-830.94336942637938</v>
      </c>
      <c r="S208">
        <v>-896.68005107649185</v>
      </c>
      <c r="T208">
        <v>-951.87339790433839</v>
      </c>
      <c r="U208">
        <v>-1014.7884133731368</v>
      </c>
      <c r="V208" s="158">
        <v>-1067.972733407353</v>
      </c>
    </row>
    <row r="209" spans="2:22" x14ac:dyDescent="0.25">
      <c r="B209" s="1">
        <v>48191</v>
      </c>
      <c r="C209" s="156">
        <v>17.263169693243078</v>
      </c>
      <c r="D209">
        <v>35.704246262463073</v>
      </c>
      <c r="E209">
        <v>57.802321935214302</v>
      </c>
      <c r="F209">
        <v>83.579918455653811</v>
      </c>
      <c r="G209">
        <v>111.12374700899126</v>
      </c>
      <c r="H209">
        <v>142.75096395433908</v>
      </c>
      <c r="I209">
        <v>179.11049026360573</v>
      </c>
      <c r="J209">
        <v>259.80692359813867</v>
      </c>
      <c r="K209">
        <v>327.82708105468436</v>
      </c>
      <c r="L209">
        <v>392.57704383796937</v>
      </c>
      <c r="M209" s="156">
        <v>-174.31778821658102</v>
      </c>
      <c r="N209">
        <v>-214.690701935129</v>
      </c>
      <c r="O209">
        <v>-258.441957532652</v>
      </c>
      <c r="P209">
        <v>-300.3509639238859</v>
      </c>
      <c r="Q209">
        <v>-336.37109809677366</v>
      </c>
      <c r="R209">
        <v>-367.74197681488988</v>
      </c>
      <c r="S209">
        <v>-396.11733019700227</v>
      </c>
      <c r="T209">
        <v>-421.32976659934354</v>
      </c>
      <c r="U209">
        <v>-449.14947994818851</v>
      </c>
      <c r="V209" s="158">
        <v>-472.79739527512805</v>
      </c>
    </row>
    <row r="210" spans="2:22" x14ac:dyDescent="0.25">
      <c r="B210" s="1">
        <v>48192</v>
      </c>
      <c r="C210" s="156">
        <v>72.647408862776089</v>
      </c>
      <c r="D210">
        <v>147.87791321838426</v>
      </c>
      <c r="E210">
        <v>234.5766814849234</v>
      </c>
      <c r="F210">
        <v>329.58966163522643</v>
      </c>
      <c r="G210">
        <v>425.57814715703665</v>
      </c>
      <c r="H210">
        <v>530.29260942298743</v>
      </c>
      <c r="I210">
        <v>646.37495842764577</v>
      </c>
      <c r="J210">
        <v>893.02017030211618</v>
      </c>
      <c r="K210">
        <v>1102.3615157291811</v>
      </c>
      <c r="L210">
        <v>1298.9492791695038</v>
      </c>
      <c r="M210" s="156">
        <v>-795.20052211430152</v>
      </c>
      <c r="N210">
        <v>-959.2867516823751</v>
      </c>
      <c r="O210">
        <v>-1133.9715485719655</v>
      </c>
      <c r="P210">
        <v>-1299.533230204177</v>
      </c>
      <c r="Q210">
        <v>-1441.0275118811037</v>
      </c>
      <c r="R210">
        <v>-1565.265968995823</v>
      </c>
      <c r="S210">
        <v>-1678.9351394741898</v>
      </c>
      <c r="T210">
        <v>-1800.4511690051709</v>
      </c>
      <c r="U210">
        <v>-1922.2518419793898</v>
      </c>
      <c r="V210" s="158">
        <v>-2027.7845230490468</v>
      </c>
    </row>
    <row r="211" spans="2:22" x14ac:dyDescent="0.25">
      <c r="B211" s="1">
        <v>49101</v>
      </c>
      <c r="C211" s="156">
        <v>27.51980582981173</v>
      </c>
      <c r="D211">
        <v>57.227578738526248</v>
      </c>
      <c r="E211">
        <v>93.24870430320135</v>
      </c>
      <c r="F211">
        <v>136.00409373294701</v>
      </c>
      <c r="G211">
        <v>182.35028293458285</v>
      </c>
      <c r="H211">
        <v>236.21871665087122</v>
      </c>
      <c r="I211">
        <v>298.65375447175279</v>
      </c>
      <c r="J211">
        <v>438.5078824925663</v>
      </c>
      <c r="K211">
        <v>556.22186202140495</v>
      </c>
      <c r="L211">
        <v>668.58301706448333</v>
      </c>
      <c r="M211" s="156">
        <v>-269.60778226826619</v>
      </c>
      <c r="N211">
        <v>-334.78804862816759</v>
      </c>
      <c r="O211">
        <v>-405.83677065393869</v>
      </c>
      <c r="P211">
        <v>-474.15764936726009</v>
      </c>
      <c r="Q211">
        <v>-533.02681037110233</v>
      </c>
      <c r="R211">
        <v>-584.23340728339247</v>
      </c>
      <c r="S211">
        <v>-630.45264064758817</v>
      </c>
      <c r="T211">
        <v>-669.25889178702118</v>
      </c>
      <c r="U211">
        <v>-713.49422142446406</v>
      </c>
      <c r="V211" s="158">
        <v>-750.88793277821173</v>
      </c>
    </row>
    <row r="212" spans="2:22" x14ac:dyDescent="0.25">
      <c r="B212" s="1">
        <v>49302</v>
      </c>
      <c r="C212" s="156">
        <v>3.7538763818293859E-2</v>
      </c>
      <c r="D212">
        <v>7.4866884525404631E-2</v>
      </c>
      <c r="E212">
        <v>0.1225897885932532</v>
      </c>
      <c r="F212">
        <v>0.18501891610447532</v>
      </c>
      <c r="G212">
        <v>0.25831679776032618</v>
      </c>
      <c r="H212">
        <v>0.34971332819761003</v>
      </c>
      <c r="I212">
        <v>0.46065561916041664</v>
      </c>
      <c r="J212">
        <v>0.72307911248268852</v>
      </c>
      <c r="K212">
        <v>0.94142736001131033</v>
      </c>
      <c r="L212">
        <v>1.1534414720193706</v>
      </c>
      <c r="M212" s="156">
        <v>-0.31570128212060228</v>
      </c>
      <c r="N212">
        <v>-0.38993535585333605</v>
      </c>
      <c r="O212">
        <v>-0.46959434214495982</v>
      </c>
      <c r="P212">
        <v>-0.54225273987351919</v>
      </c>
      <c r="Q212">
        <v>-0.6000310025787936</v>
      </c>
      <c r="R212">
        <v>-0.64323509960855452</v>
      </c>
      <c r="S212">
        <v>-0.6748665626290572</v>
      </c>
      <c r="T212">
        <v>-0.65939978888280182</v>
      </c>
      <c r="U212">
        <v>-0.66255341832387171</v>
      </c>
      <c r="V212" s="158">
        <v>-0.65805835745043706</v>
      </c>
    </row>
    <row r="213" spans="2:22" x14ac:dyDescent="0.25">
      <c r="B213" s="1">
        <v>49303</v>
      </c>
      <c r="C213" s="156">
        <v>10.548392632940573</v>
      </c>
      <c r="D213">
        <v>21.037594551638701</v>
      </c>
      <c r="E213">
        <v>34.447730594704147</v>
      </c>
      <c r="F213">
        <v>51.990315425357558</v>
      </c>
      <c r="G213">
        <v>72.587020170651641</v>
      </c>
      <c r="H213">
        <v>98.269445223528393</v>
      </c>
      <c r="I213">
        <v>129.44422898407706</v>
      </c>
      <c r="J213">
        <v>203.18523060763548</v>
      </c>
      <c r="K213">
        <v>264.54108816317824</v>
      </c>
      <c r="L213">
        <v>324.11705363744312</v>
      </c>
      <c r="M213" s="156">
        <v>-88.712060275889229</v>
      </c>
      <c r="N213">
        <v>-109.57183499478742</v>
      </c>
      <c r="O213">
        <v>-131.95601014273367</v>
      </c>
      <c r="P213">
        <v>-152.37301990445889</v>
      </c>
      <c r="Q213">
        <v>-168.60871172464098</v>
      </c>
      <c r="R213">
        <v>-180.74906299000381</v>
      </c>
      <c r="S213">
        <v>-189.63750409876508</v>
      </c>
      <c r="T213">
        <v>-185.29134067606731</v>
      </c>
      <c r="U213">
        <v>-186.17751054900799</v>
      </c>
      <c r="V213" s="158">
        <v>-184.91439844357285</v>
      </c>
    </row>
    <row r="214" spans="2:22" x14ac:dyDescent="0.25">
      <c r="B214" s="1">
        <v>49304</v>
      </c>
      <c r="C214" s="156">
        <v>3.7538763818293859E-2</v>
      </c>
      <c r="D214">
        <v>7.4866884525404631E-2</v>
      </c>
      <c r="E214">
        <v>0.1225897885932532</v>
      </c>
      <c r="F214">
        <v>0.18501891610447532</v>
      </c>
      <c r="G214">
        <v>0.25831679776032618</v>
      </c>
      <c r="H214">
        <v>0.34971332819761003</v>
      </c>
      <c r="I214">
        <v>0.46065561916041664</v>
      </c>
      <c r="J214">
        <v>0.72307911248268852</v>
      </c>
      <c r="K214">
        <v>0.94142736001131033</v>
      </c>
      <c r="L214">
        <v>1.1534414720193706</v>
      </c>
      <c r="M214" s="156">
        <v>-0.31570128212060228</v>
      </c>
      <c r="N214">
        <v>-0.38993535585333605</v>
      </c>
      <c r="O214">
        <v>-0.46959434214495982</v>
      </c>
      <c r="P214">
        <v>-0.54225273987351919</v>
      </c>
      <c r="Q214">
        <v>-0.6000310025787936</v>
      </c>
      <c r="R214">
        <v>-0.64323509960855452</v>
      </c>
      <c r="S214">
        <v>-0.6748665626290572</v>
      </c>
      <c r="T214">
        <v>-0.65939978888280182</v>
      </c>
      <c r="U214">
        <v>-0.66255341832387171</v>
      </c>
      <c r="V214" s="158">
        <v>-0.65805835745043706</v>
      </c>
    </row>
    <row r="215" spans="2:22" x14ac:dyDescent="0.25">
      <c r="B215" s="1">
        <v>49307</v>
      </c>
      <c r="C215" s="156">
        <v>0.48800392963782013</v>
      </c>
      <c r="D215">
        <v>0.97326949883026037</v>
      </c>
      <c r="E215">
        <v>1.5936672517122916</v>
      </c>
      <c r="F215">
        <v>2.4052459093581788</v>
      </c>
      <c r="G215">
        <v>3.3581183708842404</v>
      </c>
      <c r="H215">
        <v>4.5462732665689298</v>
      </c>
      <c r="I215">
        <v>5.9885230490854164</v>
      </c>
      <c r="J215">
        <v>9.4000284622749497</v>
      </c>
      <c r="K215">
        <v>12.238555680147034</v>
      </c>
      <c r="L215">
        <v>14.994739136251816</v>
      </c>
      <c r="M215" s="156">
        <v>-4.1041166675678289</v>
      </c>
      <c r="N215">
        <v>-5.0691596260933682</v>
      </c>
      <c r="O215">
        <v>-6.1047264478844765</v>
      </c>
      <c r="P215">
        <v>-7.0492856183557508</v>
      </c>
      <c r="Q215">
        <v>-7.8004030335243169</v>
      </c>
      <c r="R215">
        <v>-8.3620562949112092</v>
      </c>
      <c r="S215">
        <v>-8.7732653141777455</v>
      </c>
      <c r="T215">
        <v>-8.572197255476425</v>
      </c>
      <c r="U215">
        <v>-8.6131944382103356</v>
      </c>
      <c r="V215" s="158">
        <v>-8.5547586468556815</v>
      </c>
    </row>
    <row r="216" spans="2:22" x14ac:dyDescent="0.25">
      <c r="B216" s="1">
        <v>49411</v>
      </c>
      <c r="C216" s="156">
        <v>2.364942120552513</v>
      </c>
      <c r="D216">
        <v>4.7166137251004931</v>
      </c>
      <c r="E216">
        <v>7.7231566813749524</v>
      </c>
      <c r="F216">
        <v>11.656191714581945</v>
      </c>
      <c r="G216">
        <v>16.273958258900549</v>
      </c>
      <c r="H216">
        <v>22.031939676449433</v>
      </c>
      <c r="I216">
        <v>29.021304007106245</v>
      </c>
      <c r="J216">
        <v>45.553984086409386</v>
      </c>
      <c r="K216">
        <v>59.309923680712558</v>
      </c>
      <c r="L216">
        <v>72.66681273722034</v>
      </c>
      <c r="M216" s="156">
        <v>-19.889180773597943</v>
      </c>
      <c r="N216">
        <v>-24.565927418760172</v>
      </c>
      <c r="O216">
        <v>-29.58444355513247</v>
      </c>
      <c r="P216">
        <v>-34.161922612031709</v>
      </c>
      <c r="Q216">
        <v>-37.801953162464002</v>
      </c>
      <c r="R216">
        <v>-40.523811275338929</v>
      </c>
      <c r="S216">
        <v>-42.516593445630619</v>
      </c>
      <c r="T216">
        <v>-41.542186699616522</v>
      </c>
      <c r="U216">
        <v>-41.740865354403923</v>
      </c>
      <c r="V216" s="158">
        <v>-41.457676519377543</v>
      </c>
    </row>
    <row r="217" spans="2:22" x14ac:dyDescent="0.25">
      <c r="B217" s="1">
        <v>49412</v>
      </c>
      <c r="C217" s="156">
        <v>0.97600785927564027</v>
      </c>
      <c r="D217">
        <v>1.9465389976605207</v>
      </c>
      <c r="E217">
        <v>3.1873345034245832</v>
      </c>
      <c r="F217">
        <v>4.8104918187163577</v>
      </c>
      <c r="G217">
        <v>6.7162367417684807</v>
      </c>
      <c r="H217">
        <v>9.0925465331378597</v>
      </c>
      <c r="I217">
        <v>11.977046098170833</v>
      </c>
      <c r="J217">
        <v>18.800056924549899</v>
      </c>
      <c r="K217">
        <v>24.477111360294067</v>
      </c>
      <c r="L217">
        <v>29.989478272503632</v>
      </c>
      <c r="M217" s="156">
        <v>-8.2082333351356578</v>
      </c>
      <c r="N217">
        <v>-10.138319252186736</v>
      </c>
      <c r="O217">
        <v>-12.209452895768953</v>
      </c>
      <c r="P217">
        <v>-14.098571236711502</v>
      </c>
      <c r="Q217">
        <v>-15.600806067048634</v>
      </c>
      <c r="R217">
        <v>-16.724112589822418</v>
      </c>
      <c r="S217">
        <v>-17.546530628355491</v>
      </c>
      <c r="T217">
        <v>-17.14439451095285</v>
      </c>
      <c r="U217">
        <v>-17.226388876420671</v>
      </c>
      <c r="V217" s="158">
        <v>-17.109517293711363</v>
      </c>
    </row>
    <row r="218" spans="2:22" x14ac:dyDescent="0.25">
      <c r="B218" s="1">
        <v>49621</v>
      </c>
      <c r="C218" s="156">
        <v>1.5390893165500481</v>
      </c>
      <c r="D218">
        <v>3.0695422655415903</v>
      </c>
      <c r="E218">
        <v>5.0261813323233806</v>
      </c>
      <c r="F218">
        <v>7.5857755602834871</v>
      </c>
      <c r="G218">
        <v>10.590988708173372</v>
      </c>
      <c r="H218">
        <v>14.338246456102009</v>
      </c>
      <c r="I218">
        <v>18.886880385577079</v>
      </c>
      <c r="J218">
        <v>29.646243611790226</v>
      </c>
      <c r="K218">
        <v>38.598521760463726</v>
      </c>
      <c r="L218">
        <v>47.291100352794189</v>
      </c>
      <c r="M218" s="156">
        <v>-12.943752566944692</v>
      </c>
      <c r="N218">
        <v>-15.987349589986774</v>
      </c>
      <c r="O218">
        <v>-19.253368027943353</v>
      </c>
      <c r="P218">
        <v>-22.23236233481429</v>
      </c>
      <c r="Q218">
        <v>-24.601271105730536</v>
      </c>
      <c r="R218">
        <v>-26.372639083950734</v>
      </c>
      <c r="S218">
        <v>-27.669529067791345</v>
      </c>
      <c r="T218">
        <v>-27.035391344194871</v>
      </c>
      <c r="U218">
        <v>-27.164690151278734</v>
      </c>
      <c r="V218" s="158">
        <v>-26.98039265546792</v>
      </c>
    </row>
    <row r="219" spans="2:22" x14ac:dyDescent="0.25">
      <c r="B219" s="1">
        <v>49801</v>
      </c>
      <c r="C219" s="156">
        <v>0</v>
      </c>
      <c r="D219">
        <v>0</v>
      </c>
      <c r="E219">
        <v>0</v>
      </c>
      <c r="F219">
        <v>0</v>
      </c>
      <c r="G219">
        <v>0</v>
      </c>
      <c r="H219">
        <v>0</v>
      </c>
      <c r="I219">
        <v>0</v>
      </c>
      <c r="J219">
        <v>0</v>
      </c>
      <c r="K219">
        <v>0</v>
      </c>
      <c r="L219">
        <v>0</v>
      </c>
      <c r="M219" s="156">
        <v>0</v>
      </c>
      <c r="N219">
        <v>0</v>
      </c>
      <c r="O219">
        <v>0</v>
      </c>
      <c r="P219">
        <v>0</v>
      </c>
      <c r="Q219">
        <v>0</v>
      </c>
      <c r="R219">
        <v>0</v>
      </c>
      <c r="S219">
        <v>0</v>
      </c>
      <c r="T219">
        <v>0</v>
      </c>
      <c r="U219">
        <v>0</v>
      </c>
      <c r="V219" s="158">
        <v>0</v>
      </c>
    </row>
    <row r="220" spans="2:22" x14ac:dyDescent="0.25">
      <c r="B220" s="1">
        <v>51001</v>
      </c>
      <c r="C220" s="156">
        <v>0.29552747724408851</v>
      </c>
      <c r="D220">
        <v>0.53156385875738188</v>
      </c>
      <c r="E220">
        <v>0.82426676777991803</v>
      </c>
      <c r="F220">
        <v>1.1862690700451102</v>
      </c>
      <c r="G220">
        <v>1.592541867983118</v>
      </c>
      <c r="H220">
        <v>2.0794421449575182</v>
      </c>
      <c r="I220">
        <v>2.6548288747275448</v>
      </c>
      <c r="J220">
        <v>3.9749941550177335</v>
      </c>
      <c r="K220">
        <v>5.0756332946105491</v>
      </c>
      <c r="L220">
        <v>6.1314575216568583</v>
      </c>
      <c r="M220" s="156">
        <v>-3.2357608136247293</v>
      </c>
      <c r="N220">
        <v>-3.7341285073895794</v>
      </c>
      <c r="O220">
        <v>-4.2744253903666243</v>
      </c>
      <c r="P220">
        <v>-4.7828909610068182</v>
      </c>
      <c r="Q220">
        <v>-5.2082731567886711</v>
      </c>
      <c r="R220">
        <v>-5.5592282162180835</v>
      </c>
      <c r="S220">
        <v>-5.8558450368113935</v>
      </c>
      <c r="T220">
        <v>-5.9952740881631676</v>
      </c>
      <c r="U220">
        <v>-6.2015776769067372</v>
      </c>
      <c r="V220" s="158">
        <v>-6.3476946887678052</v>
      </c>
    </row>
    <row r="221" spans="2:22" x14ac:dyDescent="0.25">
      <c r="B221" s="1">
        <v>51002</v>
      </c>
      <c r="C221" s="156">
        <v>2.889601999719976</v>
      </c>
      <c r="D221">
        <v>5.1975132856277328</v>
      </c>
      <c r="E221">
        <v>8.0594972849591962</v>
      </c>
      <c r="F221">
        <v>11.599075351552184</v>
      </c>
      <c r="G221">
        <v>15.57152048694604</v>
      </c>
      <c r="H221">
        <v>20.332323195140173</v>
      </c>
      <c r="I221">
        <v>25.958326775113768</v>
      </c>
      <c r="J221">
        <v>38.866609515728953</v>
      </c>
      <c r="K221">
        <v>49.628414436192031</v>
      </c>
      <c r="L221">
        <v>59.952029100644836</v>
      </c>
      <c r="M221" s="156">
        <v>-31.638550177664019</v>
      </c>
      <c r="N221">
        <v>-36.511478738920324</v>
      </c>
      <c r="O221">
        <v>-41.794381594695871</v>
      </c>
      <c r="P221">
        <v>-46.766044952066679</v>
      </c>
      <c r="Q221">
        <v>-50.925337533044782</v>
      </c>
      <c r="R221">
        <v>-54.35689811413237</v>
      </c>
      <c r="S221">
        <v>-57.257151471044722</v>
      </c>
      <c r="T221">
        <v>-58.620457750928743</v>
      </c>
      <c r="U221">
        <v>-60.637648396421426</v>
      </c>
      <c r="V221" s="158">
        <v>-62.066348067951864</v>
      </c>
    </row>
    <row r="222" spans="2:22" x14ac:dyDescent="0.25">
      <c r="B222" s="1">
        <v>51003</v>
      </c>
      <c r="C222" s="156">
        <v>17.994037082859904</v>
      </c>
      <c r="D222">
        <v>33.3158121038838</v>
      </c>
      <c r="E222">
        <v>52.434156316769489</v>
      </c>
      <c r="F222">
        <v>76.477472302271295</v>
      </c>
      <c r="G222">
        <v>103.86284595542858</v>
      </c>
      <c r="H222">
        <v>137.15408594778495</v>
      </c>
      <c r="I222">
        <v>176.87766483981497</v>
      </c>
      <c r="J222">
        <v>269.14562810198458</v>
      </c>
      <c r="K222">
        <v>345.80268262651964</v>
      </c>
      <c r="L222">
        <v>419.60948171499228</v>
      </c>
      <c r="M222" s="156">
        <v>-187.15616283592706</v>
      </c>
      <c r="N222">
        <v>-218.53350557891113</v>
      </c>
      <c r="O222">
        <v>-252.17766242009199</v>
      </c>
      <c r="P222">
        <v>-283.16419542761292</v>
      </c>
      <c r="Q222">
        <v>-308.32289833598719</v>
      </c>
      <c r="R222">
        <v>-328.06463979386808</v>
      </c>
      <c r="S222">
        <v>-343.64169338728038</v>
      </c>
      <c r="T222">
        <v>-345.17558640591142</v>
      </c>
      <c r="U222">
        <v>-351.97172726974816</v>
      </c>
      <c r="V222" s="158">
        <v>-355.11973840806655</v>
      </c>
    </row>
    <row r="223" spans="2:22" x14ac:dyDescent="0.25">
      <c r="B223" s="1">
        <v>51004</v>
      </c>
      <c r="C223" s="156">
        <v>28.201555996809081</v>
      </c>
      <c r="D223">
        <v>53.285980282244743</v>
      </c>
      <c r="E223">
        <v>83.234725003188828</v>
      </c>
      <c r="F223">
        <v>118.0036683689279</v>
      </c>
      <c r="G223">
        <v>155.00820500877455</v>
      </c>
      <c r="H223">
        <v>197.33927875225484</v>
      </c>
      <c r="I223">
        <v>245.81536580403244</v>
      </c>
      <c r="J223">
        <v>353.04804517603566</v>
      </c>
      <c r="K223">
        <v>442.99986265816989</v>
      </c>
      <c r="L223">
        <v>528.27159684288358</v>
      </c>
      <c r="M223" s="156">
        <v>-306.73457003942963</v>
      </c>
      <c r="N223">
        <v>-361.42042459749808</v>
      </c>
      <c r="O223">
        <v>-420.33221819010009</v>
      </c>
      <c r="P223">
        <v>-476.16102326608103</v>
      </c>
      <c r="Q223">
        <v>-523.59473176649658</v>
      </c>
      <c r="R223">
        <v>-564.25569257244513</v>
      </c>
      <c r="S223">
        <v>-600.32548542910058</v>
      </c>
      <c r="T223">
        <v>-630.54342393764273</v>
      </c>
      <c r="U223">
        <v>-663.74132283352094</v>
      </c>
      <c r="V223" s="158">
        <v>-690.62458394626299</v>
      </c>
    </row>
    <row r="224" spans="2:22" x14ac:dyDescent="0.25">
      <c r="B224" s="1">
        <v>53001</v>
      </c>
      <c r="C224" s="156">
        <v>53.801169657492061</v>
      </c>
      <c r="D224">
        <v>108.77587664645768</v>
      </c>
      <c r="E224">
        <v>171.50185253711166</v>
      </c>
      <c r="F224">
        <v>238.66471755250001</v>
      </c>
      <c r="G224">
        <v>304.89240274982586</v>
      </c>
      <c r="H224">
        <v>375.21524766957549</v>
      </c>
      <c r="I224">
        <v>451.43539927518538</v>
      </c>
      <c r="J224">
        <v>608.61857473348414</v>
      </c>
      <c r="K224">
        <v>742.47169869654465</v>
      </c>
      <c r="L224">
        <v>866.59116737461807</v>
      </c>
      <c r="M224" s="156">
        <v>-546.02014437831849</v>
      </c>
      <c r="N224">
        <v>-668.44883805716984</v>
      </c>
      <c r="O224">
        <v>-798.83505369483089</v>
      </c>
      <c r="P224">
        <v>-922.52048501951015</v>
      </c>
      <c r="Q224">
        <v>-1028.578630906906</v>
      </c>
      <c r="R224">
        <v>-1122.2312948164354</v>
      </c>
      <c r="S224">
        <v>-1208.3347830879695</v>
      </c>
      <c r="T224">
        <v>-1305.5268513467972</v>
      </c>
      <c r="U224">
        <v>-1400.3215851858101</v>
      </c>
      <c r="V224" s="158">
        <v>-1482.3930025823677</v>
      </c>
    </row>
    <row r="225" spans="2:22" x14ac:dyDescent="0.25">
      <c r="B225" s="1">
        <v>53002</v>
      </c>
      <c r="C225" s="156">
        <v>6.4895845748575251E-2</v>
      </c>
      <c r="D225">
        <v>0.11940840316439016</v>
      </c>
      <c r="E225">
        <v>0.18516968903189079</v>
      </c>
      <c r="F225">
        <v>0.26422395778412694</v>
      </c>
      <c r="G225">
        <v>0.35132454329298973</v>
      </c>
      <c r="H225">
        <v>0.45465113869257112</v>
      </c>
      <c r="I225">
        <v>0.57613215813113938</v>
      </c>
      <c r="J225">
        <v>0.85425942131150356</v>
      </c>
      <c r="K225">
        <v>1.0856567020256744</v>
      </c>
      <c r="L225">
        <v>1.3076248061776883</v>
      </c>
      <c r="M225" s="156">
        <v>-0.54484985010541831</v>
      </c>
      <c r="N225">
        <v>-0.65619619732693013</v>
      </c>
      <c r="O225">
        <v>-0.77302966070456292</v>
      </c>
      <c r="P225">
        <v>-0.87848109992222445</v>
      </c>
      <c r="Q225">
        <v>-0.96229702428591535</v>
      </c>
      <c r="R225">
        <v>-1.026925233903039</v>
      </c>
      <c r="S225">
        <v>-1.076686335054063</v>
      </c>
      <c r="T225">
        <v>-1.0850397778737757</v>
      </c>
      <c r="U225">
        <v>-1.1068369377380836</v>
      </c>
      <c r="V225" s="158">
        <v>-1.1167870255097943</v>
      </c>
    </row>
    <row r="226" spans="2:22" x14ac:dyDescent="0.25">
      <c r="B226" s="1">
        <v>53003</v>
      </c>
      <c r="C226" s="156">
        <v>100.81610684220816</v>
      </c>
      <c r="D226">
        <v>193.15417616579626</v>
      </c>
      <c r="E226">
        <v>300.59789865017871</v>
      </c>
      <c r="F226">
        <v>418.71460974320263</v>
      </c>
      <c r="G226">
        <v>537.90833054317807</v>
      </c>
      <c r="H226">
        <v>667.0178766070818</v>
      </c>
      <c r="I226">
        <v>808.95019954868167</v>
      </c>
      <c r="J226">
        <v>1106.3970904608636</v>
      </c>
      <c r="K226">
        <v>1359.5785125956627</v>
      </c>
      <c r="L226">
        <v>1595.8664698706539</v>
      </c>
      <c r="M226" s="156">
        <v>-1015.543053723185</v>
      </c>
      <c r="N226">
        <v>-1225.5695974626635</v>
      </c>
      <c r="O226">
        <v>-1453.2046333085059</v>
      </c>
      <c r="P226">
        <v>-1673.2007081737959</v>
      </c>
      <c r="Q226">
        <v>-1865.3565311832997</v>
      </c>
      <c r="R226">
        <v>-2037.7600864427736</v>
      </c>
      <c r="S226">
        <v>-2198.8040030750276</v>
      </c>
      <c r="T226">
        <v>-2378.9165628157298</v>
      </c>
      <c r="U226">
        <v>-2557.4051091852589</v>
      </c>
      <c r="V226" s="158">
        <v>-2713.5300039659601</v>
      </c>
    </row>
    <row r="227" spans="2:22" x14ac:dyDescent="0.25">
      <c r="B227" s="1">
        <v>53004</v>
      </c>
      <c r="C227" s="156">
        <v>34.004461731957456</v>
      </c>
      <c r="D227">
        <v>68.693548218530992</v>
      </c>
      <c r="E227">
        <v>108.28609973090909</v>
      </c>
      <c r="F227">
        <v>150.70087446761571</v>
      </c>
      <c r="G227">
        <v>192.54574249619324</v>
      </c>
      <c r="H227">
        <v>236.99969191078239</v>
      </c>
      <c r="I227">
        <v>285.19951106939567</v>
      </c>
      <c r="J227">
        <v>384.64614515742284</v>
      </c>
      <c r="K227">
        <v>469.32428696571367</v>
      </c>
      <c r="L227">
        <v>547.85639572587456</v>
      </c>
      <c r="M227" s="156">
        <v>-344.95944889190332</v>
      </c>
      <c r="N227">
        <v>-422.22064301728119</v>
      </c>
      <c r="O227">
        <v>-504.51863967353188</v>
      </c>
      <c r="P227">
        <v>-582.59904619336942</v>
      </c>
      <c r="Q227">
        <v>-649.55996874807613</v>
      </c>
      <c r="R227">
        <v>-708.69074715680495</v>
      </c>
      <c r="S227">
        <v>-763.05622087657048</v>
      </c>
      <c r="T227">
        <v>-824.36815925246492</v>
      </c>
      <c r="U227">
        <v>-884.19018509994407</v>
      </c>
      <c r="V227" s="158">
        <v>-935.98671994244535</v>
      </c>
    </row>
    <row r="228" spans="2:22" x14ac:dyDescent="0.25">
      <c r="B228" s="1">
        <v>53006</v>
      </c>
      <c r="C228" s="156">
        <v>9.3654028560509778E-2</v>
      </c>
      <c r="D228">
        <v>0.17942938515003243</v>
      </c>
      <c r="E228">
        <v>0.27923613465287117</v>
      </c>
      <c r="F228">
        <v>0.38895512139386113</v>
      </c>
      <c r="G228">
        <v>0.4996722068810594</v>
      </c>
      <c r="H228">
        <v>0.6195970218581236</v>
      </c>
      <c r="I228">
        <v>0.75142984843735705</v>
      </c>
      <c r="J228">
        <v>1.0277034720781966</v>
      </c>
      <c r="K228">
        <v>1.2628714866681303</v>
      </c>
      <c r="L228">
        <v>1.4823414514816604</v>
      </c>
      <c r="M228" s="156">
        <v>-0.94324107141320268</v>
      </c>
      <c r="N228">
        <v>-1.1383450866875267</v>
      </c>
      <c r="O228">
        <v>-1.3498080963119288</v>
      </c>
      <c r="P228">
        <v>-1.5541776826198219</v>
      </c>
      <c r="Q228">
        <v>-1.7326876178895476</v>
      </c>
      <c r="R228">
        <v>-1.8928517985023507</v>
      </c>
      <c r="S228">
        <v>-2.0424666015375075</v>
      </c>
      <c r="T228">
        <v>-2.2098128209369259</v>
      </c>
      <c r="U228">
        <v>-2.375645961631498</v>
      </c>
      <c r="V228" s="158">
        <v>-2.5207067592803978</v>
      </c>
    </row>
    <row r="229" spans="2:22" x14ac:dyDescent="0.25">
      <c r="B229" s="1">
        <v>53007</v>
      </c>
      <c r="C229" s="156">
        <v>0.14048104284076468</v>
      </c>
      <c r="D229">
        <v>0.26914407772504867</v>
      </c>
      <c r="E229">
        <v>0.41885420197930684</v>
      </c>
      <c r="F229">
        <v>0.58343268209079158</v>
      </c>
      <c r="G229">
        <v>0.74950831032158916</v>
      </c>
      <c r="H229">
        <v>0.92939553278718545</v>
      </c>
      <c r="I229">
        <v>1.1271447726560355</v>
      </c>
      <c r="J229">
        <v>1.5415552081172947</v>
      </c>
      <c r="K229">
        <v>1.8943072300021957</v>
      </c>
      <c r="L229">
        <v>2.2235121772224908</v>
      </c>
      <c r="M229" s="156">
        <v>-1.4148616071198044</v>
      </c>
      <c r="N229">
        <v>-1.70751763003129</v>
      </c>
      <c r="O229">
        <v>-2.0247121444678928</v>
      </c>
      <c r="P229">
        <v>-2.3312665239297323</v>
      </c>
      <c r="Q229">
        <v>-2.5990314268343213</v>
      </c>
      <c r="R229">
        <v>-2.8392776977535261</v>
      </c>
      <c r="S229">
        <v>-3.0636999023062619</v>
      </c>
      <c r="T229">
        <v>-3.3147192314053893</v>
      </c>
      <c r="U229">
        <v>-3.5634689424472477</v>
      </c>
      <c r="V229" s="158">
        <v>-3.7810601389205973</v>
      </c>
    </row>
    <row r="230" spans="2:22" x14ac:dyDescent="0.25">
      <c r="B230" s="1">
        <v>53008</v>
      </c>
      <c r="C230" s="156">
        <v>82.049556845945432</v>
      </c>
      <c r="D230">
        <v>151.46096404571205</v>
      </c>
      <c r="E230">
        <v>235.00994020327255</v>
      </c>
      <c r="F230">
        <v>334.96573932068532</v>
      </c>
      <c r="G230">
        <v>444.62774314303556</v>
      </c>
      <c r="H230">
        <v>574.20515499590908</v>
      </c>
      <c r="I230">
        <v>726.14267974273139</v>
      </c>
      <c r="J230">
        <v>1072.8716321142028</v>
      </c>
      <c r="K230">
        <v>1361.5852420301615</v>
      </c>
      <c r="L230">
        <v>1638.2684026475781</v>
      </c>
      <c r="M230" s="156">
        <v>-701.83832872872586</v>
      </c>
      <c r="N230">
        <v>-844.43499937620857</v>
      </c>
      <c r="O230">
        <v>-994.30107206041089</v>
      </c>
      <c r="P230">
        <v>-1130.0938357870727</v>
      </c>
      <c r="Q230">
        <v>-1238.6641141633093</v>
      </c>
      <c r="R230">
        <v>-1323.294217868088</v>
      </c>
      <c r="S230">
        <v>-1389.5253363918464</v>
      </c>
      <c r="T230">
        <v>-1406.5733666597544</v>
      </c>
      <c r="U230">
        <v>-1439.7653716747736</v>
      </c>
      <c r="V230" s="158">
        <v>-1457.7045148272052</v>
      </c>
    </row>
    <row r="231" spans="2:22" x14ac:dyDescent="0.25">
      <c r="B231" s="1">
        <v>53009</v>
      </c>
      <c r="C231" s="156">
        <v>87.149430604907849</v>
      </c>
      <c r="D231">
        <v>172.63293921942429</v>
      </c>
      <c r="E231">
        <v>270.86585190998227</v>
      </c>
      <c r="F231">
        <v>377.07270288839663</v>
      </c>
      <c r="G231">
        <v>482.70878264930104</v>
      </c>
      <c r="H231">
        <v>595.72583462675436</v>
      </c>
      <c r="I231">
        <v>718.88602229884793</v>
      </c>
      <c r="J231">
        <v>974.45363253051903</v>
      </c>
      <c r="K231">
        <v>1191.8845182996599</v>
      </c>
      <c r="L231">
        <v>1393.8404967019442</v>
      </c>
      <c r="M231" s="156">
        <v>-881.86393472885027</v>
      </c>
      <c r="N231">
        <v>-1073.7033515247556</v>
      </c>
      <c r="O231">
        <v>-1279.3339876529972</v>
      </c>
      <c r="P231">
        <v>-1475.7536949452433</v>
      </c>
      <c r="Q231">
        <v>-1645.3545781980188</v>
      </c>
      <c r="R231">
        <v>-1796.0285789623963</v>
      </c>
      <c r="S231">
        <v>-1935.4058780828791</v>
      </c>
      <c r="T231">
        <v>-2092.1801596848732</v>
      </c>
      <c r="U231">
        <v>-2245.9062313448626</v>
      </c>
      <c r="V231" s="158">
        <v>-2379.7595485589336</v>
      </c>
    </row>
    <row r="232" spans="2:22" x14ac:dyDescent="0.25">
      <c r="B232" s="1">
        <v>53010</v>
      </c>
      <c r="C232" s="156">
        <v>2.0603886283312152</v>
      </c>
      <c r="D232">
        <v>3.9474464733007135</v>
      </c>
      <c r="E232">
        <v>6.1431949623631663</v>
      </c>
      <c r="F232">
        <v>8.5570126706649443</v>
      </c>
      <c r="G232">
        <v>10.992788551383306</v>
      </c>
      <c r="H232">
        <v>13.631134480878719</v>
      </c>
      <c r="I232">
        <v>16.531456665621857</v>
      </c>
      <c r="J232">
        <v>22.60947638572032</v>
      </c>
      <c r="K232">
        <v>27.783172706698867</v>
      </c>
      <c r="L232">
        <v>32.611511932596528</v>
      </c>
      <c r="M232" s="156">
        <v>-20.751303571090457</v>
      </c>
      <c r="N232">
        <v>-25.043591907125588</v>
      </c>
      <c r="O232">
        <v>-29.695778118862425</v>
      </c>
      <c r="P232">
        <v>-34.191909017636071</v>
      </c>
      <c r="Q232">
        <v>-38.119127593570042</v>
      </c>
      <c r="R232">
        <v>-41.64273956705172</v>
      </c>
      <c r="S232">
        <v>-44.934265233825172</v>
      </c>
      <c r="T232">
        <v>-48.615882060612378</v>
      </c>
      <c r="U232">
        <v>-52.264211155892959</v>
      </c>
      <c r="V232" s="158">
        <v>-55.455548704168748</v>
      </c>
    </row>
    <row r="233" spans="2:22" x14ac:dyDescent="0.25">
      <c r="B233" s="1">
        <v>54003</v>
      </c>
      <c r="C233" s="156">
        <v>80.859857675392874</v>
      </c>
      <c r="D233">
        <v>159.8865889109529</v>
      </c>
      <c r="E233">
        <v>257.18250927133624</v>
      </c>
      <c r="F233">
        <v>376.5165436357525</v>
      </c>
      <c r="G233">
        <v>509.67816491415914</v>
      </c>
      <c r="H233">
        <v>668.67186237657995</v>
      </c>
      <c r="I233">
        <v>856.16686002575875</v>
      </c>
      <c r="J233">
        <v>1285.634156328897</v>
      </c>
      <c r="K233">
        <v>1643.7071269362661</v>
      </c>
      <c r="L233">
        <v>1987.0835683615924</v>
      </c>
      <c r="M233" s="156">
        <v>-664.84348475856109</v>
      </c>
      <c r="N233">
        <v>-830.99070479430395</v>
      </c>
      <c r="O233">
        <v>-1009.9142763513069</v>
      </c>
      <c r="P233">
        <v>-1176.9818973701842</v>
      </c>
      <c r="Q233">
        <v>-1315.4790137110238</v>
      </c>
      <c r="R233">
        <v>-1428.5146721568046</v>
      </c>
      <c r="S233">
        <v>-1522.7129527951674</v>
      </c>
      <c r="T233">
        <v>-1563.8403302352303</v>
      </c>
      <c r="U233">
        <v>-1627.8496745221678</v>
      </c>
      <c r="V233" s="158">
        <v>-1673.3788047558303</v>
      </c>
    </row>
    <row r="234" spans="2:22" x14ac:dyDescent="0.25">
      <c r="B234" s="1">
        <v>54004</v>
      </c>
      <c r="C234" s="156">
        <v>5.1568382391466212</v>
      </c>
      <c r="D234">
        <v>10.875985542115187</v>
      </c>
      <c r="E234">
        <v>17.670161533812063</v>
      </c>
      <c r="F234">
        <v>25.520202174192647</v>
      </c>
      <c r="G234">
        <v>33.851608091388599</v>
      </c>
      <c r="H234">
        <v>43.373819576258157</v>
      </c>
      <c r="I234">
        <v>54.280160751333156</v>
      </c>
      <c r="J234">
        <v>78.425419220578718</v>
      </c>
      <c r="K234">
        <v>98.715114171006732</v>
      </c>
      <c r="L234">
        <v>117.98618171874953</v>
      </c>
      <c r="M234" s="156">
        <v>-62.687631772568139</v>
      </c>
      <c r="N234">
        <v>-75.064809663859592</v>
      </c>
      <c r="O234">
        <v>-88.303449918287896</v>
      </c>
      <c r="P234">
        <v>-100.72517169881226</v>
      </c>
      <c r="Q234">
        <v>-111.15179794522832</v>
      </c>
      <c r="R234">
        <v>-119.95297671028628</v>
      </c>
      <c r="S234">
        <v>-127.61577086215536</v>
      </c>
      <c r="T234">
        <v>-133.60244969223217</v>
      </c>
      <c r="U234">
        <v>-140.32344445909641</v>
      </c>
      <c r="V234" s="158">
        <v>-145.62880640256367</v>
      </c>
    </row>
    <row r="235" spans="2:22" x14ac:dyDescent="0.25">
      <c r="B235" s="1">
        <v>54005</v>
      </c>
      <c r="C235" s="156">
        <v>88.128915305191327</v>
      </c>
      <c r="D235">
        <v>160.25011214667646</v>
      </c>
      <c r="E235">
        <v>244.78021790622986</v>
      </c>
      <c r="F235">
        <v>340.81609026372286</v>
      </c>
      <c r="G235">
        <v>441.38550702954512</v>
      </c>
      <c r="H235">
        <v>555.14913353763404</v>
      </c>
      <c r="I235">
        <v>684.56083399973841</v>
      </c>
      <c r="J235">
        <v>969.24266428192857</v>
      </c>
      <c r="K235">
        <v>1208.0791933972027</v>
      </c>
      <c r="L235">
        <v>1434.2800852333869</v>
      </c>
      <c r="M235" s="156">
        <v>-793.34038354918027</v>
      </c>
      <c r="N235">
        <v>-946.84342393667418</v>
      </c>
      <c r="O235">
        <v>-1109.0261552027557</v>
      </c>
      <c r="P235">
        <v>-1259.2562494615536</v>
      </c>
      <c r="Q235">
        <v>-1383.7199753229329</v>
      </c>
      <c r="R235">
        <v>-1487.5252145291877</v>
      </c>
      <c r="S235">
        <v>-1576.7143226479157</v>
      </c>
      <c r="T235">
        <v>-1646.7846947658511</v>
      </c>
      <c r="U235">
        <v>-1723.7479869175568</v>
      </c>
      <c r="V235" s="158">
        <v>-1784.2006617301597</v>
      </c>
    </row>
    <row r="236" spans="2:22" x14ac:dyDescent="0.25">
      <c r="B236" s="1">
        <v>54006</v>
      </c>
      <c r="C236" s="156">
        <v>4.1605033719757829</v>
      </c>
      <c r="D236">
        <v>8.7028710543317249</v>
      </c>
      <c r="E236">
        <v>14.098327285510861</v>
      </c>
      <c r="F236">
        <v>20.331380940276329</v>
      </c>
      <c r="G236">
        <v>26.945983083698238</v>
      </c>
      <c r="H236">
        <v>34.505548626109587</v>
      </c>
      <c r="I236">
        <v>43.163673010364512</v>
      </c>
      <c r="J236">
        <v>62.331317786459365</v>
      </c>
      <c r="K236">
        <v>78.43815734909812</v>
      </c>
      <c r="L236">
        <v>93.736291265441551</v>
      </c>
      <c r="M236" s="156">
        <v>-49.898862877497891</v>
      </c>
      <c r="N236">
        <v>-59.726906251281385</v>
      </c>
      <c r="O236">
        <v>-70.237289802897109</v>
      </c>
      <c r="P236">
        <v>-80.097216451297896</v>
      </c>
      <c r="Q236">
        <v>-88.371763168800172</v>
      </c>
      <c r="R236">
        <v>-95.354716858771482</v>
      </c>
      <c r="S236">
        <v>-101.43281027865372</v>
      </c>
      <c r="T236">
        <v>-106.17798818772962</v>
      </c>
      <c r="U236">
        <v>-111.50570347272554</v>
      </c>
      <c r="V236" s="158">
        <v>-115.71027769031234</v>
      </c>
    </row>
    <row r="237" spans="2:22" x14ac:dyDescent="0.25">
      <c r="B237" s="1">
        <v>54007</v>
      </c>
      <c r="C237" s="156">
        <v>37.541782380987399</v>
      </c>
      <c r="D237">
        <v>79.177174746598553</v>
      </c>
      <c r="E237">
        <v>128.63877596615183</v>
      </c>
      <c r="F237">
        <v>185.78707182812246</v>
      </c>
      <c r="G237">
        <v>246.43970690530895</v>
      </c>
      <c r="H237">
        <v>315.76140651515942</v>
      </c>
      <c r="I237">
        <v>395.15957026970528</v>
      </c>
      <c r="J237">
        <v>570.93705192581319</v>
      </c>
      <c r="K237">
        <v>718.64603116492901</v>
      </c>
      <c r="L237">
        <v>858.93940291249646</v>
      </c>
      <c r="M237" s="156">
        <v>-456.36595930429598</v>
      </c>
      <c r="N237">
        <v>-546.47181435289792</v>
      </c>
      <c r="O237">
        <v>-642.84911540513576</v>
      </c>
      <c r="P237">
        <v>-733.27924996735328</v>
      </c>
      <c r="Q237">
        <v>-809.18508904126224</v>
      </c>
      <c r="R237">
        <v>-873.25767045088412</v>
      </c>
      <c r="S237">
        <v>-929.0428118764911</v>
      </c>
      <c r="T237">
        <v>-972.62583375945007</v>
      </c>
      <c r="U237">
        <v>-1021.5546756622219</v>
      </c>
      <c r="V237" s="158">
        <v>-1060.1777106106633</v>
      </c>
    </row>
    <row r="238" spans="2:22" x14ac:dyDescent="0.25">
      <c r="B238" s="1">
        <v>55001</v>
      </c>
      <c r="C238" s="156">
        <v>75.698572010549739</v>
      </c>
      <c r="D238">
        <v>104.39004150985933</v>
      </c>
      <c r="E238">
        <v>139.29760061102408</v>
      </c>
      <c r="F238">
        <v>181.4666978346649</v>
      </c>
      <c r="G238">
        <v>228.00132685040933</v>
      </c>
      <c r="H238">
        <v>283.11408411987361</v>
      </c>
      <c r="I238">
        <v>347.79071886589423</v>
      </c>
      <c r="J238">
        <v>495.24240043892962</v>
      </c>
      <c r="K238">
        <v>618.30746554244877</v>
      </c>
      <c r="L238">
        <v>736.15423191519483</v>
      </c>
      <c r="M238" s="156">
        <v>-330.2906753371102</v>
      </c>
      <c r="N238">
        <v>-390.30302224264278</v>
      </c>
      <c r="O238">
        <v>-454.37524604031285</v>
      </c>
      <c r="P238">
        <v>-513.70134466248999</v>
      </c>
      <c r="Q238">
        <v>-562.4619949369968</v>
      </c>
      <c r="R238">
        <v>-601.96243000018023</v>
      </c>
      <c r="S238">
        <v>-634.58262426790623</v>
      </c>
      <c r="T238">
        <v>-649.18143035679725</v>
      </c>
      <c r="U238">
        <v>-671.69011613700479</v>
      </c>
      <c r="V238" s="158">
        <v>-687.0256085421704</v>
      </c>
    </row>
    <row r="239" spans="2:22" x14ac:dyDescent="0.25">
      <c r="B239" s="1">
        <v>55002</v>
      </c>
      <c r="C239" s="156">
        <v>187.11345326776842</v>
      </c>
      <c r="D239">
        <v>217.50382043704641</v>
      </c>
      <c r="E239">
        <v>257.80265376993185</v>
      </c>
      <c r="F239">
        <v>313.82785342646144</v>
      </c>
      <c r="G239">
        <v>382.51855141189037</v>
      </c>
      <c r="H239">
        <v>471.10716774153315</v>
      </c>
      <c r="I239">
        <v>580.75891126008787</v>
      </c>
      <c r="J239">
        <v>845.96207694119903</v>
      </c>
      <c r="K239">
        <v>1064.836377751687</v>
      </c>
      <c r="L239">
        <v>1278.3039748443907</v>
      </c>
      <c r="M239" s="156">
        <v>-429.76245309381716</v>
      </c>
      <c r="N239">
        <v>-484.98204406509149</v>
      </c>
      <c r="O239">
        <v>-543.11347238440919</v>
      </c>
      <c r="P239">
        <v>-592.94080502808777</v>
      </c>
      <c r="Q239">
        <v>-628.6529740995046</v>
      </c>
      <c r="R239">
        <v>-649.29807453659294</v>
      </c>
      <c r="S239">
        <v>-657.05978467326679</v>
      </c>
      <c r="T239">
        <v>-603.32446387545133</v>
      </c>
      <c r="U239">
        <v>-571.13144565508355</v>
      </c>
      <c r="V239" s="158">
        <v>-532.41330055014055</v>
      </c>
    </row>
    <row r="240" spans="2:22" x14ac:dyDescent="0.25">
      <c r="B240" s="1">
        <v>55003</v>
      </c>
      <c r="C240" s="156">
        <v>23.241711587870594</v>
      </c>
      <c r="D240">
        <v>31.008625633755649</v>
      </c>
      <c r="E240">
        <v>40.822126851485869</v>
      </c>
      <c r="F240">
        <v>53.400157093093746</v>
      </c>
      <c r="G240">
        <v>67.939579284395506</v>
      </c>
      <c r="H240">
        <v>85.828263775435573</v>
      </c>
      <c r="I240">
        <v>107.34481316519987</v>
      </c>
      <c r="J240">
        <v>157.72386539685624</v>
      </c>
      <c r="K240">
        <v>199.67503645056775</v>
      </c>
      <c r="L240">
        <v>240.24369370967054</v>
      </c>
      <c r="M240" s="156">
        <v>-83.51886477144329</v>
      </c>
      <c r="N240">
        <v>-99.242325453130292</v>
      </c>
      <c r="O240">
        <v>-116.13448234319621</v>
      </c>
      <c r="P240">
        <v>-131.63049169007911</v>
      </c>
      <c r="Q240">
        <v>-144.1085026047447</v>
      </c>
      <c r="R240">
        <v>-153.69506656067156</v>
      </c>
      <c r="S240">
        <v>-161.01822631932239</v>
      </c>
      <c r="T240">
        <v>-160.02354066240184</v>
      </c>
      <c r="U240">
        <v>-162.46879892725207</v>
      </c>
      <c r="V240" s="158">
        <v>-163.09018619018212</v>
      </c>
    </row>
    <row r="241" spans="2:22" x14ac:dyDescent="0.25">
      <c r="B241" s="1">
        <v>56001</v>
      </c>
      <c r="C241" s="156">
        <v>3.0424969639848927</v>
      </c>
      <c r="D241">
        <v>6.2842957185933841</v>
      </c>
      <c r="E241">
        <v>10.316960346076932</v>
      </c>
      <c r="F241">
        <v>15.414705285823517</v>
      </c>
      <c r="G241">
        <v>21.260652475972392</v>
      </c>
      <c r="H241">
        <v>28.429733112393407</v>
      </c>
      <c r="I241">
        <v>37.040849471576053</v>
      </c>
      <c r="J241">
        <v>57.222717524266173</v>
      </c>
      <c r="K241">
        <v>73.976489993079781</v>
      </c>
      <c r="L241">
        <v>90.166299738102452</v>
      </c>
      <c r="M241" s="156">
        <v>-27.828707056689851</v>
      </c>
      <c r="N241">
        <v>-34.255933106231502</v>
      </c>
      <c r="O241">
        <v>-41.01119099769096</v>
      </c>
      <c r="P241">
        <v>-47.021470953166812</v>
      </c>
      <c r="Q241">
        <v>-51.664595357530644</v>
      </c>
      <c r="R241">
        <v>-55.005041163231475</v>
      </c>
      <c r="S241">
        <v>-57.290196396430503</v>
      </c>
      <c r="T241">
        <v>-55.757567939490386</v>
      </c>
      <c r="U241">
        <v>-55.502681019846278</v>
      </c>
      <c r="V241" s="158">
        <v>-54.565906695826712</v>
      </c>
    </row>
    <row r="242" spans="2:22" x14ac:dyDescent="0.25">
      <c r="B242" s="1">
        <v>56002</v>
      </c>
      <c r="C242" s="156">
        <v>1.8895507460537753</v>
      </c>
      <c r="D242">
        <v>3.9028783936527325</v>
      </c>
      <c r="E242">
        <v>6.407375372826726</v>
      </c>
      <c r="F242">
        <v>9.573343282774605</v>
      </c>
      <c r="G242">
        <v>13.203984169288116</v>
      </c>
      <c r="H242">
        <v>17.656360564539064</v>
      </c>
      <c r="I242">
        <v>23.004317040241968</v>
      </c>
      <c r="J242">
        <v>35.538319304544252</v>
      </c>
      <c r="K242">
        <v>45.943293785175861</v>
      </c>
      <c r="L242">
        <v>55.998017732084676</v>
      </c>
      <c r="M242" s="156">
        <v>-17.283091750996856</v>
      </c>
      <c r="N242">
        <v>-21.274737402817461</v>
      </c>
      <c r="O242">
        <v>-25.470108093302809</v>
      </c>
      <c r="P242">
        <v>-29.202808276177286</v>
      </c>
      <c r="Q242">
        <v>-32.086432906255865</v>
      </c>
      <c r="R242">
        <v>-34.161025564533233</v>
      </c>
      <c r="S242">
        <v>-35.580227235677889</v>
      </c>
      <c r="T242">
        <v>-34.62838429926245</v>
      </c>
      <c r="U242">
        <v>-34.470086107062414</v>
      </c>
      <c r="V242" s="158">
        <v>-33.888299947934478</v>
      </c>
    </row>
    <row r="243" spans="2:22" x14ac:dyDescent="0.25">
      <c r="B243" s="1">
        <v>56003</v>
      </c>
      <c r="C243" s="156">
        <v>17.449415868727016</v>
      </c>
      <c r="D243">
        <v>36.180290623918388</v>
      </c>
      <c r="E243">
        <v>59.556642017801437</v>
      </c>
      <c r="F243">
        <v>89.099691656604136</v>
      </c>
      <c r="G243">
        <v>122.9244898279445</v>
      </c>
      <c r="H243">
        <v>164.2851306554098</v>
      </c>
      <c r="I243">
        <v>213.85143734391866</v>
      </c>
      <c r="J243">
        <v>329.61493917112693</v>
      </c>
      <c r="K243">
        <v>425.79604507248155</v>
      </c>
      <c r="L243">
        <v>518.63374767132927</v>
      </c>
      <c r="M243" s="156">
        <v>-135.68835310047589</v>
      </c>
      <c r="N243">
        <v>-173.45172377034396</v>
      </c>
      <c r="O243">
        <v>-213.56966284927302</v>
      </c>
      <c r="P243">
        <v>-249.88852700191745</v>
      </c>
      <c r="Q243">
        <v>-278.64742488227245</v>
      </c>
      <c r="R243">
        <v>-300.25016605144646</v>
      </c>
      <c r="S243">
        <v>-316.1684968321245</v>
      </c>
      <c r="T243">
        <v>-311.92513433497072</v>
      </c>
      <c r="U243">
        <v>-315.23712059921786</v>
      </c>
      <c r="V243" s="158">
        <v>-314.1675401751267</v>
      </c>
    </row>
    <row r="244" spans="2:22" x14ac:dyDescent="0.25">
      <c r="B244" s="1">
        <v>56004</v>
      </c>
      <c r="C244" s="156">
        <v>53.737305922746678</v>
      </c>
      <c r="D244">
        <v>106.40932396256663</v>
      </c>
      <c r="E244">
        <v>174.25835130450076</v>
      </c>
      <c r="F244">
        <v>264.58731563355963</v>
      </c>
      <c r="G244">
        <v>372.07343884291311</v>
      </c>
      <c r="H244">
        <v>507.61452600670725</v>
      </c>
      <c r="I244">
        <v>673.1255474521181</v>
      </c>
      <c r="J244">
        <v>1067.9250359105797</v>
      </c>
      <c r="K244">
        <v>1393.9554325828854</v>
      </c>
      <c r="L244">
        <v>1710.2482424909881</v>
      </c>
      <c r="M244" s="156">
        <v>-426.85650402356936</v>
      </c>
      <c r="N244">
        <v>-527.49092155391838</v>
      </c>
      <c r="O244">
        <v>-633.7844451162938</v>
      </c>
      <c r="P244">
        <v>-727.3111763836913</v>
      </c>
      <c r="Q244">
        <v>-797.77007585955937</v>
      </c>
      <c r="R244">
        <v>-844.82316728841158</v>
      </c>
      <c r="S244">
        <v>-872.39802617317605</v>
      </c>
      <c r="T244">
        <v>-816.50072864211279</v>
      </c>
      <c r="U244">
        <v>-789.53009939320191</v>
      </c>
      <c r="V244" s="158">
        <v>-751.20281202652779</v>
      </c>
    </row>
    <row r="245" spans="2:22" x14ac:dyDescent="0.25">
      <c r="B245" s="1">
        <v>57003</v>
      </c>
      <c r="C245" s="156">
        <v>24.65977395458723</v>
      </c>
      <c r="D245">
        <v>49.440765188930008</v>
      </c>
      <c r="E245">
        <v>79.588668180881641</v>
      </c>
      <c r="F245">
        <v>115.93012756061972</v>
      </c>
      <c r="G245">
        <v>155.94334780479085</v>
      </c>
      <c r="H245">
        <v>203.21917942567376</v>
      </c>
      <c r="I245">
        <v>258.60530649736347</v>
      </c>
      <c r="J245">
        <v>384.58578784247896</v>
      </c>
      <c r="K245">
        <v>489.80274656877691</v>
      </c>
      <c r="L245">
        <v>590.52528876417659</v>
      </c>
      <c r="M245" s="156">
        <v>-216.11625725732404</v>
      </c>
      <c r="N245">
        <v>-268.43411689750019</v>
      </c>
      <c r="O245">
        <v>-324.44662272077517</v>
      </c>
      <c r="P245">
        <v>-376.5141779939965</v>
      </c>
      <c r="Q245">
        <v>-419.50077744073337</v>
      </c>
      <c r="R245">
        <v>-454.54536703399765</v>
      </c>
      <c r="S245">
        <v>-483.70621682321439</v>
      </c>
      <c r="T245">
        <v>-497.886085281433</v>
      </c>
      <c r="U245">
        <v>-518.11483654009874</v>
      </c>
      <c r="V245" s="158">
        <v>-532.65021805883794</v>
      </c>
    </row>
    <row r="246" spans="2:22" x14ac:dyDescent="0.25">
      <c r="B246" s="1">
        <v>57004</v>
      </c>
      <c r="C246" s="156">
        <v>94.146357419108796</v>
      </c>
      <c r="D246">
        <v>188.70337477684657</v>
      </c>
      <c r="E246">
        <v>303.76395827920112</v>
      </c>
      <c r="F246">
        <v>442.51467133357875</v>
      </c>
      <c r="G246">
        <v>595.33258989136596</v>
      </c>
      <c r="H246">
        <v>775.93931985978861</v>
      </c>
      <c r="I246">
        <v>987.57287385825168</v>
      </c>
      <c r="J246">
        <v>1469.0604385711808</v>
      </c>
      <c r="K246">
        <v>1871.1969936816122</v>
      </c>
      <c r="L246">
        <v>2256.1967436520963</v>
      </c>
      <c r="M246" s="156">
        <v>-824.51721947073406</v>
      </c>
      <c r="N246">
        <v>-1024.1071156204603</v>
      </c>
      <c r="O246">
        <v>-1237.7994157851012</v>
      </c>
      <c r="P246">
        <v>-1436.4380154392645</v>
      </c>
      <c r="Q246">
        <v>-1600.4195122244353</v>
      </c>
      <c r="R246">
        <v>-1734.0769101239166</v>
      </c>
      <c r="S246">
        <v>-1845.2642514214529</v>
      </c>
      <c r="T246">
        <v>-1899.0609013604128</v>
      </c>
      <c r="U246">
        <v>-1976.0488164772769</v>
      </c>
      <c r="V246" s="158">
        <v>-2031.324707047127</v>
      </c>
    </row>
    <row r="247" spans="2:22" x14ac:dyDescent="0.25">
      <c r="B247" s="1">
        <v>57005</v>
      </c>
      <c r="C247" s="156">
        <v>12.056497775945715</v>
      </c>
      <c r="D247">
        <v>24.196569117110712</v>
      </c>
      <c r="E247">
        <v>38.980687401916057</v>
      </c>
      <c r="F247">
        <v>56.836490752015585</v>
      </c>
      <c r="G247">
        <v>76.529121796714861</v>
      </c>
      <c r="H247">
        <v>99.831383321579537</v>
      </c>
      <c r="I247">
        <v>127.15928400476037</v>
      </c>
      <c r="J247">
        <v>189.39541741782935</v>
      </c>
      <c r="K247">
        <v>241.36115294911536</v>
      </c>
      <c r="L247">
        <v>291.12644242433629</v>
      </c>
      <c r="M247" s="156">
        <v>-105.20436322833061</v>
      </c>
      <c r="N247">
        <v>-130.78928960170293</v>
      </c>
      <c r="O247">
        <v>-158.17288591209945</v>
      </c>
      <c r="P247">
        <v>-183.60295468540662</v>
      </c>
      <c r="Q247">
        <v>-204.56654187125162</v>
      </c>
      <c r="R247">
        <v>-221.61005603802627</v>
      </c>
      <c r="S247">
        <v>-235.73968616187031</v>
      </c>
      <c r="T247">
        <v>-242.30607305472998</v>
      </c>
      <c r="U247">
        <v>-251.91088063352757</v>
      </c>
      <c r="V247" s="158">
        <v>-258.72468785434631</v>
      </c>
    </row>
    <row r="248" spans="2:22" x14ac:dyDescent="0.25">
      <c r="B248" s="1">
        <v>57006</v>
      </c>
      <c r="C248" s="156">
        <v>143.91965524406527</v>
      </c>
      <c r="D248">
        <v>294.02533154606914</v>
      </c>
      <c r="E248">
        <v>470.76518287688714</v>
      </c>
      <c r="F248">
        <v>670.67730722341241</v>
      </c>
      <c r="G248">
        <v>878.45051089797585</v>
      </c>
      <c r="H248">
        <v>1110.832021517771</v>
      </c>
      <c r="I248">
        <v>1372.7556676700669</v>
      </c>
      <c r="J248">
        <v>1940.5872358453366</v>
      </c>
      <c r="K248">
        <v>2419.9918079914414</v>
      </c>
      <c r="L248">
        <v>2872.0596310033325</v>
      </c>
      <c r="M248" s="156">
        <v>-1598.2922763141023</v>
      </c>
      <c r="N248">
        <v>-1930.6179731694799</v>
      </c>
      <c r="O248">
        <v>-2288.3241588422766</v>
      </c>
      <c r="P248">
        <v>-2628.6677286333565</v>
      </c>
      <c r="Q248">
        <v>-2919.829361671982</v>
      </c>
      <c r="R248">
        <v>-3173.0176247319582</v>
      </c>
      <c r="S248">
        <v>-3401.4009119795173</v>
      </c>
      <c r="T248">
        <v>-3618.9139633960331</v>
      </c>
      <c r="U248">
        <v>-3846.2553440026841</v>
      </c>
      <c r="V248" s="158">
        <v>-4037.3674905973603</v>
      </c>
    </row>
    <row r="249" spans="2:22" x14ac:dyDescent="0.25">
      <c r="B249" s="1">
        <v>61021</v>
      </c>
      <c r="C249" s="156">
        <v>99.25969589594223</v>
      </c>
      <c r="D249">
        <v>176.81571123620634</v>
      </c>
      <c r="E249">
        <v>266.33769656074281</v>
      </c>
      <c r="F249">
        <v>364.51872261364491</v>
      </c>
      <c r="G249">
        <v>463.68056360750779</v>
      </c>
      <c r="H249">
        <v>571.62170471291529</v>
      </c>
      <c r="I249">
        <v>690.80626600746655</v>
      </c>
      <c r="J249">
        <v>943.11343620651155</v>
      </c>
      <c r="K249">
        <v>1155.3846487473631</v>
      </c>
      <c r="L249">
        <v>1353.1754774974515</v>
      </c>
      <c r="M249" s="156">
        <v>-879.05163068068873</v>
      </c>
      <c r="N249">
        <v>-1049.074534945134</v>
      </c>
      <c r="O249">
        <v>-1230.2130302507778</v>
      </c>
      <c r="P249">
        <v>-1401.5285807689938</v>
      </c>
      <c r="Q249">
        <v>-1547.7150834396084</v>
      </c>
      <c r="R249">
        <v>-1675.543118406963</v>
      </c>
      <c r="S249">
        <v>-1791.808671956697</v>
      </c>
      <c r="T249">
        <v>-1914.7485331244809</v>
      </c>
      <c r="U249">
        <v>-2036.4212805992856</v>
      </c>
      <c r="V249" s="158">
        <v>-2140.3129017384131</v>
      </c>
    </row>
    <row r="250" spans="2:22" x14ac:dyDescent="0.25">
      <c r="B250" s="1">
        <v>61023</v>
      </c>
      <c r="C250" s="156">
        <v>114.81761022294596</v>
      </c>
      <c r="D250">
        <v>210.81110699310409</v>
      </c>
      <c r="E250">
        <v>321.60070260194442</v>
      </c>
      <c r="F250">
        <v>443.68134962320187</v>
      </c>
      <c r="G250">
        <v>567.81514077742474</v>
      </c>
      <c r="H250">
        <v>704.1891310955034</v>
      </c>
      <c r="I250">
        <v>856.02411236281011</v>
      </c>
      <c r="J250">
        <v>1181.0625595527476</v>
      </c>
      <c r="K250">
        <v>1455.2600020035993</v>
      </c>
      <c r="L250">
        <v>1712.6867057798147</v>
      </c>
      <c r="M250" s="156">
        <v>-1047.4343661714722</v>
      </c>
      <c r="N250">
        <v>-1255.2900286959573</v>
      </c>
      <c r="O250">
        <v>-1475.0891481708754</v>
      </c>
      <c r="P250">
        <v>-1680.3786470706011</v>
      </c>
      <c r="Q250">
        <v>-1852.777653200407</v>
      </c>
      <c r="R250">
        <v>-2000.2802446359401</v>
      </c>
      <c r="S250">
        <v>-2131.0978376875064</v>
      </c>
      <c r="T250">
        <v>-2257.4703584010922</v>
      </c>
      <c r="U250">
        <v>-2386.2011305171909</v>
      </c>
      <c r="V250" s="158">
        <v>-2492.9330114209401</v>
      </c>
    </row>
    <row r="251" spans="2:22" x14ac:dyDescent="0.25">
      <c r="B251" s="1">
        <v>61024</v>
      </c>
      <c r="C251" s="156">
        <v>13.862087849647732</v>
      </c>
      <c r="D251">
        <v>26.628501267787104</v>
      </c>
      <c r="E251">
        <v>41.598386271926401</v>
      </c>
      <c r="F251">
        <v>58.231468991379423</v>
      </c>
      <c r="G251">
        <v>75.152976049046529</v>
      </c>
      <c r="H251">
        <v>93.592064801002721</v>
      </c>
      <c r="I251">
        <v>113.94851228183718</v>
      </c>
      <c r="J251">
        <v>157.51668821854122</v>
      </c>
      <c r="K251">
        <v>193.95516588950304</v>
      </c>
      <c r="L251">
        <v>227.67780647541434</v>
      </c>
      <c r="M251" s="156">
        <v>-132.23794528271813</v>
      </c>
      <c r="N251">
        <v>-161.41261952594616</v>
      </c>
      <c r="O251">
        <v>-193.24925640130738</v>
      </c>
      <c r="P251">
        <v>-224.28058171636499</v>
      </c>
      <c r="Q251">
        <v>-251.63748253195138</v>
      </c>
      <c r="R251">
        <v>-276.42472806162039</v>
      </c>
      <c r="S251">
        <v>-299.82361118597879</v>
      </c>
      <c r="T251">
        <v>-326.47054654484458</v>
      </c>
      <c r="U251">
        <v>-352.74847994675753</v>
      </c>
      <c r="V251" s="158">
        <v>-375.75256622533232</v>
      </c>
    </row>
    <row r="252" spans="2:22" x14ac:dyDescent="0.25">
      <c r="B252" s="1">
        <v>61025</v>
      </c>
      <c r="C252" s="156">
        <v>68.739424723363342</v>
      </c>
      <c r="D252">
        <v>132.16670830025379</v>
      </c>
      <c r="E252">
        <v>206.58503449397008</v>
      </c>
      <c r="F252">
        <v>289.33045261400622</v>
      </c>
      <c r="G252">
        <v>373.55932609261356</v>
      </c>
      <c r="H252">
        <v>465.38179899145564</v>
      </c>
      <c r="I252">
        <v>566.86219388342613</v>
      </c>
      <c r="J252">
        <v>783.99403262770909</v>
      </c>
      <c r="K252">
        <v>965.59062559843346</v>
      </c>
      <c r="L252">
        <v>1133.6613330985615</v>
      </c>
      <c r="M252" s="156">
        <v>-660.8711837549879</v>
      </c>
      <c r="N252">
        <v>-805.89611645603111</v>
      </c>
      <c r="O252">
        <v>-964.25024031527005</v>
      </c>
      <c r="P252">
        <v>-1118.7125517864492</v>
      </c>
      <c r="Q252">
        <v>-1254.9946692728872</v>
      </c>
      <c r="R252">
        <v>-1378.578497953974</v>
      </c>
      <c r="S252">
        <v>-1495.3431711411401</v>
      </c>
      <c r="T252">
        <v>-1628.4613871251895</v>
      </c>
      <c r="U252">
        <v>-1759.7353259897184</v>
      </c>
      <c r="V252" s="158">
        <v>-1874.8008910074971</v>
      </c>
    </row>
    <row r="253" spans="2:22" x14ac:dyDescent="0.25">
      <c r="B253" s="1">
        <v>61026</v>
      </c>
      <c r="C253" s="156">
        <v>8.747788146297486</v>
      </c>
      <c r="D253">
        <v>16.805403077966645</v>
      </c>
      <c r="E253">
        <v>26.254208816026853</v>
      </c>
      <c r="F253">
        <v>36.753418902808257</v>
      </c>
      <c r="G253">
        <v>47.435195933987757</v>
      </c>
      <c r="H253">
        <v>59.075366226990511</v>
      </c>
      <c r="I253">
        <v>71.927065650752937</v>
      </c>
      <c r="J253">
        <v>99.432441494273462</v>
      </c>
      <c r="K253">
        <v>122.43668112422881</v>
      </c>
      <c r="L253">
        <v>143.72645859227322</v>
      </c>
      <c r="M253" s="156">
        <v>-83.503300985543135</v>
      </c>
      <c r="N253">
        <v>-101.91790731816634</v>
      </c>
      <c r="O253">
        <v>-122.01371182717756</v>
      </c>
      <c r="P253">
        <v>-141.60237569144059</v>
      </c>
      <c r="Q253">
        <v>-158.87268540133525</v>
      </c>
      <c r="R253">
        <v>-174.52185210210962</v>
      </c>
      <c r="S253">
        <v>-189.29556286918688</v>
      </c>
      <c r="T253">
        <v>-206.12155827605363</v>
      </c>
      <c r="U253">
        <v>-222.71454116458489</v>
      </c>
      <c r="V253" s="158">
        <v>-237.24180592193775</v>
      </c>
    </row>
    <row r="254" spans="2:22" x14ac:dyDescent="0.25">
      <c r="B254" s="1">
        <v>61027</v>
      </c>
      <c r="C254" s="156">
        <v>93.280829906627901</v>
      </c>
      <c r="D254">
        <v>179.25675931659421</v>
      </c>
      <c r="E254">
        <v>280.09655442414129</v>
      </c>
      <c r="F254">
        <v>392.1731310546528</v>
      </c>
      <c r="G254">
        <v>506.22050737471841</v>
      </c>
      <c r="H254">
        <v>630.5183666557964</v>
      </c>
      <c r="I254">
        <v>767.8029621815266</v>
      </c>
      <c r="J254">
        <v>1061.5928204918894</v>
      </c>
      <c r="K254">
        <v>1307.3039778881168</v>
      </c>
      <c r="L254">
        <v>1534.7067640864088</v>
      </c>
      <c r="M254" s="156">
        <v>-892.74111219809447</v>
      </c>
      <c r="N254">
        <v>-1089.2622278529857</v>
      </c>
      <c r="O254">
        <v>-1303.7688155055171</v>
      </c>
      <c r="P254">
        <v>-1512.9134312174349</v>
      </c>
      <c r="Q254">
        <v>-1697.3549119020993</v>
      </c>
      <c r="R254">
        <v>-1864.5294826357467</v>
      </c>
      <c r="S254">
        <v>-2022.3983030575559</v>
      </c>
      <c r="T254">
        <v>-2202.2629134743493</v>
      </c>
      <c r="U254">
        <v>-2379.6362961565242</v>
      </c>
      <c r="V254" s="158">
        <v>-2534.993917721677</v>
      </c>
    </row>
    <row r="255" spans="2:22" x14ac:dyDescent="0.25">
      <c r="B255" s="1">
        <v>61028</v>
      </c>
      <c r="C255" s="156">
        <v>154.96920439361975</v>
      </c>
      <c r="D255">
        <v>278.35873804129881</v>
      </c>
      <c r="E255">
        <v>418.99000293042741</v>
      </c>
      <c r="F255">
        <v>570.00356745913359</v>
      </c>
      <c r="G255">
        <v>719.53471646230594</v>
      </c>
      <c r="H255">
        <v>879.25310052463567</v>
      </c>
      <c r="I255">
        <v>1053.1916567171122</v>
      </c>
      <c r="J255">
        <v>1414.8870743719349</v>
      </c>
      <c r="K255">
        <v>1721.0348795971227</v>
      </c>
      <c r="L255">
        <v>2005.2504834780848</v>
      </c>
      <c r="M255" s="156">
        <v>-1408.7213942226351</v>
      </c>
      <c r="N255">
        <v>-1678.8644794987988</v>
      </c>
      <c r="O255">
        <v>-1964.7424195946978</v>
      </c>
      <c r="P255">
        <v>-2233.6233153166286</v>
      </c>
      <c r="Q255">
        <v>-2462.010318777378</v>
      </c>
      <c r="R255">
        <v>-2661.4666183659674</v>
      </c>
      <c r="S255">
        <v>-2842.7344378750954</v>
      </c>
      <c r="T255">
        <v>-3041.7888866925259</v>
      </c>
      <c r="U255">
        <v>-3235.8348746833399</v>
      </c>
      <c r="V255" s="158">
        <v>-3401.3013763013032</v>
      </c>
    </row>
    <row r="256" spans="2:22" x14ac:dyDescent="0.25">
      <c r="B256" s="1">
        <v>61029</v>
      </c>
      <c r="C256" s="156">
        <v>30.567549534801778</v>
      </c>
      <c r="D256">
        <v>61.897132817064779</v>
      </c>
      <c r="E256">
        <v>99.079165752847345</v>
      </c>
      <c r="F256">
        <v>141.02340139897353</v>
      </c>
      <c r="G256">
        <v>184.25173847433885</v>
      </c>
      <c r="H256">
        <v>231.85763304171695</v>
      </c>
      <c r="I256">
        <v>285.13600271752534</v>
      </c>
      <c r="J256">
        <v>399.39765667172082</v>
      </c>
      <c r="K256">
        <v>495.38113505337611</v>
      </c>
      <c r="L256">
        <v>584.64602116296192</v>
      </c>
      <c r="M256" s="156">
        <v>-327.30069327697987</v>
      </c>
      <c r="N256">
        <v>-399.53227132473086</v>
      </c>
      <c r="O256">
        <v>-479.26176797782023</v>
      </c>
      <c r="P256">
        <v>-557.98671193079463</v>
      </c>
      <c r="Q256">
        <v>-628.35291170213043</v>
      </c>
      <c r="R256">
        <v>-692.96615583034668</v>
      </c>
      <c r="S256">
        <v>-754.81938716418551</v>
      </c>
      <c r="T256">
        <v>-825.83764689404859</v>
      </c>
      <c r="U256">
        <v>-896.83764151052424</v>
      </c>
      <c r="V256" s="158">
        <v>-960.27236698012337</v>
      </c>
    </row>
    <row r="257" spans="2:22" x14ac:dyDescent="0.25">
      <c r="B257" s="1">
        <v>61037</v>
      </c>
      <c r="C257" s="156">
        <v>36.438646131091559</v>
      </c>
      <c r="D257">
        <v>69.997142221463761</v>
      </c>
      <c r="E257">
        <v>109.34780484930359</v>
      </c>
      <c r="F257">
        <v>153.07044041885996</v>
      </c>
      <c r="G257">
        <v>197.55124405875094</v>
      </c>
      <c r="H257">
        <v>246.0212463628697</v>
      </c>
      <c r="I257">
        <v>299.53132322038482</v>
      </c>
      <c r="J257">
        <v>414.05702546335834</v>
      </c>
      <c r="K257">
        <v>509.84121092006791</v>
      </c>
      <c r="L257">
        <v>598.48639772338447</v>
      </c>
      <c r="M257" s="156">
        <v>-347.60793219053687</v>
      </c>
      <c r="N257">
        <v>-424.29808466030875</v>
      </c>
      <c r="O257">
        <v>-507.98561843501568</v>
      </c>
      <c r="P257">
        <v>-589.55626597371963</v>
      </c>
      <c r="Q257">
        <v>-661.46811928720558</v>
      </c>
      <c r="R257">
        <v>-726.6252354602243</v>
      </c>
      <c r="S257">
        <v>-788.13282589530661</v>
      </c>
      <c r="T257">
        <v>-858.17842498191601</v>
      </c>
      <c r="U257">
        <v>-927.25404524016062</v>
      </c>
      <c r="V257" s="158">
        <v>-987.72385098413395</v>
      </c>
    </row>
    <row r="258" spans="2:22" x14ac:dyDescent="0.25">
      <c r="B258" s="1">
        <v>61039</v>
      </c>
      <c r="C258" s="156">
        <v>26.06234645416226</v>
      </c>
      <c r="D258">
        <v>50.064696828032488</v>
      </c>
      <c r="E258">
        <v>78.209831499557524</v>
      </c>
      <c r="F258">
        <v>109.48197240192097</v>
      </c>
      <c r="G258">
        <v>141.2963847939676</v>
      </c>
      <c r="H258">
        <v>175.96402826621269</v>
      </c>
      <c r="I258">
        <v>214.23653040123187</v>
      </c>
      <c r="J258">
        <v>296.14979685532745</v>
      </c>
      <c r="K258">
        <v>364.65839668698965</v>
      </c>
      <c r="L258">
        <v>428.06090515699236</v>
      </c>
      <c r="M258" s="156">
        <v>-248.6228035578589</v>
      </c>
      <c r="N258">
        <v>-303.47460337772912</v>
      </c>
      <c r="O258">
        <v>-363.33120428666865</v>
      </c>
      <c r="P258">
        <v>-421.67372527375056</v>
      </c>
      <c r="Q258">
        <v>-473.10789844457526</v>
      </c>
      <c r="R258">
        <v>-519.71081913339731</v>
      </c>
      <c r="S258">
        <v>-563.70345611866776</v>
      </c>
      <c r="T258">
        <v>-613.80281119396193</v>
      </c>
      <c r="U258">
        <v>-663.20839943206158</v>
      </c>
      <c r="V258" s="158">
        <v>-706.45877217218913</v>
      </c>
    </row>
    <row r="259" spans="2:22" x14ac:dyDescent="0.25">
      <c r="B259" s="1">
        <v>61040</v>
      </c>
      <c r="C259" s="156">
        <v>46.550107166008004</v>
      </c>
      <c r="D259">
        <v>89.424627757763503</v>
      </c>
      <c r="E259">
        <v>139.7006133552008</v>
      </c>
      <c r="F259">
        <v>195.56425075719989</v>
      </c>
      <c r="G259">
        <v>252.39810534749634</v>
      </c>
      <c r="H259">
        <v>314.33026378419481</v>
      </c>
      <c r="I259">
        <v>382.70577196161679</v>
      </c>
      <c r="J259">
        <v>529.04545546963072</v>
      </c>
      <c r="K259">
        <v>651.43734778976534</v>
      </c>
      <c r="L259">
        <v>764.70739052589147</v>
      </c>
      <c r="M259" s="156">
        <v>-444.22689297604984</v>
      </c>
      <c r="N259">
        <v>-542.20905055829735</v>
      </c>
      <c r="O259">
        <v>-649.13434442029006</v>
      </c>
      <c r="P259">
        <v>-753.35850555355819</v>
      </c>
      <c r="Q259">
        <v>-845.24489464993451</v>
      </c>
      <c r="R259">
        <v>-928.5035351334393</v>
      </c>
      <c r="S259">
        <v>-1007.1019786782488</v>
      </c>
      <c r="T259">
        <v>-1096.6153877491172</v>
      </c>
      <c r="U259">
        <v>-1184.8892037666362</v>
      </c>
      <c r="V259" s="158">
        <v>-1262.169966534502</v>
      </c>
    </row>
    <row r="260" spans="2:22" x14ac:dyDescent="0.25">
      <c r="B260" s="1">
        <v>61041</v>
      </c>
      <c r="C260" s="156">
        <v>69.775927942724991</v>
      </c>
      <c r="D260">
        <v>134.31672874615617</v>
      </c>
      <c r="E260">
        <v>210.09792357155129</v>
      </c>
      <c r="F260">
        <v>294.43506607019776</v>
      </c>
      <c r="G260">
        <v>380.34707429993591</v>
      </c>
      <c r="H260">
        <v>474.0556730845355</v>
      </c>
      <c r="I260">
        <v>577.76257794568653</v>
      </c>
      <c r="J260">
        <v>799.57702487889026</v>
      </c>
      <c r="K260">
        <v>985.08628676583032</v>
      </c>
      <c r="L260">
        <v>1156.7897171166367</v>
      </c>
      <c r="M260" s="156">
        <v>-677.49033179048365</v>
      </c>
      <c r="N260">
        <v>-825.16048743122815</v>
      </c>
      <c r="O260">
        <v>-986.52822904630852</v>
      </c>
      <c r="P260">
        <v>-1144.0772571237378</v>
      </c>
      <c r="Q260">
        <v>-1283.2245929169894</v>
      </c>
      <c r="R260">
        <v>-1409.5394301352785</v>
      </c>
      <c r="S260">
        <v>-1529.0172251128663</v>
      </c>
      <c r="T260">
        <v>-1665.4157166613479</v>
      </c>
      <c r="U260">
        <v>-1799.923351342891</v>
      </c>
      <c r="V260" s="158">
        <v>-1918.0119482540281</v>
      </c>
    </row>
    <row r="261" spans="2:22" x14ac:dyDescent="0.25">
      <c r="B261" s="1">
        <v>61043</v>
      </c>
      <c r="C261" s="156">
        <v>140.12910207514997</v>
      </c>
      <c r="D261">
        <v>258.3207507858163</v>
      </c>
      <c r="E261">
        <v>396.53517792449981</v>
      </c>
      <c r="F261">
        <v>551.30290695227279</v>
      </c>
      <c r="G261">
        <v>710.61093209640512</v>
      </c>
      <c r="H261">
        <v>887.12953675766346</v>
      </c>
      <c r="I261">
        <v>1084.5663756244053</v>
      </c>
      <c r="J261">
        <v>1509.2338630441936</v>
      </c>
      <c r="K261">
        <v>1865.4533267962765</v>
      </c>
      <c r="L261">
        <v>2199.0016554980921</v>
      </c>
      <c r="M261" s="156">
        <v>-1273.4332647161832</v>
      </c>
      <c r="N261">
        <v>-1533.6468308666977</v>
      </c>
      <c r="O261">
        <v>-1812.7275268168596</v>
      </c>
      <c r="P261">
        <v>-2077.9019075205897</v>
      </c>
      <c r="Q261">
        <v>-2304.8503878966603</v>
      </c>
      <c r="R261">
        <v>-2503.0281514586554</v>
      </c>
      <c r="S261">
        <v>-2682.8343018893152</v>
      </c>
      <c r="T261">
        <v>-2863.2741025178461</v>
      </c>
      <c r="U261">
        <v>-3046.298862258343</v>
      </c>
      <c r="V261" s="158">
        <v>-3201.4758146334079</v>
      </c>
    </row>
    <row r="262" spans="2:22" x14ac:dyDescent="0.25">
      <c r="B262" s="1">
        <v>62004</v>
      </c>
      <c r="C262" s="156">
        <v>41.862605469001139</v>
      </c>
      <c r="D262">
        <v>87.154354064288142</v>
      </c>
      <c r="E262">
        <v>141.20685352304784</v>
      </c>
      <c r="F262">
        <v>202.60290067938078</v>
      </c>
      <c r="G262">
        <v>266.2440024841394</v>
      </c>
      <c r="H262">
        <v>336.65417886368851</v>
      </c>
      <c r="I262">
        <v>415.91710715980071</v>
      </c>
      <c r="J262">
        <v>586.05229998532639</v>
      </c>
      <c r="K262">
        <v>729.23650967111575</v>
      </c>
      <c r="L262">
        <v>862.6716999948278</v>
      </c>
      <c r="M262" s="156">
        <v>-475.03898487461498</v>
      </c>
      <c r="N262">
        <v>-579.88922580491931</v>
      </c>
      <c r="O262">
        <v>-696.2299235342482</v>
      </c>
      <c r="P262">
        <v>-811.7737856665085</v>
      </c>
      <c r="Q262">
        <v>-915.67794552504165</v>
      </c>
      <c r="R262">
        <v>-1011.6383942580946</v>
      </c>
      <c r="S262">
        <v>-1104.0452760987966</v>
      </c>
      <c r="T262">
        <v>-1210.5070030826046</v>
      </c>
      <c r="U262">
        <v>-1317.5407710436352</v>
      </c>
      <c r="V262" s="158">
        <v>-1413.9540708557436</v>
      </c>
    </row>
    <row r="263" spans="2:22" x14ac:dyDescent="0.25">
      <c r="B263" s="1">
        <v>62005</v>
      </c>
      <c r="C263" s="156">
        <v>23.332769478827114</v>
      </c>
      <c r="D263">
        <v>48.576824821950972</v>
      </c>
      <c r="E263">
        <v>78.703819916882892</v>
      </c>
      <c r="F263">
        <v>112.92385469877668</v>
      </c>
      <c r="G263">
        <v>148.39520535057912</v>
      </c>
      <c r="H263">
        <v>187.63940422501616</v>
      </c>
      <c r="I263">
        <v>231.81782105861413</v>
      </c>
      <c r="J263">
        <v>326.64529751306787</v>
      </c>
      <c r="K263">
        <v>406.4512274158414</v>
      </c>
      <c r="L263">
        <v>480.82339086113973</v>
      </c>
      <c r="M263" s="156">
        <v>-264.7703123911628</v>
      </c>
      <c r="N263">
        <v>-323.2102129663395</v>
      </c>
      <c r="O263">
        <v>-388.0544970406894</v>
      </c>
      <c r="P263">
        <v>-452.4546524925936</v>
      </c>
      <c r="Q263">
        <v>-510.36724017578462</v>
      </c>
      <c r="R263">
        <v>-563.85227781949038</v>
      </c>
      <c r="S263">
        <v>-615.35668009189305</v>
      </c>
      <c r="T263">
        <v>-674.6947672988739</v>
      </c>
      <c r="U263">
        <v>-734.35169037630374</v>
      </c>
      <c r="V263" s="158">
        <v>-788.0891315605312</v>
      </c>
    </row>
    <row r="264" spans="2:22" x14ac:dyDescent="0.25">
      <c r="B264" s="1">
        <v>62006</v>
      </c>
      <c r="C264" s="156">
        <v>38.122751889309114</v>
      </c>
      <c r="D264">
        <v>76.243347520929163</v>
      </c>
      <c r="E264">
        <v>121.36513005116056</v>
      </c>
      <c r="F264">
        <v>172.09807490058733</v>
      </c>
      <c r="G264">
        <v>224.23826116350818</v>
      </c>
      <c r="H264">
        <v>281.52893939824537</v>
      </c>
      <c r="I264">
        <v>345.46119299921992</v>
      </c>
      <c r="J264">
        <v>482.51278822429987</v>
      </c>
      <c r="K264">
        <v>597.53467728384874</v>
      </c>
      <c r="L264">
        <v>704.39612688301884</v>
      </c>
      <c r="M264" s="156">
        <v>-397.49770726684289</v>
      </c>
      <c r="N264">
        <v>-485.21519204290672</v>
      </c>
      <c r="O264">
        <v>-581.79588081078077</v>
      </c>
      <c r="P264">
        <v>-676.89256949021717</v>
      </c>
      <c r="Q264">
        <v>-761.64132008787521</v>
      </c>
      <c r="R264">
        <v>-839.24113433043863</v>
      </c>
      <c r="S264">
        <v>-913.30839763407812</v>
      </c>
      <c r="T264">
        <v>-998.20571685830896</v>
      </c>
      <c r="U264">
        <v>-1082.8418534279858</v>
      </c>
      <c r="V264" s="158">
        <v>-1158.1465737707333</v>
      </c>
    </row>
    <row r="265" spans="2:22" x14ac:dyDescent="0.25">
      <c r="B265" s="1">
        <v>62008</v>
      </c>
      <c r="C265" s="156">
        <v>38.563828225619396</v>
      </c>
      <c r="D265">
        <v>80.273534960122035</v>
      </c>
      <c r="E265">
        <v>130.04956561007828</v>
      </c>
      <c r="F265">
        <v>186.58597759890094</v>
      </c>
      <c r="G265">
        <v>245.18787297498415</v>
      </c>
      <c r="H265">
        <v>310.0212059859748</v>
      </c>
      <c r="I265">
        <v>383.00376294384381</v>
      </c>
      <c r="J265">
        <v>539.65761295788673</v>
      </c>
      <c r="K265">
        <v>671.49471492394957</v>
      </c>
      <c r="L265">
        <v>794.35401756951796</v>
      </c>
      <c r="M265" s="156">
        <v>-437.45930033107618</v>
      </c>
      <c r="N265">
        <v>-534.01490731068247</v>
      </c>
      <c r="O265">
        <v>-641.14883835235707</v>
      </c>
      <c r="P265">
        <v>-747.54555812480487</v>
      </c>
      <c r="Q265">
        <v>-843.22083709467029</v>
      </c>
      <c r="R265">
        <v>-931.5787254972463</v>
      </c>
      <c r="S265">
        <v>-1016.6618306385175</v>
      </c>
      <c r="T265">
        <v>-1114.6840357583706</v>
      </c>
      <c r="U265">
        <v>-1213.2299393377896</v>
      </c>
      <c r="V265" s="158">
        <v>-1301.993689356515</v>
      </c>
    </row>
    <row r="266" spans="2:22" x14ac:dyDescent="0.25">
      <c r="B266" s="1">
        <v>62009</v>
      </c>
      <c r="C266" s="156">
        <v>32.305888269112074</v>
      </c>
      <c r="D266">
        <v>63.656891053478937</v>
      </c>
      <c r="E266">
        <v>100.6428810482944</v>
      </c>
      <c r="F266">
        <v>142.05560280712848</v>
      </c>
      <c r="G266">
        <v>184.46649555327747</v>
      </c>
      <c r="H266">
        <v>230.93279572724504</v>
      </c>
      <c r="I266">
        <v>282.59411436653465</v>
      </c>
      <c r="J266">
        <v>393.27961501119705</v>
      </c>
      <c r="K266">
        <v>486.06335447890206</v>
      </c>
      <c r="L266">
        <v>572.15066204193954</v>
      </c>
      <c r="M266" s="156">
        <v>-326.14069206534202</v>
      </c>
      <c r="N266">
        <v>-398.10558239704102</v>
      </c>
      <c r="O266">
        <v>-477.09310910792095</v>
      </c>
      <c r="P266">
        <v>-554.59178376552677</v>
      </c>
      <c r="Q266">
        <v>-623.39826425912349</v>
      </c>
      <c r="R266">
        <v>-686.17256861581245</v>
      </c>
      <c r="S266">
        <v>-745.8629160405784</v>
      </c>
      <c r="T266">
        <v>-814.13027561035517</v>
      </c>
      <c r="U266">
        <v>-881.93777101140358</v>
      </c>
      <c r="V266" s="158">
        <v>-941.94143365048956</v>
      </c>
    </row>
    <row r="267" spans="2:22" x14ac:dyDescent="0.25">
      <c r="B267" s="1">
        <v>62010</v>
      </c>
      <c r="C267" s="156">
        <v>55.60039265355077</v>
      </c>
      <c r="D267">
        <v>115.74872479504188</v>
      </c>
      <c r="E267">
        <v>187.53072867312241</v>
      </c>
      <c r="F267">
        <v>269.06391892143455</v>
      </c>
      <c r="G267">
        <v>353.57757886927027</v>
      </c>
      <c r="H267">
        <v>447.0795612847852</v>
      </c>
      <c r="I267">
        <v>552.33648223024761</v>
      </c>
      <c r="J267">
        <v>778.26653132456988</v>
      </c>
      <c r="K267">
        <v>968.4065106823125</v>
      </c>
      <c r="L267">
        <v>1145.5996946867876</v>
      </c>
      <c r="M267" s="156">
        <v>-630.85624823310422</v>
      </c>
      <c r="N267">
        <v>-770.09831881895741</v>
      </c>
      <c r="O267">
        <v>-924.59825510355392</v>
      </c>
      <c r="P267">
        <v>-1078.0382800832756</v>
      </c>
      <c r="Q267">
        <v>-1216.0194010318789</v>
      </c>
      <c r="R267">
        <v>-1343.4501509682871</v>
      </c>
      <c r="S267">
        <v>-1466.1605634927898</v>
      </c>
      <c r="T267">
        <v>-1607.5340000152976</v>
      </c>
      <c r="U267">
        <v>-1749.6655677768642</v>
      </c>
      <c r="V267" s="158">
        <v>-1877.692125696874</v>
      </c>
    </row>
    <row r="268" spans="2:22" x14ac:dyDescent="0.25">
      <c r="B268" s="1">
        <v>62011</v>
      </c>
      <c r="C268" s="156">
        <v>2.9647737584278424</v>
      </c>
      <c r="D268">
        <v>6.1724046787739475</v>
      </c>
      <c r="E268">
        <v>10.000485376986392</v>
      </c>
      <c r="F268">
        <v>14.348647356896658</v>
      </c>
      <c r="G268">
        <v>18.855807541369646</v>
      </c>
      <c r="H268">
        <v>23.842363942187571</v>
      </c>
      <c r="I268">
        <v>29.455885776189852</v>
      </c>
      <c r="J268">
        <v>41.505120395561363</v>
      </c>
      <c r="K268">
        <v>51.645645160843898</v>
      </c>
      <c r="L268">
        <v>61.095729461390071</v>
      </c>
      <c r="M268" s="156">
        <v>-33.642987597352338</v>
      </c>
      <c r="N268">
        <v>-41.068642054172749</v>
      </c>
      <c r="O268">
        <v>-49.308068238969426</v>
      </c>
      <c r="P268">
        <v>-57.491061307826385</v>
      </c>
      <c r="Q268">
        <v>-64.849712855881137</v>
      </c>
      <c r="R268">
        <v>-71.645778630176665</v>
      </c>
      <c r="S268">
        <v>-78.190175361104579</v>
      </c>
      <c r="T268">
        <v>-85.729957725396943</v>
      </c>
      <c r="U268">
        <v>-93.31025290677303</v>
      </c>
      <c r="V268" s="158">
        <v>-100.13839028723395</v>
      </c>
    </row>
    <row r="269" spans="2:22" x14ac:dyDescent="0.25">
      <c r="B269" s="1">
        <v>62013</v>
      </c>
      <c r="C269" s="156">
        <v>35.237374562501742</v>
      </c>
      <c r="D269">
        <v>72.871898422841909</v>
      </c>
      <c r="E269">
        <v>117.72772432388062</v>
      </c>
      <c r="F269">
        <v>168.59636928523526</v>
      </c>
      <c r="G269">
        <v>221.25498569950383</v>
      </c>
      <c r="H269">
        <v>279.45264802641196</v>
      </c>
      <c r="I269">
        <v>344.87962836315796</v>
      </c>
      <c r="J269">
        <v>485.28874087705543</v>
      </c>
      <c r="K269">
        <v>603.4057340541118</v>
      </c>
      <c r="L269">
        <v>713.42896547600628</v>
      </c>
      <c r="M269" s="156">
        <v>-394.36239471135116</v>
      </c>
      <c r="N269">
        <v>-481.40295699032174</v>
      </c>
      <c r="O269">
        <v>-577.86484397023139</v>
      </c>
      <c r="P269">
        <v>-673.53726389868848</v>
      </c>
      <c r="Q269">
        <v>-759.45154006485836</v>
      </c>
      <c r="R269">
        <v>-838.6926138319684</v>
      </c>
      <c r="S269">
        <v>-914.89609634834562</v>
      </c>
      <c r="T269">
        <v>-1002.6217589997505</v>
      </c>
      <c r="U269">
        <v>-1090.7064693628968</v>
      </c>
      <c r="V269" s="158">
        <v>-1169.9047970775478</v>
      </c>
    </row>
    <row r="270" spans="2:22" x14ac:dyDescent="0.25">
      <c r="B270" s="1">
        <v>65060</v>
      </c>
      <c r="C270" s="156">
        <v>7.8918394467761903</v>
      </c>
      <c r="D270">
        <v>15.452551421157461</v>
      </c>
      <c r="E270">
        <v>24.42348128723275</v>
      </c>
      <c r="F270">
        <v>34.533690088826667</v>
      </c>
      <c r="G270">
        <v>44.936703988537182</v>
      </c>
      <c r="H270">
        <v>56.380427377886825</v>
      </c>
      <c r="I270">
        <v>69.254673755642699</v>
      </c>
      <c r="J270">
        <v>96.682153022430569</v>
      </c>
      <c r="K270">
        <v>119.61454156712814</v>
      </c>
      <c r="L270">
        <v>140.8823508111426</v>
      </c>
      <c r="M270" s="156">
        <v>-87.678814257563559</v>
      </c>
      <c r="N270">
        <v>-105.14218355700932</v>
      </c>
      <c r="O270">
        <v>-124.43286240925978</v>
      </c>
      <c r="P270">
        <v>-143.51053560304126</v>
      </c>
      <c r="Q270">
        <v>-160.59436175419901</v>
      </c>
      <c r="R270">
        <v>-176.32191926435428</v>
      </c>
      <c r="S270">
        <v>-191.41727713709847</v>
      </c>
      <c r="T270">
        <v>-208.95889001325219</v>
      </c>
      <c r="U270">
        <v>-226.25546297762486</v>
      </c>
      <c r="V270" s="158">
        <v>-241.75104098115537</v>
      </c>
    </row>
    <row r="271" spans="2:22" x14ac:dyDescent="0.25">
      <c r="B271" s="1">
        <v>65061</v>
      </c>
      <c r="C271" s="156">
        <v>34.417199079943387</v>
      </c>
      <c r="D271">
        <v>67.417084015634956</v>
      </c>
      <c r="E271">
        <v>106.58133542505684</v>
      </c>
      <c r="F271">
        <v>150.73171010850018</v>
      </c>
      <c r="G271">
        <v>196.17080444973391</v>
      </c>
      <c r="H271">
        <v>246.17573506350752</v>
      </c>
      <c r="I271">
        <v>302.42830484582879</v>
      </c>
      <c r="J271">
        <v>422.28261944146249</v>
      </c>
      <c r="K271">
        <v>522.49344861147677</v>
      </c>
      <c r="L271">
        <v>615.47918108438978</v>
      </c>
      <c r="M271" s="156">
        <v>-383.51091933718254</v>
      </c>
      <c r="N271">
        <v>-459.74874617161203</v>
      </c>
      <c r="O271">
        <v>-543.98419920431991</v>
      </c>
      <c r="P271">
        <v>-627.31316441575927</v>
      </c>
      <c r="Q271">
        <v>-701.95570690754107</v>
      </c>
      <c r="R271">
        <v>-770.69316637522729</v>
      </c>
      <c r="S271">
        <v>-836.68800425030872</v>
      </c>
      <c r="T271">
        <v>-913.4058544930748</v>
      </c>
      <c r="U271">
        <v>-989.05185993109967</v>
      </c>
      <c r="V271" s="158">
        <v>-1056.8492722880796</v>
      </c>
    </row>
    <row r="272" spans="2:22" x14ac:dyDescent="0.25">
      <c r="B272" s="1">
        <v>65062</v>
      </c>
      <c r="C272" s="156">
        <v>48.558741850877368</v>
      </c>
      <c r="D272">
        <v>95.057966306603788</v>
      </c>
      <c r="E272">
        <v>150.22255553972704</v>
      </c>
      <c r="F272">
        <v>212.38264873155649</v>
      </c>
      <c r="G272">
        <v>276.33467861120636</v>
      </c>
      <c r="H272">
        <v>346.66780558482401</v>
      </c>
      <c r="I272">
        <v>425.79559019336727</v>
      </c>
      <c r="J272">
        <v>594.3598092347911</v>
      </c>
      <c r="K272">
        <v>735.29849062124379</v>
      </c>
      <c r="L272">
        <v>865.96665488695612</v>
      </c>
      <c r="M272" s="156">
        <v>-538.55546391416874</v>
      </c>
      <c r="N272">
        <v>-645.94371297395469</v>
      </c>
      <c r="O272">
        <v>-764.55193054054394</v>
      </c>
      <c r="P272">
        <v>-881.83099794550219</v>
      </c>
      <c r="Q272">
        <v>-986.83446341977651</v>
      </c>
      <c r="R272">
        <v>-1083.4847169400446</v>
      </c>
      <c r="S272">
        <v>-1176.2330894330189</v>
      </c>
      <c r="T272">
        <v>-1283.9882986087835</v>
      </c>
      <c r="U272">
        <v>-1390.2384071477211</v>
      </c>
      <c r="V272" s="158">
        <v>-1485.4021945910047</v>
      </c>
    </row>
    <row r="273" spans="2:22" x14ac:dyDescent="0.25">
      <c r="B273" s="1">
        <v>65063</v>
      </c>
      <c r="C273" s="156">
        <v>19.527989001364816</v>
      </c>
      <c r="D273">
        <v>37.255204603969453</v>
      </c>
      <c r="E273">
        <v>58.058930767200991</v>
      </c>
      <c r="F273">
        <v>81.235240397340064</v>
      </c>
      <c r="G273">
        <v>104.88222963255619</v>
      </c>
      <c r="H273">
        <v>130.73746129304564</v>
      </c>
      <c r="I273">
        <v>159.31608519332855</v>
      </c>
      <c r="J273">
        <v>220.6564300580288</v>
      </c>
      <c r="K273">
        <v>271.97232536917573</v>
      </c>
      <c r="L273">
        <v>319.53291220796041</v>
      </c>
      <c r="M273" s="156">
        <v>-185.67254989151652</v>
      </c>
      <c r="N273">
        <v>-226.02295254212663</v>
      </c>
      <c r="O273">
        <v>-269.99823377549154</v>
      </c>
      <c r="P273">
        <v>-312.7657423367462</v>
      </c>
      <c r="Q273">
        <v>-350.3681386213683</v>
      </c>
      <c r="R273">
        <v>-384.31677708997728</v>
      </c>
      <c r="S273">
        <v>-416.24401710086761</v>
      </c>
      <c r="T273">
        <v>-452.10602634206919</v>
      </c>
      <c r="U273">
        <v>-487.57842263201934</v>
      </c>
      <c r="V273" s="158">
        <v>-518.54722428124967</v>
      </c>
    </row>
    <row r="274" spans="2:22" x14ac:dyDescent="0.25">
      <c r="B274" s="1">
        <v>65064</v>
      </c>
      <c r="C274" s="156">
        <v>40.471886093284034</v>
      </c>
      <c r="D274">
        <v>78.152272802561043</v>
      </c>
      <c r="E274">
        <v>122.48278817139092</v>
      </c>
      <c r="F274">
        <v>171.93706193553999</v>
      </c>
      <c r="G274">
        <v>222.41246713978421</v>
      </c>
      <c r="H274">
        <v>277.5480965620913</v>
      </c>
      <c r="I274">
        <v>338.78672007741983</v>
      </c>
      <c r="J274">
        <v>469.6415240760449</v>
      </c>
      <c r="K274">
        <v>579.07327037873642</v>
      </c>
      <c r="L274">
        <v>680.37876115609845</v>
      </c>
      <c r="M274" s="156">
        <v>-403.33903626573732</v>
      </c>
      <c r="N274">
        <v>-489.70654076534294</v>
      </c>
      <c r="O274">
        <v>-584.28007267356747</v>
      </c>
      <c r="P274">
        <v>-676.84415858421778</v>
      </c>
      <c r="Q274">
        <v>-758.81685908905024</v>
      </c>
      <c r="R274">
        <v>-833.43567175901717</v>
      </c>
      <c r="S274">
        <v>-904.22127513633359</v>
      </c>
      <c r="T274">
        <v>-985.32123489234323</v>
      </c>
      <c r="U274">
        <v>-1065.2951759808038</v>
      </c>
      <c r="V274" s="158">
        <v>-1135.7982529173762</v>
      </c>
    </row>
    <row r="275" spans="2:22" x14ac:dyDescent="0.25">
      <c r="B275" s="1">
        <v>65065</v>
      </c>
      <c r="C275" s="156">
        <v>36.125817612782342</v>
      </c>
      <c r="D275">
        <v>70.334824345735512</v>
      </c>
      <c r="E275">
        <v>110.94981627362516</v>
      </c>
      <c r="F275">
        <v>156.81440439726597</v>
      </c>
      <c r="G275">
        <v>204.10923613505042</v>
      </c>
      <c r="H275">
        <v>256.21056118410991</v>
      </c>
      <c r="I275">
        <v>314.9007846273642</v>
      </c>
      <c r="J275">
        <v>440.34732137400522</v>
      </c>
      <c r="K275">
        <v>545.18547473504418</v>
      </c>
      <c r="L275">
        <v>642.41115797088287</v>
      </c>
      <c r="M275" s="156">
        <v>-399.79532581997023</v>
      </c>
      <c r="N275">
        <v>-478.56833439917648</v>
      </c>
      <c r="O275">
        <v>-565.50225117084267</v>
      </c>
      <c r="P275">
        <v>-651.3384507124166</v>
      </c>
      <c r="Q275">
        <v>-728.05926761924411</v>
      </c>
      <c r="R275">
        <v>-798.51538878694078</v>
      </c>
      <c r="S275">
        <v>-865.97100553914788</v>
      </c>
      <c r="T275">
        <v>-943.63243090727337</v>
      </c>
      <c r="U275">
        <v>-1020.3692856992309</v>
      </c>
      <c r="V275" s="158">
        <v>-1089.0211988651097</v>
      </c>
    </row>
    <row r="276" spans="2:22" x14ac:dyDescent="0.25">
      <c r="B276" s="1">
        <v>65066</v>
      </c>
      <c r="C276" s="156">
        <v>74.518915850976455</v>
      </c>
      <c r="D276">
        <v>136.84701595581396</v>
      </c>
      <c r="E276">
        <v>210.8723509887966</v>
      </c>
      <c r="F276">
        <v>297.03233999923879</v>
      </c>
      <c r="G276">
        <v>389.2143363007757</v>
      </c>
      <c r="H276">
        <v>495.56656868772211</v>
      </c>
      <c r="I276">
        <v>618.17699708357918</v>
      </c>
      <c r="J276">
        <v>892.4497448060356</v>
      </c>
      <c r="K276">
        <v>1121.0471900277178</v>
      </c>
      <c r="L276">
        <v>1338.3234967403901</v>
      </c>
      <c r="M276" s="156">
        <v>-881.84099138614863</v>
      </c>
      <c r="N276">
        <v>-1013.0695643228435</v>
      </c>
      <c r="O276">
        <v>-1151.8442637090052</v>
      </c>
      <c r="P276">
        <v>-1279.8282012183793</v>
      </c>
      <c r="Q276">
        <v>-1384.9710527268717</v>
      </c>
      <c r="R276">
        <v>-1471.0879930734072</v>
      </c>
      <c r="S276">
        <v>-1543.3390667573708</v>
      </c>
      <c r="T276">
        <v>-1589.2948581608523</v>
      </c>
      <c r="U276">
        <v>-1643.9325264594484</v>
      </c>
      <c r="V276" s="158">
        <v>-1682.2817620315084</v>
      </c>
    </row>
    <row r="277" spans="2:22" x14ac:dyDescent="0.25">
      <c r="B277" s="1">
        <v>65067</v>
      </c>
      <c r="C277" s="156">
        <v>43.191697662983458</v>
      </c>
      <c r="D277">
        <v>76.936386423897773</v>
      </c>
      <c r="E277">
        <v>118.70756264839177</v>
      </c>
      <c r="F277">
        <v>171.31245921587376</v>
      </c>
      <c r="G277">
        <v>231.49815722653324</v>
      </c>
      <c r="H277">
        <v>305.22214551582323</v>
      </c>
      <c r="I277">
        <v>393.69508255724259</v>
      </c>
      <c r="J277">
        <v>601.08748744554941</v>
      </c>
      <c r="K277">
        <v>772.56002608651886</v>
      </c>
      <c r="L277">
        <v>938.03731669079821</v>
      </c>
      <c r="M277" s="156">
        <v>-344.21204172085623</v>
      </c>
      <c r="N277">
        <v>-410.19108859525261</v>
      </c>
      <c r="O277">
        <v>-479.01686927955529</v>
      </c>
      <c r="P277">
        <v>-539.67047279213682</v>
      </c>
      <c r="Q277">
        <v>-585.96448808670243</v>
      </c>
      <c r="R277">
        <v>-618.65338649202022</v>
      </c>
      <c r="S277">
        <v>-640.2901140085313</v>
      </c>
      <c r="T277">
        <v>-622.38359246723871</v>
      </c>
      <c r="U277">
        <v>-616.95600405545008</v>
      </c>
      <c r="V277" s="158">
        <v>-604.43273408661707</v>
      </c>
    </row>
    <row r="278" spans="2:22" x14ac:dyDescent="0.25">
      <c r="B278" s="1">
        <v>66101</v>
      </c>
      <c r="C278" s="156">
        <v>27.116347681283788</v>
      </c>
      <c r="D278">
        <v>52.07862830372531</v>
      </c>
      <c r="E278">
        <v>81.357830378170547</v>
      </c>
      <c r="F278">
        <v>113.91297332513928</v>
      </c>
      <c r="G278">
        <v>147.05716163865353</v>
      </c>
      <c r="H278">
        <v>183.20356809806884</v>
      </c>
      <c r="I278">
        <v>223.10620843663025</v>
      </c>
      <c r="J278">
        <v>308.61583635376383</v>
      </c>
      <c r="K278">
        <v>380.12498960678562</v>
      </c>
      <c r="L278">
        <v>446.32756110711097</v>
      </c>
      <c r="M278" s="156">
        <v>-258.41945024458403</v>
      </c>
      <c r="N278">
        <v>-315.42674762499973</v>
      </c>
      <c r="O278">
        <v>-377.62529146284135</v>
      </c>
      <c r="P278">
        <v>-438.22861114527336</v>
      </c>
      <c r="Q278">
        <v>-491.63110712974623</v>
      </c>
      <c r="R278">
        <v>-539.98500264760332</v>
      </c>
      <c r="S278">
        <v>-585.59812137988854</v>
      </c>
      <c r="T278">
        <v>-637.38995083967154</v>
      </c>
      <c r="U278">
        <v>-688.51050880119772</v>
      </c>
      <c r="V278" s="158">
        <v>-733.23422303314885</v>
      </c>
    </row>
    <row r="279" spans="2:22" x14ac:dyDescent="0.25">
      <c r="B279" s="1">
        <v>66102</v>
      </c>
      <c r="C279" s="156">
        <v>75.664058762312209</v>
      </c>
      <c r="D279">
        <v>145.35637842100692</v>
      </c>
      <c r="E279">
        <v>227.08070590167861</v>
      </c>
      <c r="F279">
        <v>317.88914565571361</v>
      </c>
      <c r="G279">
        <v>410.27578520300369</v>
      </c>
      <c r="H279">
        <v>510.9508825045973</v>
      </c>
      <c r="I279">
        <v>622.10253081940516</v>
      </c>
      <c r="J279">
        <v>859.99183024295723</v>
      </c>
      <c r="K279">
        <v>1058.9516189124763</v>
      </c>
      <c r="L279">
        <v>1243.0831607460516</v>
      </c>
      <c r="M279" s="156">
        <v>-722.17430140361967</v>
      </c>
      <c r="N279">
        <v>-881.44550488575169</v>
      </c>
      <c r="O279">
        <v>-1055.2560274652881</v>
      </c>
      <c r="P279">
        <v>-1224.6782880009785</v>
      </c>
      <c r="Q279">
        <v>-1374.0472299186295</v>
      </c>
      <c r="R279">
        <v>-1509.393324919261</v>
      </c>
      <c r="S279">
        <v>-1637.1660324299471</v>
      </c>
      <c r="T279">
        <v>-1782.6857458562488</v>
      </c>
      <c r="U279">
        <v>-1926.1902643539825</v>
      </c>
      <c r="V279" s="158">
        <v>-2051.826891676425</v>
      </c>
    </row>
    <row r="280" spans="2:22" x14ac:dyDescent="0.25">
      <c r="B280" s="1">
        <v>66103</v>
      </c>
      <c r="C280" s="156">
        <v>63.744307821142229</v>
      </c>
      <c r="D280">
        <v>122.91314182608598</v>
      </c>
      <c r="E280">
        <v>192.4609517545627</v>
      </c>
      <c r="F280">
        <v>269.96127628750355</v>
      </c>
      <c r="G280">
        <v>348.99134463994386</v>
      </c>
      <c r="H280">
        <v>435.26069547790121</v>
      </c>
      <c r="I280">
        <v>530.92080584928783</v>
      </c>
      <c r="J280">
        <v>735.41780278950171</v>
      </c>
      <c r="K280">
        <v>906.4393156747866</v>
      </c>
      <c r="L280">
        <v>1064.7482334452238</v>
      </c>
      <c r="M280" s="156">
        <v>-627.69788251732268</v>
      </c>
      <c r="N280">
        <v>-763.20735337725819</v>
      </c>
      <c r="O280">
        <v>-911.45103747737755</v>
      </c>
      <c r="P280">
        <v>-1056.3798291438354</v>
      </c>
      <c r="Q280">
        <v>-1184.567007537069</v>
      </c>
      <c r="R280">
        <v>-1301.1064514864113</v>
      </c>
      <c r="S280">
        <v>-1411.5118337744086</v>
      </c>
      <c r="T280">
        <v>-1537.7978216319686</v>
      </c>
      <c r="U280">
        <v>-1662.3316594887078</v>
      </c>
      <c r="V280" s="158">
        <v>-1771.9102402007227</v>
      </c>
    </row>
    <row r="281" spans="2:22" x14ac:dyDescent="0.25">
      <c r="B281" s="1">
        <v>66105</v>
      </c>
      <c r="C281" s="156">
        <v>51.840965964033479</v>
      </c>
      <c r="D281">
        <v>99.584365852338337</v>
      </c>
      <c r="E281">
        <v>155.56823404033295</v>
      </c>
      <c r="F281">
        <v>217.77207263150379</v>
      </c>
      <c r="G281">
        <v>281.05455077991382</v>
      </c>
      <c r="H281">
        <v>350.01242947509496</v>
      </c>
      <c r="I281">
        <v>426.14078131131515</v>
      </c>
      <c r="J281">
        <v>589.07556792840421</v>
      </c>
      <c r="K281">
        <v>725.34695079729363</v>
      </c>
      <c r="L281">
        <v>851.46173825162259</v>
      </c>
      <c r="M281" s="156">
        <v>-494.53898250466807</v>
      </c>
      <c r="N281">
        <v>-603.6454396891379</v>
      </c>
      <c r="O281">
        <v>-722.70701443646851</v>
      </c>
      <c r="P281">
        <v>-838.75691232523639</v>
      </c>
      <c r="Q281">
        <v>-941.06532210048488</v>
      </c>
      <c r="R281">
        <v>-1033.763822195358</v>
      </c>
      <c r="S281">
        <v>-1121.2701716575052</v>
      </c>
      <c r="T281">
        <v>-1220.9234766984102</v>
      </c>
      <c r="U281">
        <v>-1319.1968007365581</v>
      </c>
      <c r="V281" s="158">
        <v>-1405.2267023456145</v>
      </c>
    </row>
    <row r="282" spans="2:22" x14ac:dyDescent="0.25">
      <c r="B282" s="1">
        <v>66106</v>
      </c>
      <c r="C282" s="156">
        <v>60.195074824349518</v>
      </c>
      <c r="D282">
        <v>116.65907084231425</v>
      </c>
      <c r="E282">
        <v>183.2379696612181</v>
      </c>
      <c r="F282">
        <v>257.71424570362433</v>
      </c>
      <c r="G282">
        <v>333.89419819699395</v>
      </c>
      <c r="H282">
        <v>417.24244810984624</v>
      </c>
      <c r="I282">
        <v>510.18948526158698</v>
      </c>
      <c r="J282">
        <v>708.58636013809883</v>
      </c>
      <c r="K282">
        <v>874.49303466584809</v>
      </c>
      <c r="L282">
        <v>1028.1097468053724</v>
      </c>
      <c r="M282" s="156">
        <v>-617.72021691691896</v>
      </c>
      <c r="N282">
        <v>-747.40507832461367</v>
      </c>
      <c r="O282">
        <v>-889.74338764608103</v>
      </c>
      <c r="P282">
        <v>-1029.4459429481683</v>
      </c>
      <c r="Q282">
        <v>-1153.5365828543142</v>
      </c>
      <c r="R282">
        <v>-1266.8429328543796</v>
      </c>
      <c r="S282">
        <v>-1374.675523674897</v>
      </c>
      <c r="T282">
        <v>-1498.7075453841107</v>
      </c>
      <c r="U282">
        <v>-1621.0145318157511</v>
      </c>
      <c r="V282" s="158">
        <v>-1729.3255729265265</v>
      </c>
    </row>
    <row r="283" spans="2:22" x14ac:dyDescent="0.25">
      <c r="B283" s="1">
        <v>66107</v>
      </c>
      <c r="C283" s="156">
        <v>23.346674273090919</v>
      </c>
      <c r="D283">
        <v>44.848002135220398</v>
      </c>
      <c r="E283">
        <v>70.060440036928668</v>
      </c>
      <c r="F283">
        <v>98.074053038112723</v>
      </c>
      <c r="G283">
        <v>126.5734333457626</v>
      </c>
      <c r="H283">
        <v>157.62874071747825</v>
      </c>
      <c r="I283">
        <v>191.91328384309421</v>
      </c>
      <c r="J283">
        <v>265.29126436806945</v>
      </c>
      <c r="K283">
        <v>326.66133202442614</v>
      </c>
      <c r="L283">
        <v>383.45735827438205</v>
      </c>
      <c r="M283" s="156">
        <v>-222.71653942352526</v>
      </c>
      <c r="N283">
        <v>-271.85283288580416</v>
      </c>
      <c r="O283">
        <v>-325.472431833781</v>
      </c>
      <c r="P283">
        <v>-377.73571657493062</v>
      </c>
      <c r="Q283">
        <v>-423.81049689591816</v>
      </c>
      <c r="R283">
        <v>-465.55743673536062</v>
      </c>
      <c r="S283">
        <v>-504.96608199743798</v>
      </c>
      <c r="T283">
        <v>-549.84513102289634</v>
      </c>
      <c r="U283">
        <v>-594.10270306822326</v>
      </c>
      <c r="V283" s="158">
        <v>-632.84642732687553</v>
      </c>
    </row>
    <row r="284" spans="2:22" x14ac:dyDescent="0.25">
      <c r="B284" s="1">
        <v>66108</v>
      </c>
      <c r="C284" s="156">
        <v>8.106484122601014E-2</v>
      </c>
      <c r="D284">
        <v>0.15572222963618193</v>
      </c>
      <c r="E284">
        <v>0.24326541679489116</v>
      </c>
      <c r="F284">
        <v>0.3405349063823358</v>
      </c>
      <c r="G284">
        <v>0.43949108800612008</v>
      </c>
      <c r="H284">
        <v>0.54732201638013289</v>
      </c>
      <c r="I284">
        <v>0.66636556889963261</v>
      </c>
      <c r="J284">
        <v>0.92115022350024089</v>
      </c>
      <c r="K284">
        <v>1.1342407361959241</v>
      </c>
      <c r="L284">
        <v>1.3314491606749375</v>
      </c>
      <c r="M284" s="156">
        <v>-0.77332131744279609</v>
      </c>
      <c r="N284">
        <v>-0.94393344752015307</v>
      </c>
      <c r="O284">
        <v>-1.1301126105339616</v>
      </c>
      <c r="P284">
        <v>-1.3115823492185088</v>
      </c>
      <c r="Q284">
        <v>-1.471564225333049</v>
      </c>
      <c r="R284">
        <v>-1.6165188775533357</v>
      </c>
      <c r="S284">
        <v>-1.7533544513799926</v>
      </c>
      <c r="T284">
        <v>-1.909184482718389</v>
      </c>
      <c r="U284">
        <v>-2.0628566078757751</v>
      </c>
      <c r="V284" s="158">
        <v>-2.1973834282183176</v>
      </c>
    </row>
    <row r="285" spans="2:22" x14ac:dyDescent="0.25">
      <c r="B285" s="1">
        <v>66109</v>
      </c>
      <c r="C285" s="156">
        <v>25.738087089258219</v>
      </c>
      <c r="D285">
        <v>49.441807909487757</v>
      </c>
      <c r="E285">
        <v>77.236769832377959</v>
      </c>
      <c r="F285">
        <v>108.11983277639163</v>
      </c>
      <c r="G285">
        <v>139.53842044194312</v>
      </c>
      <c r="H285">
        <v>173.77474020069221</v>
      </c>
      <c r="I285">
        <v>211.57106812563336</v>
      </c>
      <c r="J285">
        <v>292.46519596132651</v>
      </c>
      <c r="K285">
        <v>360.12143374220591</v>
      </c>
      <c r="L285">
        <v>422.73510851429262</v>
      </c>
      <c r="M285" s="156">
        <v>-245.52951828808776</v>
      </c>
      <c r="N285">
        <v>-299.69886958764857</v>
      </c>
      <c r="O285">
        <v>-358.81075384453277</v>
      </c>
      <c r="P285">
        <v>-416.42739587687652</v>
      </c>
      <c r="Q285">
        <v>-467.22164154324309</v>
      </c>
      <c r="R285">
        <v>-513.24474362318392</v>
      </c>
      <c r="S285">
        <v>-556.69003831314762</v>
      </c>
      <c r="T285">
        <v>-606.16607326308849</v>
      </c>
      <c r="U285">
        <v>-654.95697300055849</v>
      </c>
      <c r="V285" s="158">
        <v>-697.66923845931592</v>
      </c>
    </row>
    <row r="286" spans="2:22" x14ac:dyDescent="0.25">
      <c r="B286" s="1">
        <v>67081</v>
      </c>
      <c r="C286" s="156">
        <v>38.755591906327787</v>
      </c>
      <c r="D286">
        <v>74.330923493604928</v>
      </c>
      <c r="E286">
        <v>116.06178658515846</v>
      </c>
      <c r="F286">
        <v>162.49256439366789</v>
      </c>
      <c r="G286">
        <v>209.80193064667475</v>
      </c>
      <c r="H286">
        <v>261.44989097964549</v>
      </c>
      <c r="I286">
        <v>318.46895932828215</v>
      </c>
      <c r="J286">
        <v>440.78112750397383</v>
      </c>
      <c r="K286">
        <v>543.09184254361423</v>
      </c>
      <c r="L286">
        <v>637.86245139379628</v>
      </c>
      <c r="M286" s="156">
        <v>-372.21142009683206</v>
      </c>
      <c r="N286">
        <v>-453.32835710338134</v>
      </c>
      <c r="O286">
        <v>-541.77480421386917</v>
      </c>
      <c r="P286">
        <v>-627.8660529683126</v>
      </c>
      <c r="Q286">
        <v>-703.63875335221337</v>
      </c>
      <c r="R286">
        <v>-772.14593858365231</v>
      </c>
      <c r="S286">
        <v>-836.6696012543556</v>
      </c>
      <c r="T286">
        <v>-909.56224891577256</v>
      </c>
      <c r="U286">
        <v>-981.54343871584354</v>
      </c>
      <c r="V286" s="158">
        <v>-1044.4869758025241</v>
      </c>
    </row>
    <row r="287" spans="2:22" x14ac:dyDescent="0.25">
      <c r="B287" s="1">
        <v>67082</v>
      </c>
      <c r="C287" s="156">
        <v>113.68253577443434</v>
      </c>
      <c r="D287">
        <v>194.76699717459275</v>
      </c>
      <c r="E287">
        <v>290.52205382589545</v>
      </c>
      <c r="F287">
        <v>400.30695443750596</v>
      </c>
      <c r="G287">
        <v>516.10369214230468</v>
      </c>
      <c r="H287">
        <v>647.80755651851018</v>
      </c>
      <c r="I287">
        <v>798.1697048100965</v>
      </c>
      <c r="J287">
        <v>1129.9941108627511</v>
      </c>
      <c r="K287">
        <v>1408.7233767297671</v>
      </c>
      <c r="L287">
        <v>1673.1749833697252</v>
      </c>
      <c r="M287" s="156">
        <v>-975.11348892620993</v>
      </c>
      <c r="N287">
        <v>-1149.6589375862836</v>
      </c>
      <c r="O287">
        <v>-1335.4349911202264</v>
      </c>
      <c r="P287">
        <v>-1508.8730259203401</v>
      </c>
      <c r="Q287">
        <v>-1653.7198582126298</v>
      </c>
      <c r="R287">
        <v>-1775.44546158761</v>
      </c>
      <c r="S287">
        <v>-1880.912570703762</v>
      </c>
      <c r="T287">
        <v>-1963.8156327335091</v>
      </c>
      <c r="U287">
        <v>-2055.9838377283213</v>
      </c>
      <c r="V287" s="158">
        <v>-2128.5181846965334</v>
      </c>
    </row>
    <row r="288" spans="2:22" x14ac:dyDescent="0.25">
      <c r="B288" s="1">
        <v>67083</v>
      </c>
      <c r="C288" s="156">
        <v>20.732109620772988</v>
      </c>
      <c r="D288">
        <v>39.390123208230506</v>
      </c>
      <c r="E288">
        <v>61.098867153615679</v>
      </c>
      <c r="F288">
        <v>85.105243829600255</v>
      </c>
      <c r="G288">
        <v>109.51007834286523</v>
      </c>
      <c r="H288">
        <v>136.20207532484119</v>
      </c>
      <c r="I288">
        <v>165.77633441739175</v>
      </c>
      <c r="J288">
        <v>228.5301411037147</v>
      </c>
      <c r="K288">
        <v>281.55079994371198</v>
      </c>
      <c r="L288">
        <v>331.0979763840138</v>
      </c>
      <c r="M288" s="156">
        <v>-211.76732979983987</v>
      </c>
      <c r="N288">
        <v>-253.49202243400364</v>
      </c>
      <c r="O288">
        <v>-298.36508441176602</v>
      </c>
      <c r="P288">
        <v>-341.23016591004205</v>
      </c>
      <c r="Q288">
        <v>-378.15905643471632</v>
      </c>
      <c r="R288">
        <v>-410.72377603126012</v>
      </c>
      <c r="S288">
        <v>-440.58194751174005</v>
      </c>
      <c r="T288">
        <v>-472.10149101343126</v>
      </c>
      <c r="U288">
        <v>-503.65384499138315</v>
      </c>
      <c r="V288" s="158">
        <v>-530.60965462100739</v>
      </c>
    </row>
    <row r="289" spans="2:22" x14ac:dyDescent="0.25">
      <c r="B289" s="1">
        <v>67084</v>
      </c>
      <c r="C289" s="156">
        <v>21.012370823775782</v>
      </c>
      <c r="D289">
        <v>37.734310606241856</v>
      </c>
      <c r="E289">
        <v>57.63134571349493</v>
      </c>
      <c r="F289">
        <v>80.697406593670607</v>
      </c>
      <c r="G289">
        <v>105.25283716052768</v>
      </c>
      <c r="H289">
        <v>133.40057616048452</v>
      </c>
      <c r="I289">
        <v>165.70524035483871</v>
      </c>
      <c r="J289">
        <v>237.40982781419109</v>
      </c>
      <c r="K289">
        <v>297.59240747411792</v>
      </c>
      <c r="L289">
        <v>354.79930067032751</v>
      </c>
      <c r="M289" s="156">
        <v>-193.322966712257</v>
      </c>
      <c r="N289">
        <v>-229.40340600562658</v>
      </c>
      <c r="O289">
        <v>-267.97594761870988</v>
      </c>
      <c r="P289">
        <v>-304.11589023533827</v>
      </c>
      <c r="Q289">
        <v>-334.38785854515515</v>
      </c>
      <c r="R289">
        <v>-359.84899500578467</v>
      </c>
      <c r="S289">
        <v>-381.91939118659013</v>
      </c>
      <c r="T289">
        <v>-398.63321320226646</v>
      </c>
      <c r="U289">
        <v>-417.62944287387324</v>
      </c>
      <c r="V289" s="158">
        <v>-432.57764451288409</v>
      </c>
    </row>
    <row r="290" spans="2:22" x14ac:dyDescent="0.25">
      <c r="B290" s="1">
        <v>67085</v>
      </c>
      <c r="C290" s="156">
        <v>28.332162008490542</v>
      </c>
      <c r="D290">
        <v>54.424919257845566</v>
      </c>
      <c r="E290">
        <v>85.021263169814461</v>
      </c>
      <c r="F290">
        <v>119.01694978062635</v>
      </c>
      <c r="G290">
        <v>153.60213525813896</v>
      </c>
      <c r="H290">
        <v>191.28904472485644</v>
      </c>
      <c r="I290">
        <v>232.89476633042159</v>
      </c>
      <c r="J290">
        <v>321.94200311333424</v>
      </c>
      <c r="K290">
        <v>396.41713730047542</v>
      </c>
      <c r="L290">
        <v>465.34148165589062</v>
      </c>
      <c r="M290" s="156">
        <v>-270.27580044625716</v>
      </c>
      <c r="N290">
        <v>-329.90473990829349</v>
      </c>
      <c r="O290">
        <v>-394.9743573816196</v>
      </c>
      <c r="P290">
        <v>-458.39803105186877</v>
      </c>
      <c r="Q290">
        <v>-514.31169675390072</v>
      </c>
      <c r="R290">
        <v>-564.97334770489078</v>
      </c>
      <c r="S290">
        <v>-612.79738075730745</v>
      </c>
      <c r="T290">
        <v>-667.2599767100769</v>
      </c>
      <c r="U290">
        <v>-720.96838445258334</v>
      </c>
      <c r="V290" s="158">
        <v>-767.98550816230193</v>
      </c>
    </row>
    <row r="291" spans="2:22" x14ac:dyDescent="0.25">
      <c r="B291" s="1">
        <v>67086</v>
      </c>
      <c r="C291" s="156">
        <v>80.61898459926708</v>
      </c>
      <c r="D291">
        <v>154.86575737318293</v>
      </c>
      <c r="E291">
        <v>241.92745700251928</v>
      </c>
      <c r="F291">
        <v>338.66196439723302</v>
      </c>
      <c r="G291">
        <v>437.07388702208641</v>
      </c>
      <c r="H291">
        <v>544.31174529004215</v>
      </c>
      <c r="I291">
        <v>662.70055827068472</v>
      </c>
      <c r="J291">
        <v>916.08389727098972</v>
      </c>
      <c r="K291">
        <v>1128.0024121468466</v>
      </c>
      <c r="L291">
        <v>1324.1261902912254</v>
      </c>
      <c r="M291" s="156">
        <v>-769.06805019686067</v>
      </c>
      <c r="N291">
        <v>-938.74181355879239</v>
      </c>
      <c r="O291">
        <v>-1123.896991176025</v>
      </c>
      <c r="P291">
        <v>-1304.3686462978069</v>
      </c>
      <c r="Q291">
        <v>-1463.4706220937173</v>
      </c>
      <c r="R291">
        <v>-1607.6280237267922</v>
      </c>
      <c r="S291">
        <v>-1743.7110018974029</v>
      </c>
      <c r="T291">
        <v>-1898.6839680634382</v>
      </c>
      <c r="U291">
        <v>-2051.5108965324584</v>
      </c>
      <c r="V291" s="158">
        <v>-2185.297819363117</v>
      </c>
    </row>
    <row r="292" spans="2:22" x14ac:dyDescent="0.25">
      <c r="B292" s="1">
        <v>67087</v>
      </c>
      <c r="C292" s="156">
        <v>97.632064432323645</v>
      </c>
      <c r="D292">
        <v>188.03951511521552</v>
      </c>
      <c r="E292">
        <v>294.34088342591986</v>
      </c>
      <c r="F292">
        <v>414.30567152889626</v>
      </c>
      <c r="G292">
        <v>538.68851904658777</v>
      </c>
      <c r="H292">
        <v>677.45099606124563</v>
      </c>
      <c r="I292">
        <v>833.5046954802383</v>
      </c>
      <c r="J292">
        <v>1171.0465099147864</v>
      </c>
      <c r="K292">
        <v>1455.2869860548717</v>
      </c>
      <c r="L292">
        <v>1722.6909667004406</v>
      </c>
      <c r="M292" s="156">
        <v>-1054.9842350427134</v>
      </c>
      <c r="N292">
        <v>-1255.0662568071252</v>
      </c>
      <c r="O292">
        <v>-1470.3721583646523</v>
      </c>
      <c r="P292">
        <v>-1675.3649825326922</v>
      </c>
      <c r="Q292">
        <v>-1850.9740545136615</v>
      </c>
      <c r="R292">
        <v>-2004.0971211310812</v>
      </c>
      <c r="S292">
        <v>-2142.6957217674908</v>
      </c>
      <c r="T292">
        <v>-2277.4370597652423</v>
      </c>
      <c r="U292">
        <v>-2416.6515511841176</v>
      </c>
      <c r="V292" s="158">
        <v>-2533.3176845825092</v>
      </c>
    </row>
    <row r="293" spans="2:22" x14ac:dyDescent="0.25">
      <c r="B293" s="1">
        <v>67088</v>
      </c>
      <c r="C293" s="156">
        <v>646.75428389152512</v>
      </c>
      <c r="D293">
        <v>695.21370430177274</v>
      </c>
      <c r="E293">
        <v>751.78774771992494</v>
      </c>
      <c r="F293">
        <v>814.51582842118273</v>
      </c>
      <c r="G293">
        <v>878.32461679384176</v>
      </c>
      <c r="H293">
        <v>948.01760126210434</v>
      </c>
      <c r="I293">
        <v>1025.0438088327055</v>
      </c>
      <c r="J293">
        <v>1188.0345043125992</v>
      </c>
      <c r="K293">
        <v>1324.8434230301684</v>
      </c>
      <c r="L293">
        <v>1451.8648700560916</v>
      </c>
      <c r="M293" s="156">
        <v>-1199.9138950520764</v>
      </c>
      <c r="N293">
        <v>-1309.3418677902976</v>
      </c>
      <c r="O293">
        <v>-1427.7798992160003</v>
      </c>
      <c r="P293">
        <v>-1541.9469669524851</v>
      </c>
      <c r="Q293">
        <v>-1641.3555800350741</v>
      </c>
      <c r="R293">
        <v>-1730.1996409418391</v>
      </c>
      <c r="S293">
        <v>-1812.8555892603729</v>
      </c>
      <c r="T293">
        <v>-1904.681465536441</v>
      </c>
      <c r="U293">
        <v>-1995.164244738201</v>
      </c>
      <c r="V293" s="158">
        <v>-2071.9606647391561</v>
      </c>
    </row>
    <row r="294" spans="2:22" x14ac:dyDescent="0.25">
      <c r="B294" s="1">
        <v>67089</v>
      </c>
      <c r="C294" s="156">
        <v>52.367887432002554</v>
      </c>
      <c r="D294">
        <v>100.59656034497353</v>
      </c>
      <c r="E294">
        <v>157.14945924949973</v>
      </c>
      <c r="F294">
        <v>219.98554952298895</v>
      </c>
      <c r="G294">
        <v>283.9112428519536</v>
      </c>
      <c r="H294">
        <v>353.57002258156592</v>
      </c>
      <c r="I294">
        <v>430.47215750916268</v>
      </c>
      <c r="J294">
        <v>595.06304438115569</v>
      </c>
      <c r="K294">
        <v>732.71951558256706</v>
      </c>
      <c r="L294">
        <v>860.11615779600959</v>
      </c>
      <c r="M294" s="156">
        <v>-499.56557106804632</v>
      </c>
      <c r="N294">
        <v>-609.78100709801902</v>
      </c>
      <c r="O294">
        <v>-730.05274640493917</v>
      </c>
      <c r="P294">
        <v>-847.28219759515673</v>
      </c>
      <c r="Q294">
        <v>-950.63048956514979</v>
      </c>
      <c r="R294">
        <v>-1044.2711948994547</v>
      </c>
      <c r="S294">
        <v>-1132.6669755914756</v>
      </c>
      <c r="T294">
        <v>-1233.3331758360794</v>
      </c>
      <c r="U294">
        <v>-1332.6053686877506</v>
      </c>
      <c r="V294" s="158">
        <v>-1419.5096946290334</v>
      </c>
    </row>
    <row r="295" spans="2:22" x14ac:dyDescent="0.25">
      <c r="B295" s="1">
        <v>67090</v>
      </c>
      <c r="C295" s="156">
        <v>98.667037726513897</v>
      </c>
      <c r="D295">
        <v>192.62716605440392</v>
      </c>
      <c r="E295">
        <v>304.3667390404421</v>
      </c>
      <c r="F295">
        <v>433.58410776344044</v>
      </c>
      <c r="G295">
        <v>570.75806569891859</v>
      </c>
      <c r="H295">
        <v>727.48852294586754</v>
      </c>
      <c r="I295">
        <v>906.88901795637685</v>
      </c>
      <c r="J295">
        <v>1303.7893055869965</v>
      </c>
      <c r="K295">
        <v>1636.6430454869717</v>
      </c>
      <c r="L295">
        <v>1952.4189849232848</v>
      </c>
      <c r="M295" s="156">
        <v>-948.54045682902415</v>
      </c>
      <c r="N295">
        <v>-1152.25505347538</v>
      </c>
      <c r="O295">
        <v>-1370.5424473288851</v>
      </c>
      <c r="P295">
        <v>-1575.9244882523583</v>
      </c>
      <c r="Q295">
        <v>-1748.9183302278352</v>
      </c>
      <c r="R295">
        <v>-1895.6301112659605</v>
      </c>
      <c r="S295">
        <v>-2024.1082203435344</v>
      </c>
      <c r="T295">
        <v>-2127.1658483344299</v>
      </c>
      <c r="U295">
        <v>-2241.5316546644326</v>
      </c>
      <c r="V295" s="158">
        <v>-2334.4925564853565</v>
      </c>
    </row>
    <row r="296" spans="2:22" x14ac:dyDescent="0.25">
      <c r="B296" s="1">
        <v>67091</v>
      </c>
      <c r="C296" s="156">
        <v>51.172757814446179</v>
      </c>
      <c r="D296">
        <v>100.06172354369943</v>
      </c>
      <c r="E296">
        <v>158.02217022986827</v>
      </c>
      <c r="F296">
        <v>223.28014464018494</v>
      </c>
      <c r="G296">
        <v>290.37668432882094</v>
      </c>
      <c r="H296">
        <v>364.08266298555418</v>
      </c>
      <c r="I296">
        <v>447.01874389495924</v>
      </c>
      <c r="J296">
        <v>623.64042317583471</v>
      </c>
      <c r="K296">
        <v>771.31841083235133</v>
      </c>
      <c r="L296">
        <v>908.1189790643582</v>
      </c>
      <c r="M296" s="156">
        <v>-562.74404293079897</v>
      </c>
      <c r="N296">
        <v>-675.58232004322235</v>
      </c>
      <c r="O296">
        <v>-800.12372301396078</v>
      </c>
      <c r="P296">
        <v>-923.16930310949306</v>
      </c>
      <c r="Q296">
        <v>-1033.2404674899778</v>
      </c>
      <c r="R296">
        <v>-1134.4674155753064</v>
      </c>
      <c r="S296">
        <v>-1231.5211277437306</v>
      </c>
      <c r="T296">
        <v>-1344.1581395785072</v>
      </c>
      <c r="U296">
        <v>-1455.2225767958532</v>
      </c>
      <c r="V296" s="158">
        <v>-1554.57954142474</v>
      </c>
    </row>
    <row r="297" spans="2:22" x14ac:dyDescent="0.25">
      <c r="B297" s="1">
        <v>80001</v>
      </c>
      <c r="C297" s="156">
        <v>19.822341411257945</v>
      </c>
      <c r="D297">
        <v>41.208326476108077</v>
      </c>
      <c r="E297">
        <v>66.562174957237573</v>
      </c>
      <c r="F297">
        <v>95.093831469000932</v>
      </c>
      <c r="G297">
        <v>124.44166447851539</v>
      </c>
      <c r="H297">
        <v>156.7049965324338</v>
      </c>
      <c r="I297">
        <v>192.51798325316614</v>
      </c>
      <c r="J297">
        <v>269.47945518628001</v>
      </c>
      <c r="K297">
        <v>334.45479940860895</v>
      </c>
      <c r="L297">
        <v>395.03030877250023</v>
      </c>
      <c r="M297" s="156">
        <v>-203.6130634560933</v>
      </c>
      <c r="N297">
        <v>-253.03790310006266</v>
      </c>
      <c r="O297">
        <v>-307.59575010809908</v>
      </c>
      <c r="P297">
        <v>-361.4579596312222</v>
      </c>
      <c r="Q297">
        <v>-409.58586354749582</v>
      </c>
      <c r="R297">
        <v>-453.75717579790745</v>
      </c>
      <c r="S297">
        <v>-496.01021766090099</v>
      </c>
      <c r="T297">
        <v>-544.4227998599257</v>
      </c>
      <c r="U297">
        <v>-593.23165595626324</v>
      </c>
      <c r="V297" s="158">
        <v>-636.79250756211354</v>
      </c>
    </row>
    <row r="298" spans="2:22" x14ac:dyDescent="0.25">
      <c r="B298" s="1">
        <v>80002</v>
      </c>
      <c r="C298" s="156">
        <v>1.3747752914259543</v>
      </c>
      <c r="D298">
        <v>2.8579968362462052</v>
      </c>
      <c r="E298">
        <v>4.6164089083245408</v>
      </c>
      <c r="F298">
        <v>6.5952173438178061</v>
      </c>
      <c r="G298">
        <v>8.6306315686712285</v>
      </c>
      <c r="H298">
        <v>10.868249759507503</v>
      </c>
      <c r="I298">
        <v>13.352053677235714</v>
      </c>
      <c r="J298">
        <v>18.689704150016198</v>
      </c>
      <c r="K298">
        <v>23.196058668661593</v>
      </c>
      <c r="L298">
        <v>27.397263350350823</v>
      </c>
      <c r="M298" s="156">
        <v>-14.121551175180665</v>
      </c>
      <c r="N298">
        <v>-17.549402956939829</v>
      </c>
      <c r="O298">
        <v>-21.333253636529452</v>
      </c>
      <c r="P298">
        <v>-25.068858490552504</v>
      </c>
      <c r="Q298">
        <v>-28.406761504100519</v>
      </c>
      <c r="R298">
        <v>-31.470255740822612</v>
      </c>
      <c r="S298">
        <v>-34.400708644223769</v>
      </c>
      <c r="T298">
        <v>-37.758355474156133</v>
      </c>
      <c r="U298">
        <v>-41.143485816321487</v>
      </c>
      <c r="V298" s="158">
        <v>-44.16464165350142</v>
      </c>
    </row>
    <row r="299" spans="2:22" x14ac:dyDescent="0.25">
      <c r="B299" s="1">
        <v>80003</v>
      </c>
      <c r="C299" s="156">
        <v>37.470619570958569</v>
      </c>
      <c r="D299">
        <v>77.897030048384934</v>
      </c>
      <c r="E299">
        <v>125.82398233852007</v>
      </c>
      <c r="F299">
        <v>179.75801690591788</v>
      </c>
      <c r="G299">
        <v>235.23488833680651</v>
      </c>
      <c r="H299">
        <v>296.22299344518132</v>
      </c>
      <c r="I299">
        <v>363.92109092372692</v>
      </c>
      <c r="J299">
        <v>509.40309915858097</v>
      </c>
      <c r="K299">
        <v>632.22745952724142</v>
      </c>
      <c r="L299">
        <v>746.7347127118876</v>
      </c>
      <c r="M299" s="156">
        <v>-384.89437156538929</v>
      </c>
      <c r="N299">
        <v>-478.32326198915069</v>
      </c>
      <c r="O299">
        <v>-581.45519213982607</v>
      </c>
      <c r="P299">
        <v>-683.27214304482652</v>
      </c>
      <c r="Q299">
        <v>-774.24940657687921</v>
      </c>
      <c r="R299">
        <v>-857.74743554056045</v>
      </c>
      <c r="S299">
        <v>-937.6193146751225</v>
      </c>
      <c r="T299">
        <v>-1029.1347119932789</v>
      </c>
      <c r="U299">
        <v>-1121.3991948076462</v>
      </c>
      <c r="V299" s="158">
        <v>-1203.7432562303179</v>
      </c>
    </row>
    <row r="300" spans="2:22" x14ac:dyDescent="0.25">
      <c r="B300" s="1">
        <v>80004</v>
      </c>
      <c r="C300" s="156">
        <v>35.584299985048538</v>
      </c>
      <c r="D300">
        <v>73.97559252888432</v>
      </c>
      <c r="E300">
        <v>119.48983988291195</v>
      </c>
      <c r="F300">
        <v>170.70876520160974</v>
      </c>
      <c r="G300">
        <v>223.39285897514134</v>
      </c>
      <c r="H300">
        <v>281.31074377515938</v>
      </c>
      <c r="I300">
        <v>345.60083122705464</v>
      </c>
      <c r="J300">
        <v>483.75908648762857</v>
      </c>
      <c r="K300">
        <v>600.40030926093846</v>
      </c>
      <c r="L300">
        <v>709.1431188125689</v>
      </c>
      <c r="M300" s="156">
        <v>-365.51828972037396</v>
      </c>
      <c r="N300">
        <v>-454.24384862962853</v>
      </c>
      <c r="O300">
        <v>-552.18398366179724</v>
      </c>
      <c r="P300">
        <v>-648.87533720895203</v>
      </c>
      <c r="Q300">
        <v>-735.27268730381104</v>
      </c>
      <c r="R300">
        <v>-814.56731719850154</v>
      </c>
      <c r="S300">
        <v>-890.41834234932696</v>
      </c>
      <c r="T300">
        <v>-977.32673587757631</v>
      </c>
      <c r="U300">
        <v>-1064.9465049666467</v>
      </c>
      <c r="V300" s="158">
        <v>-1143.1452595429553</v>
      </c>
    </row>
    <row r="301" spans="2:22" x14ac:dyDescent="0.25">
      <c r="B301" s="1">
        <v>80005</v>
      </c>
      <c r="C301" s="156">
        <v>91.190462962731019</v>
      </c>
      <c r="D301">
        <v>189.57194527977805</v>
      </c>
      <c r="E301">
        <v>306.20613259822375</v>
      </c>
      <c r="F301">
        <v>437.45818125930583</v>
      </c>
      <c r="G301">
        <v>572.46407456583825</v>
      </c>
      <c r="H301">
        <v>720.88115919504185</v>
      </c>
      <c r="I301">
        <v>885.6267683664729</v>
      </c>
      <c r="J301">
        <v>1239.6596687070687</v>
      </c>
      <c r="K301">
        <v>1538.5557411202094</v>
      </c>
      <c r="L301">
        <v>1817.2117232110372</v>
      </c>
      <c r="M301" s="156">
        <v>-936.70864553253227</v>
      </c>
      <c r="N301">
        <v>-1164.0761342492929</v>
      </c>
      <c r="O301">
        <v>-1415.0558251011776</v>
      </c>
      <c r="P301">
        <v>-1662.8343207304731</v>
      </c>
      <c r="Q301">
        <v>-1884.2326888356697</v>
      </c>
      <c r="R301">
        <v>-2087.4290524849175</v>
      </c>
      <c r="S301">
        <v>-2281.8001571593841</v>
      </c>
      <c r="T301">
        <v>-2504.5058178547029</v>
      </c>
      <c r="U301">
        <v>-2729.0331180256826</v>
      </c>
      <c r="V301" s="158">
        <v>-2929.4185705163059</v>
      </c>
    </row>
    <row r="302" spans="2:22" x14ac:dyDescent="0.25">
      <c r="B302" s="1">
        <v>80006</v>
      </c>
      <c r="C302" s="156">
        <v>27.509216519248007</v>
      </c>
      <c r="D302">
        <v>56.920738395555468</v>
      </c>
      <c r="E302">
        <v>91.724071427580228</v>
      </c>
      <c r="F302">
        <v>130.79060510980742</v>
      </c>
      <c r="G302">
        <v>170.88904556982675</v>
      </c>
      <c r="H302">
        <v>214.89271196763696</v>
      </c>
      <c r="I302">
        <v>263.6784017045278</v>
      </c>
      <c r="J302">
        <v>368.23462029182832</v>
      </c>
      <c r="K302">
        <v>456.61388413153583</v>
      </c>
      <c r="L302">
        <v>538.98485996471857</v>
      </c>
      <c r="M302" s="156">
        <v>-283.65911733162801</v>
      </c>
      <c r="N302">
        <v>-351.57158533099192</v>
      </c>
      <c r="O302">
        <v>-426.42247878264112</v>
      </c>
      <c r="P302">
        <v>-500.19479132686996</v>
      </c>
      <c r="Q302">
        <v>-565.99810930641968</v>
      </c>
      <c r="R302">
        <v>-626.29371653484225</v>
      </c>
      <c r="S302">
        <v>-683.87350271513435</v>
      </c>
      <c r="T302">
        <v>-749.80536354162132</v>
      </c>
      <c r="U302">
        <v>-816.13050599813778</v>
      </c>
      <c r="V302" s="158">
        <v>-875.28761973696658</v>
      </c>
    </row>
    <row r="303" spans="2:22" x14ac:dyDescent="0.25">
      <c r="B303" s="1">
        <v>80007</v>
      </c>
      <c r="C303" s="156">
        <v>51.82583133491795</v>
      </c>
      <c r="D303">
        <v>107.73983422221158</v>
      </c>
      <c r="E303">
        <v>174.02788000916468</v>
      </c>
      <c r="F303">
        <v>248.62435614717822</v>
      </c>
      <c r="G303">
        <v>325.35473890269913</v>
      </c>
      <c r="H303">
        <v>409.70774093399223</v>
      </c>
      <c r="I303">
        <v>503.34137234416494</v>
      </c>
      <c r="J303">
        <v>704.55838202735481</v>
      </c>
      <c r="K303">
        <v>874.43746748605679</v>
      </c>
      <c r="L303">
        <v>1032.8131137422947</v>
      </c>
      <c r="M303" s="156">
        <v>-532.34963848762459</v>
      </c>
      <c r="N303">
        <v>-661.57167891161544</v>
      </c>
      <c r="O303">
        <v>-804.21404987940093</v>
      </c>
      <c r="P303">
        <v>-945.03766542292124</v>
      </c>
      <c r="Q303">
        <v>-1070.8688464685335</v>
      </c>
      <c r="R303">
        <v>-1186.3554547877545</v>
      </c>
      <c r="S303">
        <v>-1296.8267142392265</v>
      </c>
      <c r="T303">
        <v>-1423.4021912466767</v>
      </c>
      <c r="U303">
        <v>-1551.0137327501657</v>
      </c>
      <c r="V303" s="158">
        <v>-1664.9042818680418</v>
      </c>
    </row>
    <row r="304" spans="2:22" x14ac:dyDescent="0.25">
      <c r="B304" s="1">
        <v>80008</v>
      </c>
      <c r="C304" s="156">
        <v>83.157919372067596</v>
      </c>
      <c r="D304">
        <v>172.87557607154375</v>
      </c>
      <c r="E304">
        <v>279.2390597802821</v>
      </c>
      <c r="F304">
        <v>398.93396072721191</v>
      </c>
      <c r="G304">
        <v>522.05285372357832</v>
      </c>
      <c r="H304">
        <v>657.40273545300045</v>
      </c>
      <c r="I304">
        <v>807.64399103465325</v>
      </c>
      <c r="J304">
        <v>1130.5097789347005</v>
      </c>
      <c r="K304">
        <v>1403.0918278415998</v>
      </c>
      <c r="L304">
        <v>1657.2158598665696</v>
      </c>
      <c r="M304" s="156">
        <v>-854.18964201499796</v>
      </c>
      <c r="N304">
        <v>-1061.5348160697788</v>
      </c>
      <c r="O304">
        <v>-1290.4137839212349</v>
      </c>
      <c r="P304">
        <v>-1516.3744403238852</v>
      </c>
      <c r="Q304">
        <v>-1718.2787598178011</v>
      </c>
      <c r="R304">
        <v>-1903.5845391134794</v>
      </c>
      <c r="S304">
        <v>-2080.842864735489</v>
      </c>
      <c r="T304">
        <v>-2283.9414555413978</v>
      </c>
      <c r="U304">
        <v>-2488.7024792616785</v>
      </c>
      <c r="V304" s="158">
        <v>-2671.4472776920279</v>
      </c>
    </row>
    <row r="305" spans="2:22" x14ac:dyDescent="0.25">
      <c r="B305" s="1">
        <v>80009</v>
      </c>
      <c r="C305" s="156">
        <v>51.186400966812847</v>
      </c>
      <c r="D305">
        <v>106.41053336814359</v>
      </c>
      <c r="E305">
        <v>171.88071307506021</v>
      </c>
      <c r="F305">
        <v>245.55681319656532</v>
      </c>
      <c r="G305">
        <v>321.34049166145667</v>
      </c>
      <c r="H305">
        <v>404.65274104584915</v>
      </c>
      <c r="I305">
        <v>497.1311148198692</v>
      </c>
      <c r="J305">
        <v>695.86549637618441</v>
      </c>
      <c r="K305">
        <v>863.64860298900476</v>
      </c>
      <c r="L305">
        <v>1020.0702005560852</v>
      </c>
      <c r="M305" s="156">
        <v>-525.78147515033118</v>
      </c>
      <c r="N305">
        <v>-653.40916590838754</v>
      </c>
      <c r="O305">
        <v>-794.29160632752678</v>
      </c>
      <c r="P305">
        <v>-933.37773124126886</v>
      </c>
      <c r="Q305">
        <v>-1057.6563992573238</v>
      </c>
      <c r="R305">
        <v>-1171.7181265362092</v>
      </c>
      <c r="S305">
        <v>-1280.826384637262</v>
      </c>
      <c r="T305">
        <v>-1405.8401654447434</v>
      </c>
      <c r="U305">
        <v>-1531.8772277193182</v>
      </c>
      <c r="V305" s="158">
        <v>-1644.3625880757154</v>
      </c>
    </row>
    <row r="306" spans="2:22" x14ac:dyDescent="0.25">
      <c r="B306" s="1">
        <v>80010</v>
      </c>
      <c r="C306" s="156">
        <v>6.8419049387245154</v>
      </c>
      <c r="D306">
        <v>14.223519138527625</v>
      </c>
      <c r="E306">
        <v>22.974686194917485</v>
      </c>
      <c r="F306">
        <v>32.822709571558384</v>
      </c>
      <c r="G306">
        <v>42.952445481294021</v>
      </c>
      <c r="H306">
        <v>54.088498803130371</v>
      </c>
      <c r="I306">
        <v>66.449755509963779</v>
      </c>
      <c r="J306">
        <v>93.013876467522465</v>
      </c>
      <c r="K306">
        <v>115.44085011845536</v>
      </c>
      <c r="L306">
        <v>136.34917109244364</v>
      </c>
      <c r="M306" s="156">
        <v>-70.279347709038646</v>
      </c>
      <c r="N306">
        <v>-87.338889134537737</v>
      </c>
      <c r="O306">
        <v>-106.17014600505355</v>
      </c>
      <c r="P306">
        <v>-124.76129574367991</v>
      </c>
      <c r="Q306">
        <v>-141.3731851599421</v>
      </c>
      <c r="R306">
        <v>-156.61941229153575</v>
      </c>
      <c r="S306">
        <v>-171.20352674102062</v>
      </c>
      <c r="T306">
        <v>-187.91367608068404</v>
      </c>
      <c r="U306">
        <v>-204.76060383006507</v>
      </c>
      <c r="V306" s="158">
        <v>-219.79612357789077</v>
      </c>
    </row>
    <row r="307" spans="2:22" x14ac:dyDescent="0.25">
      <c r="B307" s="1">
        <v>80011</v>
      </c>
      <c r="C307" s="156">
        <v>45.820660634707011</v>
      </c>
      <c r="D307">
        <v>95.595770116367007</v>
      </c>
      <c r="E307">
        <v>154.21243046994357</v>
      </c>
      <c r="F307">
        <v>219.84312921588221</v>
      </c>
      <c r="G307">
        <v>287.17021648116167</v>
      </c>
      <c r="H307">
        <v>361.19596285029621</v>
      </c>
      <c r="I307">
        <v>443.44750376500917</v>
      </c>
      <c r="J307">
        <v>618.5130284327779</v>
      </c>
      <c r="K307">
        <v>767.19796573026122</v>
      </c>
      <c r="L307">
        <v>906.01826540548632</v>
      </c>
      <c r="M307" s="156">
        <v>-498.28082381951998</v>
      </c>
      <c r="N307">
        <v>-611.69285783218379</v>
      </c>
      <c r="O307">
        <v>-735.55507745741909</v>
      </c>
      <c r="P307">
        <v>-856.15476399670922</v>
      </c>
      <c r="Q307">
        <v>-962.26784002215288</v>
      </c>
      <c r="R307">
        <v>-1058.0001271641227</v>
      </c>
      <c r="S307">
        <v>-1147.9477170162238</v>
      </c>
      <c r="T307">
        <v>-1247.0632258802925</v>
      </c>
      <c r="U307">
        <v>-1346.7872489060105</v>
      </c>
      <c r="V307" s="158">
        <v>-1434.7959976535221</v>
      </c>
    </row>
    <row r="308" spans="2:22" x14ac:dyDescent="0.25">
      <c r="B308" s="1">
        <v>81001</v>
      </c>
      <c r="C308" s="156">
        <v>16.094363051515188</v>
      </c>
      <c r="D308">
        <v>33.46764432510421</v>
      </c>
      <c r="E308">
        <v>54.053469210589078</v>
      </c>
      <c r="F308">
        <v>77.210333379066711</v>
      </c>
      <c r="G308">
        <v>101.02464471839842</v>
      </c>
      <c r="H308">
        <v>127.20501917654595</v>
      </c>
      <c r="I308">
        <v>156.26803097668679</v>
      </c>
      <c r="J308">
        <v>218.67741458941614</v>
      </c>
      <c r="K308">
        <v>271.39136001655487</v>
      </c>
      <c r="L308">
        <v>320.5413558521762</v>
      </c>
      <c r="M308" s="156">
        <v>-166.07898247209798</v>
      </c>
      <c r="N308">
        <v>-206.18550778090636</v>
      </c>
      <c r="O308">
        <v>-250.42076799602444</v>
      </c>
      <c r="P308">
        <v>-294.04572560329768</v>
      </c>
      <c r="Q308">
        <v>-332.98096720150414</v>
      </c>
      <c r="R308">
        <v>-368.66977715977555</v>
      </c>
      <c r="S308">
        <v>-402.76395140804857</v>
      </c>
      <c r="T308">
        <v>-441.71983012828434</v>
      </c>
      <c r="U308">
        <v>-480.98900058317093</v>
      </c>
      <c r="V308" s="158">
        <v>-516.00859028383502</v>
      </c>
    </row>
    <row r="309" spans="2:22" x14ac:dyDescent="0.25">
      <c r="B309" s="1">
        <v>81002</v>
      </c>
      <c r="C309" s="156">
        <v>32.284204822745501</v>
      </c>
      <c r="D309">
        <v>67.554942781079959</v>
      </c>
      <c r="E309">
        <v>108.86054936710957</v>
      </c>
      <c r="F309">
        <v>154.91266579784227</v>
      </c>
      <c r="G309">
        <v>202.04791954847585</v>
      </c>
      <c r="H309">
        <v>253.87891071139697</v>
      </c>
      <c r="I309">
        <v>311.51770858642595</v>
      </c>
      <c r="J309">
        <v>434.25716047349056</v>
      </c>
      <c r="K309">
        <v>537.98811243283592</v>
      </c>
      <c r="L309">
        <v>635.06874624565387</v>
      </c>
      <c r="M309" s="156">
        <v>-367.34859096037417</v>
      </c>
      <c r="N309">
        <v>-446.76312939182498</v>
      </c>
      <c r="O309">
        <v>-532.70685526416332</v>
      </c>
      <c r="P309">
        <v>-615.3770307575669</v>
      </c>
      <c r="Q309">
        <v>-687.11473727908538</v>
      </c>
      <c r="R309">
        <v>-750.81079239526264</v>
      </c>
      <c r="S309">
        <v>-809.63537326284938</v>
      </c>
      <c r="T309">
        <v>-871.93206290803789</v>
      </c>
      <c r="U309">
        <v>-934.69860948518806</v>
      </c>
      <c r="V309" s="158">
        <v>-989.01126883531106</v>
      </c>
    </row>
    <row r="310" spans="2:22" x14ac:dyDescent="0.25">
      <c r="B310" s="1">
        <v>81003</v>
      </c>
      <c r="C310" s="156">
        <v>97.216616374207419</v>
      </c>
      <c r="D310">
        <v>203.42756168156254</v>
      </c>
      <c r="E310">
        <v>327.80683984248247</v>
      </c>
      <c r="F310">
        <v>466.47455358771026</v>
      </c>
      <c r="G310">
        <v>608.40110221232146</v>
      </c>
      <c r="H310">
        <v>764.46616373683685</v>
      </c>
      <c r="I310">
        <v>938.01906914619144</v>
      </c>
      <c r="J310">
        <v>1307.5977317411189</v>
      </c>
      <c r="K310">
        <v>1619.937886221865</v>
      </c>
      <c r="L310">
        <v>1912.2555986324207</v>
      </c>
      <c r="M310" s="156">
        <v>-1106.4737023773707</v>
      </c>
      <c r="N310">
        <v>-1345.5983763765025</v>
      </c>
      <c r="O310">
        <v>-1604.3684331193235</v>
      </c>
      <c r="P310">
        <v>-1853.2633671865281</v>
      </c>
      <c r="Q310">
        <v>-2069.2252031538046</v>
      </c>
      <c r="R310">
        <v>-2260.9589016501359</v>
      </c>
      <c r="S310">
        <v>-2438.0092562886834</v>
      </c>
      <c r="T310">
        <v>-2625.462587488114</v>
      </c>
      <c r="U310">
        <v>-2814.3333232141904</v>
      </c>
      <c r="V310" s="158">
        <v>-2977.7382746200669</v>
      </c>
    </row>
    <row r="311" spans="2:22" x14ac:dyDescent="0.25">
      <c r="B311" s="1">
        <v>82001</v>
      </c>
      <c r="C311" s="156">
        <v>18.07064509020022</v>
      </c>
      <c r="D311">
        <v>37.369501406549084</v>
      </c>
      <c r="E311">
        <v>60.20103372854728</v>
      </c>
      <c r="F311">
        <v>85.821291563934125</v>
      </c>
      <c r="G311">
        <v>112.1113463559148</v>
      </c>
      <c r="H311">
        <v>140.95545920298792</v>
      </c>
      <c r="I311">
        <v>172.92933129740351</v>
      </c>
      <c r="J311">
        <v>241.43182140955878</v>
      </c>
      <c r="K311">
        <v>299.34432015574527</v>
      </c>
      <c r="L311">
        <v>353.31782435722408</v>
      </c>
      <c r="M311" s="156">
        <v>-186.42095623950911</v>
      </c>
      <c r="N311">
        <v>-230.97799841436574</v>
      </c>
      <c r="O311">
        <v>-280.07805351799993</v>
      </c>
      <c r="P311">
        <v>-328.46054630553681</v>
      </c>
      <c r="Q311">
        <v>-371.60737394933335</v>
      </c>
      <c r="R311">
        <v>-411.13487527627893</v>
      </c>
      <c r="S311">
        <v>-448.87407886965781</v>
      </c>
      <c r="T311">
        <v>-492.08403702244061</v>
      </c>
      <c r="U311">
        <v>-535.53981474779289</v>
      </c>
      <c r="V311" s="158">
        <v>-574.29615720994809</v>
      </c>
    </row>
    <row r="312" spans="2:22" x14ac:dyDescent="0.25">
      <c r="B312" s="1">
        <v>82002</v>
      </c>
      <c r="C312" s="156">
        <v>90.344027972890757</v>
      </c>
      <c r="D312">
        <v>182.31461975274937</v>
      </c>
      <c r="E312">
        <v>290.04876658116183</v>
      </c>
      <c r="F312">
        <v>409.31654516515152</v>
      </c>
      <c r="G312">
        <v>530.29562823692004</v>
      </c>
      <c r="H312">
        <v>661.74426281390777</v>
      </c>
      <c r="I312">
        <v>806.4834371268928</v>
      </c>
      <c r="J312">
        <v>1111.8628410257713</v>
      </c>
      <c r="K312">
        <v>1371.8245636828281</v>
      </c>
      <c r="L312">
        <v>1613.721107530622</v>
      </c>
      <c r="M312" s="156">
        <v>-948.12419014759485</v>
      </c>
      <c r="N312">
        <v>-1159.4360134525034</v>
      </c>
      <c r="O312">
        <v>-1390.3838018613906</v>
      </c>
      <c r="P312">
        <v>-1615.8764945763924</v>
      </c>
      <c r="Q312">
        <v>-1815.0353765554598</v>
      </c>
      <c r="R312">
        <v>-1995.8301357686871</v>
      </c>
      <c r="S312">
        <v>-2166.7973280769461</v>
      </c>
      <c r="T312">
        <v>-2361.7403211358333</v>
      </c>
      <c r="U312">
        <v>-2555.3864031760422</v>
      </c>
      <c r="V312" s="158">
        <v>-2727.4453052723175</v>
      </c>
    </row>
    <row r="313" spans="2:22" x14ac:dyDescent="0.25">
      <c r="B313" s="1">
        <v>82003</v>
      </c>
      <c r="C313" s="156">
        <v>106.38434682630127</v>
      </c>
      <c r="D313">
        <v>203.98976367258658</v>
      </c>
      <c r="E313">
        <v>318.16977784446749</v>
      </c>
      <c r="F313">
        <v>444.92416430485525</v>
      </c>
      <c r="G313">
        <v>574.03964615949019</v>
      </c>
      <c r="H313">
        <v>715.21632175093498</v>
      </c>
      <c r="I313">
        <v>871.50532344085536</v>
      </c>
      <c r="J313">
        <v>1202.1186555671243</v>
      </c>
      <c r="K313">
        <v>1482.0545843706343</v>
      </c>
      <c r="L313">
        <v>1743.7655989285054</v>
      </c>
      <c r="M313" s="156">
        <v>-1003.1087392937011</v>
      </c>
      <c r="N313">
        <v>-1224.4100004820602</v>
      </c>
      <c r="O313">
        <v>-1464.5724410198284</v>
      </c>
      <c r="P313">
        <v>-1696.672975361065</v>
      </c>
      <c r="Q313">
        <v>-1899.2461394220541</v>
      </c>
      <c r="R313">
        <v>-2080.507060711348</v>
      </c>
      <c r="S313">
        <v>-2249.3188156268243</v>
      </c>
      <c r="T313">
        <v>-2433.6381330727681</v>
      </c>
      <c r="U313">
        <v>-2618.3480195216202</v>
      </c>
      <c r="V313" s="158">
        <v>-2779.9024246166045</v>
      </c>
    </row>
    <row r="314" spans="2:22" x14ac:dyDescent="0.25">
      <c r="B314" s="1">
        <v>82004</v>
      </c>
      <c r="C314" s="156">
        <v>34.309350787521176</v>
      </c>
      <c r="D314">
        <v>69.293880512423925</v>
      </c>
      <c r="E314">
        <v>110.2755125153046</v>
      </c>
      <c r="F314">
        <v>155.64260675886558</v>
      </c>
      <c r="G314">
        <v>201.6577326210047</v>
      </c>
      <c r="H314">
        <v>251.65024631924848</v>
      </c>
      <c r="I314">
        <v>306.69291057697239</v>
      </c>
      <c r="J314">
        <v>422.82854981930507</v>
      </c>
      <c r="K314">
        <v>521.687611623507</v>
      </c>
      <c r="L314">
        <v>613.67296707206663</v>
      </c>
      <c r="M314" s="156">
        <v>-360.67195818317373</v>
      </c>
      <c r="N314">
        <v>-441.06837787879937</v>
      </c>
      <c r="O314">
        <v>-528.94471601089219</v>
      </c>
      <c r="P314">
        <v>-614.75821258285555</v>
      </c>
      <c r="Q314">
        <v>-690.56312925327006</v>
      </c>
      <c r="R314">
        <v>-759.39234645959777</v>
      </c>
      <c r="S314">
        <v>-824.4941254271954</v>
      </c>
      <c r="T314">
        <v>-898.76941760736622</v>
      </c>
      <c r="U314">
        <v>-972.54188482799623</v>
      </c>
      <c r="V314" s="158">
        <v>-1038.1041634732899</v>
      </c>
    </row>
    <row r="315" spans="2:22" x14ac:dyDescent="0.25">
      <c r="B315" s="1">
        <v>82005</v>
      </c>
      <c r="C315" s="156">
        <v>75.083931839049242</v>
      </c>
      <c r="D315">
        <v>151.64545180348958</v>
      </c>
      <c r="E315">
        <v>241.33126611730822</v>
      </c>
      <c r="F315">
        <v>340.61439837518213</v>
      </c>
      <c r="G315">
        <v>441.3157084989154</v>
      </c>
      <c r="H315">
        <v>550.7212904998122</v>
      </c>
      <c r="I315">
        <v>671.17882048810259</v>
      </c>
      <c r="J315">
        <v>925.3346182750804</v>
      </c>
      <c r="K315">
        <v>1141.681674917108</v>
      </c>
      <c r="L315">
        <v>1342.9860423900832</v>
      </c>
      <c r="M315" s="156">
        <v>-789.30868998930396</v>
      </c>
      <c r="N315">
        <v>-965.25137494169599</v>
      </c>
      <c r="O315">
        <v>-1157.563407408808</v>
      </c>
      <c r="P315">
        <v>-1345.3610363229425</v>
      </c>
      <c r="Q315">
        <v>-1511.2554955796998</v>
      </c>
      <c r="R315">
        <v>-1661.8840599399061</v>
      </c>
      <c r="S315">
        <v>-1804.3553519464522</v>
      </c>
      <c r="T315">
        <v>-1966.9023208447918</v>
      </c>
      <c r="U315">
        <v>-2128.3488878374533</v>
      </c>
      <c r="V315" s="158">
        <v>-2271.8279554392343</v>
      </c>
    </row>
    <row r="316" spans="2:22" x14ac:dyDescent="0.25">
      <c r="B316" s="1">
        <v>82006</v>
      </c>
      <c r="C316" s="156">
        <v>8.6467496782423332</v>
      </c>
      <c r="D316">
        <v>17.463660059778519</v>
      </c>
      <c r="E316">
        <v>27.791978876689484</v>
      </c>
      <c r="F316">
        <v>39.225535576222775</v>
      </c>
      <c r="G316">
        <v>50.822411227027771</v>
      </c>
      <c r="H316">
        <v>63.421680575255692</v>
      </c>
      <c r="I316">
        <v>77.293704630959525</v>
      </c>
      <c r="J316">
        <v>106.56257093711966</v>
      </c>
      <c r="K316">
        <v>131.47734027043296</v>
      </c>
      <c r="L316">
        <v>154.65977667249769</v>
      </c>
      <c r="M316" s="156">
        <v>-90.897672698187137</v>
      </c>
      <c r="N316">
        <v>-111.15942933824076</v>
      </c>
      <c r="O316">
        <v>-133.30629837037515</v>
      </c>
      <c r="P316">
        <v>-154.93328363359825</v>
      </c>
      <c r="Q316">
        <v>-174.03787534937902</v>
      </c>
      <c r="R316">
        <v>-191.38442951236107</v>
      </c>
      <c r="S316">
        <v>-207.79158305563999</v>
      </c>
      <c r="T316">
        <v>-226.51067403283915</v>
      </c>
      <c r="U316">
        <v>-245.10304149422336</v>
      </c>
      <c r="V316" s="158">
        <v>-261.6262516036731</v>
      </c>
    </row>
    <row r="317" spans="2:22" x14ac:dyDescent="0.25">
      <c r="B317" s="1">
        <v>82007</v>
      </c>
      <c r="C317" s="156">
        <v>20.453873140095563</v>
      </c>
      <c r="D317">
        <v>41.459795011274529</v>
      </c>
      <c r="E317">
        <v>66.105045409270545</v>
      </c>
      <c r="F317">
        <v>93.446804198282052</v>
      </c>
      <c r="G317">
        <v>121.23118428463491</v>
      </c>
      <c r="H317">
        <v>151.46541295273178</v>
      </c>
      <c r="I317">
        <v>184.79085893286569</v>
      </c>
      <c r="J317">
        <v>255.28314632018743</v>
      </c>
      <c r="K317">
        <v>315.22040835159214</v>
      </c>
      <c r="L317">
        <v>371.00523670006476</v>
      </c>
      <c r="M317" s="156">
        <v>-214.41097940056827</v>
      </c>
      <c r="N317">
        <v>-262.71927526589127</v>
      </c>
      <c r="O317">
        <v>-315.59019727490096</v>
      </c>
      <c r="P317">
        <v>-367.29455745966629</v>
      </c>
      <c r="Q317">
        <v>-413.038339227027</v>
      </c>
      <c r="R317">
        <v>-454.63286925226123</v>
      </c>
      <c r="S317">
        <v>-494.03522642844473</v>
      </c>
      <c r="T317">
        <v>-539.01598660957745</v>
      </c>
      <c r="U317">
        <v>-583.78449191491507</v>
      </c>
      <c r="V317" s="158">
        <v>-623.59412041024018</v>
      </c>
    </row>
    <row r="318" spans="2:22" x14ac:dyDescent="0.25">
      <c r="B318" s="1">
        <v>82008</v>
      </c>
      <c r="C318" s="156">
        <v>75.361579764497378</v>
      </c>
      <c r="D318">
        <v>152.20621153017973</v>
      </c>
      <c r="E318">
        <v>242.22366910876153</v>
      </c>
      <c r="F318">
        <v>341.87393392120759</v>
      </c>
      <c r="G318">
        <v>442.94762078602184</v>
      </c>
      <c r="H318">
        <v>552.75776648158626</v>
      </c>
      <c r="I318">
        <v>673.66072843496829</v>
      </c>
      <c r="J318">
        <v>928.75635220425397</v>
      </c>
      <c r="K318">
        <v>1145.9034243753329</v>
      </c>
      <c r="L318">
        <v>1347.9521820080074</v>
      </c>
      <c r="M318" s="156">
        <v>-792.22742259887877</v>
      </c>
      <c r="N318">
        <v>-968.82071441585981</v>
      </c>
      <c r="O318">
        <v>-1161.8438848794165</v>
      </c>
      <c r="P318">
        <v>-1350.3359582744799</v>
      </c>
      <c r="Q318">
        <v>-1516.8438677239456</v>
      </c>
      <c r="R318">
        <v>-1668.0294315297526</v>
      </c>
      <c r="S318">
        <v>-1811.0275587418168</v>
      </c>
      <c r="T318">
        <v>-1974.1755993687814</v>
      </c>
      <c r="U318">
        <v>-2136.2191689863498</v>
      </c>
      <c r="V318" s="158">
        <v>-2280.2287983806364</v>
      </c>
    </row>
    <row r="319" spans="2:22" x14ac:dyDescent="0.25">
      <c r="B319" s="1">
        <v>85001</v>
      </c>
      <c r="C319" s="156">
        <v>111.27106421708243</v>
      </c>
      <c r="D319">
        <v>226.44022707879901</v>
      </c>
      <c r="E319">
        <v>363.08155006095251</v>
      </c>
      <c r="F319">
        <v>520.82714858524923</v>
      </c>
      <c r="G319">
        <v>688.17704563554526</v>
      </c>
      <c r="H319">
        <v>879.4481673443122</v>
      </c>
      <c r="I319">
        <v>1098.5331067792106</v>
      </c>
      <c r="J319">
        <v>1583.7803792792579</v>
      </c>
      <c r="K319">
        <v>1991.1602845652628</v>
      </c>
      <c r="L319">
        <v>2378.05584306729</v>
      </c>
      <c r="M319" s="156">
        <v>-1197.6790103127767</v>
      </c>
      <c r="N319">
        <v>-1445.8615749954292</v>
      </c>
      <c r="O319">
        <v>-1710.7403401432209</v>
      </c>
      <c r="P319">
        <v>-1958.6117748733766</v>
      </c>
      <c r="Q319">
        <v>-2166.0634335559944</v>
      </c>
      <c r="R319">
        <v>-2340.5806305396213</v>
      </c>
      <c r="S319">
        <v>-2491.9427078696444</v>
      </c>
      <c r="T319">
        <v>-2608.6403972093381</v>
      </c>
      <c r="U319">
        <v>-2739.9531315516087</v>
      </c>
      <c r="V319" s="158">
        <v>-2844.2370211191374</v>
      </c>
    </row>
    <row r="320" spans="2:22" x14ac:dyDescent="0.25">
      <c r="B320" s="1">
        <v>85002</v>
      </c>
      <c r="C320" s="156">
        <v>86.831539062583815</v>
      </c>
      <c r="D320">
        <v>172.79137830854421</v>
      </c>
      <c r="E320">
        <v>276.05981045240185</v>
      </c>
      <c r="F320">
        <v>398.02185502775001</v>
      </c>
      <c r="G320">
        <v>530.06564133110919</v>
      </c>
      <c r="H320">
        <v>683.85730675976606</v>
      </c>
      <c r="I320">
        <v>862.35901884093835</v>
      </c>
      <c r="J320">
        <v>1263.9959232551546</v>
      </c>
      <c r="K320">
        <v>1600.4793038646542</v>
      </c>
      <c r="L320">
        <v>1921.820859413034</v>
      </c>
      <c r="M320" s="156">
        <v>-874.32983516420461</v>
      </c>
      <c r="N320">
        <v>-1057.2892007409002</v>
      </c>
      <c r="O320">
        <v>-1252.555214288604</v>
      </c>
      <c r="P320">
        <v>-1434.1697089788486</v>
      </c>
      <c r="Q320">
        <v>-1584.5720362903273</v>
      </c>
      <c r="R320">
        <v>-1708.4503969437521</v>
      </c>
      <c r="S320">
        <v>-1812.9785667900733</v>
      </c>
      <c r="T320">
        <v>-1876.0156770480417</v>
      </c>
      <c r="U320">
        <v>-1955.3756504101368</v>
      </c>
      <c r="V320" s="158">
        <v>-2014.9130122866713</v>
      </c>
    </row>
    <row r="321" spans="2:22" x14ac:dyDescent="0.25">
      <c r="B321" s="1">
        <v>85003</v>
      </c>
      <c r="C321" s="156">
        <v>56.201745893962546</v>
      </c>
      <c r="D321">
        <v>114.99420332427539</v>
      </c>
      <c r="E321">
        <v>184.92152268463909</v>
      </c>
      <c r="F321">
        <v>265.39084848484151</v>
      </c>
      <c r="G321">
        <v>350.31561262708959</v>
      </c>
      <c r="H321">
        <v>446.63536593841707</v>
      </c>
      <c r="I321">
        <v>556.25509405465959</v>
      </c>
      <c r="J321">
        <v>796.74860408738709</v>
      </c>
      <c r="K321">
        <v>998.98262854133202</v>
      </c>
      <c r="L321">
        <v>1190.258464280517</v>
      </c>
      <c r="M321" s="156">
        <v>-600.63343740525863</v>
      </c>
      <c r="N321">
        <v>-729.96364515974642</v>
      </c>
      <c r="O321">
        <v>-869.64419685157918</v>
      </c>
      <c r="P321">
        <v>-1002.775146023597</v>
      </c>
      <c r="Q321">
        <v>-1116.779452915471</v>
      </c>
      <c r="R321">
        <v>-1215.7104563347195</v>
      </c>
      <c r="S321">
        <v>-1304.750637943974</v>
      </c>
      <c r="T321">
        <v>-1385.5521559745719</v>
      </c>
      <c r="U321">
        <v>-1472.0081005653308</v>
      </c>
      <c r="V321" s="158">
        <v>-1545.0885865738692</v>
      </c>
    </row>
    <row r="322" spans="2:22" x14ac:dyDescent="0.25">
      <c r="B322" s="1">
        <v>85004</v>
      </c>
      <c r="C322" s="156">
        <v>22.310787054694398</v>
      </c>
      <c r="D322">
        <v>46.668756631129234</v>
      </c>
      <c r="E322">
        <v>75.174636318856059</v>
      </c>
      <c r="F322">
        <v>106.91883776922786</v>
      </c>
      <c r="G322">
        <v>139.37510982338986</v>
      </c>
      <c r="H322">
        <v>175.02912325265916</v>
      </c>
      <c r="I322">
        <v>214.65061009833138</v>
      </c>
      <c r="J322">
        <v>298.94403765619893</v>
      </c>
      <c r="K322">
        <v>370.21711871505727</v>
      </c>
      <c r="L322">
        <v>436.91361875682298</v>
      </c>
      <c r="M322" s="156">
        <v>-252.21913545272855</v>
      </c>
      <c r="N322">
        <v>-307.07272408950769</v>
      </c>
      <c r="O322">
        <v>-366.41966692687527</v>
      </c>
      <c r="P322">
        <v>-423.49552043774855</v>
      </c>
      <c r="Q322">
        <v>-473.0174129352913</v>
      </c>
      <c r="R322">
        <v>-516.9906814394044</v>
      </c>
      <c r="S322">
        <v>-557.60415313121314</v>
      </c>
      <c r="T322">
        <v>-600.70803870233749</v>
      </c>
      <c r="U322">
        <v>-644.10920419181298</v>
      </c>
      <c r="V322" s="158">
        <v>-681.6900516817924</v>
      </c>
    </row>
    <row r="323" spans="2:22" x14ac:dyDescent="0.25">
      <c r="B323" s="1">
        <v>85005</v>
      </c>
      <c r="C323" s="156">
        <v>4.0308278345656604E-2</v>
      </c>
      <c r="D323">
        <v>8.3894710609733261E-2</v>
      </c>
      <c r="E323">
        <v>0.13445659544280458</v>
      </c>
      <c r="F323">
        <v>0.18989219230957172</v>
      </c>
      <c r="G323">
        <v>0.24575739929535392</v>
      </c>
      <c r="H323">
        <v>0.30627360776826174</v>
      </c>
      <c r="I323">
        <v>0.3728564083125685</v>
      </c>
      <c r="J323">
        <v>0.51258045691241683</v>
      </c>
      <c r="K323">
        <v>0.63155522684736543</v>
      </c>
      <c r="L323">
        <v>0.74270418936271676</v>
      </c>
      <c r="M323" s="156">
        <v>-0.41469075930436367</v>
      </c>
      <c r="N323">
        <v>-0.51318459042642117</v>
      </c>
      <c r="O323">
        <v>-0.61943821268142019</v>
      </c>
      <c r="P323">
        <v>-0.72148350451108523</v>
      </c>
      <c r="Q323">
        <v>-0.80998777979824932</v>
      </c>
      <c r="R323">
        <v>-0.88875460184964639</v>
      </c>
      <c r="S323">
        <v>-0.96169811212967016</v>
      </c>
      <c r="T323">
        <v>-1.0416301667569239</v>
      </c>
      <c r="U323">
        <v>-1.1215498117355729</v>
      </c>
      <c r="V323" s="158">
        <v>-1.1912814116342667</v>
      </c>
    </row>
    <row r="324" spans="2:22" x14ac:dyDescent="0.25">
      <c r="B324" s="1">
        <v>85006</v>
      </c>
      <c r="C324" s="156">
        <v>108.27120358517551</v>
      </c>
      <c r="D324">
        <v>214.96698656137016</v>
      </c>
      <c r="E324">
        <v>343.55803290963564</v>
      </c>
      <c r="F324">
        <v>496.3666671784074</v>
      </c>
      <c r="G324">
        <v>662.71091572692876</v>
      </c>
      <c r="H324">
        <v>857.43132667869224</v>
      </c>
      <c r="I324">
        <v>1084.2222129595714</v>
      </c>
      <c r="J324">
        <v>1596.6509023131448</v>
      </c>
      <c r="K324">
        <v>2025.5785132202227</v>
      </c>
      <c r="L324">
        <v>2435.7373112189157</v>
      </c>
      <c r="M324" s="156">
        <v>-1081.9749101914842</v>
      </c>
      <c r="N324">
        <v>-1307.9497249895012</v>
      </c>
      <c r="O324">
        <v>-1548.9580238599065</v>
      </c>
      <c r="P324">
        <v>-1772.5201092577252</v>
      </c>
      <c r="Q324">
        <v>-1956.8968030736203</v>
      </c>
      <c r="R324">
        <v>-2107.5974506763505</v>
      </c>
      <c r="S324">
        <v>-2233.472817764889</v>
      </c>
      <c r="T324">
        <v>-2302.006578956908</v>
      </c>
      <c r="U324">
        <v>-2392.6282838736815</v>
      </c>
      <c r="V324" s="158">
        <v>-2458.7454708697114</v>
      </c>
    </row>
    <row r="325" spans="2:22" x14ac:dyDescent="0.25">
      <c r="B325" s="1">
        <v>85008</v>
      </c>
      <c r="C325" s="156">
        <v>62.839457157394364</v>
      </c>
      <c r="D325">
        <v>131.47672953628702</v>
      </c>
      <c r="E325">
        <v>211.85049283071734</v>
      </c>
      <c r="F325">
        <v>301.44071206694787</v>
      </c>
      <c r="G325">
        <v>393.11839369714249</v>
      </c>
      <c r="H325">
        <v>493.90626223650065</v>
      </c>
      <c r="I325">
        <v>605.96885011620361</v>
      </c>
      <c r="J325">
        <v>844.5428416581866</v>
      </c>
      <c r="K325">
        <v>1046.194439667107</v>
      </c>
      <c r="L325">
        <v>1234.91029818793</v>
      </c>
      <c r="M325" s="156">
        <v>-713.59672084516001</v>
      </c>
      <c r="N325">
        <v>-868.16630282409312</v>
      </c>
      <c r="O325">
        <v>-1035.4516188514949</v>
      </c>
      <c r="P325">
        <v>-1196.3817935443892</v>
      </c>
      <c r="Q325">
        <v>-1336.0498697427104</v>
      </c>
      <c r="R325">
        <v>-1460.0875649714017</v>
      </c>
      <c r="S325">
        <v>-1574.6657333309265</v>
      </c>
      <c r="T325">
        <v>-1696.1288075252073</v>
      </c>
      <c r="U325">
        <v>-1818.4845122270497</v>
      </c>
      <c r="V325" s="158">
        <v>-1924.4106156597668</v>
      </c>
    </row>
    <row r="326" spans="2:22" x14ac:dyDescent="0.25">
      <c r="B326" s="1">
        <v>89001</v>
      </c>
      <c r="C326" s="156">
        <v>0.13815976637836094</v>
      </c>
      <c r="D326">
        <v>0.27430921296644428</v>
      </c>
      <c r="E326">
        <v>0.43839817045040713</v>
      </c>
      <c r="F326">
        <v>0.63339004744160865</v>
      </c>
      <c r="G326">
        <v>0.84565408216962412</v>
      </c>
      <c r="H326">
        <v>1.0941275967826785</v>
      </c>
      <c r="I326">
        <v>1.3835247294252293</v>
      </c>
      <c r="J326">
        <v>2.0374107643298318</v>
      </c>
      <c r="K326">
        <v>2.5847450189964563</v>
      </c>
      <c r="L326">
        <v>3.1081292784588461</v>
      </c>
      <c r="M326" s="156">
        <v>-1.380657052562507</v>
      </c>
      <c r="N326">
        <v>-1.6690128349504485</v>
      </c>
      <c r="O326">
        <v>-1.9765521359335265</v>
      </c>
      <c r="P326">
        <v>-2.2618291483509894</v>
      </c>
      <c r="Q326">
        <v>-2.4971035343346926</v>
      </c>
      <c r="R326">
        <v>-2.6894055091574014</v>
      </c>
      <c r="S326">
        <v>-2.8500291166714873</v>
      </c>
      <c r="T326">
        <v>-2.9374818106638561</v>
      </c>
      <c r="U326">
        <v>-3.0531198858447666</v>
      </c>
      <c r="V326" s="158">
        <v>-3.1374889037044378</v>
      </c>
    </row>
    <row r="327" spans="2:22" x14ac:dyDescent="0.25">
      <c r="B327" s="1">
        <v>89002</v>
      </c>
      <c r="C327" s="156">
        <v>4.605325545945365E-2</v>
      </c>
      <c r="D327">
        <v>9.1436404322148071E-2</v>
      </c>
      <c r="E327">
        <v>0.14613272348346903</v>
      </c>
      <c r="F327">
        <v>0.21113001581386956</v>
      </c>
      <c r="G327">
        <v>0.28188469405654137</v>
      </c>
      <c r="H327">
        <v>0.36470919892755949</v>
      </c>
      <c r="I327">
        <v>0.46117490980840981</v>
      </c>
      <c r="J327">
        <v>0.67913692144327731</v>
      </c>
      <c r="K327">
        <v>0.86158167299881872</v>
      </c>
      <c r="L327">
        <v>1.0360430928196154</v>
      </c>
      <c r="M327" s="156">
        <v>-0.46021901752083566</v>
      </c>
      <c r="N327">
        <v>-0.55633761165014961</v>
      </c>
      <c r="O327">
        <v>-0.65885071197784206</v>
      </c>
      <c r="P327">
        <v>-0.75394304945032975</v>
      </c>
      <c r="Q327">
        <v>-0.83236784477823067</v>
      </c>
      <c r="R327">
        <v>-0.89646850305246739</v>
      </c>
      <c r="S327">
        <v>-0.95000970555716258</v>
      </c>
      <c r="T327">
        <v>-0.97916060355461854</v>
      </c>
      <c r="U327">
        <v>-1.0177066286149221</v>
      </c>
      <c r="V327" s="158">
        <v>-1.0458296345681461</v>
      </c>
    </row>
    <row r="328" spans="2:22" x14ac:dyDescent="0.25">
      <c r="B328" s="1">
        <v>90018</v>
      </c>
      <c r="C328" s="156">
        <v>2.9837775356453426E-2</v>
      </c>
      <c r="D328">
        <v>5.7639541720258029E-2</v>
      </c>
      <c r="E328">
        <v>9.1240558823029436E-2</v>
      </c>
      <c r="F328">
        <v>0.1302267962505736</v>
      </c>
      <c r="G328">
        <v>0.17140533797690374</v>
      </c>
      <c r="H328">
        <v>0.21778596553453503</v>
      </c>
      <c r="I328">
        <v>0.27081451575004178</v>
      </c>
      <c r="J328">
        <v>0.38610498950141492</v>
      </c>
      <c r="K328">
        <v>0.48250235652252382</v>
      </c>
      <c r="L328">
        <v>0.57263199694046862</v>
      </c>
      <c r="M328" s="156">
        <v>-0.28262572735307651</v>
      </c>
      <c r="N328">
        <v>-0.34649458536980532</v>
      </c>
      <c r="O328">
        <v>-0.41768972316161995</v>
      </c>
      <c r="P328">
        <v>-0.48861964989575957</v>
      </c>
      <c r="Q328">
        <v>-0.55257190652791099</v>
      </c>
      <c r="R328">
        <v>-0.61164335013154603</v>
      </c>
      <c r="S328">
        <v>-0.66856412764422946</v>
      </c>
      <c r="T328">
        <v>-0.73234613275801075</v>
      </c>
      <c r="U328">
        <v>-0.79783117557469441</v>
      </c>
      <c r="V328" s="158">
        <v>-0.85646066686298716</v>
      </c>
    </row>
    <row r="329" spans="2:22" x14ac:dyDescent="0.25">
      <c r="B329" s="1">
        <v>90019</v>
      </c>
      <c r="C329" s="156">
        <v>0.14918887678226714</v>
      </c>
      <c r="D329">
        <v>0.28819770860129018</v>
      </c>
      <c r="E329">
        <v>0.45620279411514714</v>
      </c>
      <c r="F329">
        <v>0.65113398125286803</v>
      </c>
      <c r="G329">
        <v>0.85702668988451891</v>
      </c>
      <c r="H329">
        <v>1.0889298276726753</v>
      </c>
      <c r="I329">
        <v>1.354072578750209</v>
      </c>
      <c r="J329">
        <v>1.9305249475070747</v>
      </c>
      <c r="K329">
        <v>2.412511782612619</v>
      </c>
      <c r="L329">
        <v>2.8631599847023437</v>
      </c>
      <c r="M329" s="156">
        <v>-1.4131286367653826</v>
      </c>
      <c r="N329">
        <v>-1.7324729268490269</v>
      </c>
      <c r="O329">
        <v>-2.0884486158081002</v>
      </c>
      <c r="P329">
        <v>-2.4430982494787972</v>
      </c>
      <c r="Q329">
        <v>-2.7628595326395557</v>
      </c>
      <c r="R329">
        <v>-3.0582167506577305</v>
      </c>
      <c r="S329">
        <v>-3.3428206382211472</v>
      </c>
      <c r="T329">
        <v>-3.6617306637900549</v>
      </c>
      <c r="U329">
        <v>-3.9891558778734733</v>
      </c>
      <c r="V329" s="158">
        <v>-4.2823033343149364</v>
      </c>
    </row>
    <row r="330" spans="2:22" x14ac:dyDescent="0.25">
      <c r="B330" s="1">
        <v>90020</v>
      </c>
      <c r="C330" s="156">
        <v>3.2821552892098764</v>
      </c>
      <c r="D330">
        <v>6.3403495892283832</v>
      </c>
      <c r="E330">
        <v>10.036461470533236</v>
      </c>
      <c r="F330">
        <v>14.324947587563097</v>
      </c>
      <c r="G330">
        <v>18.854587177459411</v>
      </c>
      <c r="H330">
        <v>23.956456208798851</v>
      </c>
      <c r="I330">
        <v>29.789596732504599</v>
      </c>
      <c r="J330">
        <v>42.471548845155638</v>
      </c>
      <c r="K330">
        <v>53.075259217477623</v>
      </c>
      <c r="L330">
        <v>62.98951966345156</v>
      </c>
      <c r="M330" s="156">
        <v>-31.088830008838414</v>
      </c>
      <c r="N330">
        <v>-38.114404390678594</v>
      </c>
      <c r="O330">
        <v>-45.945869547778194</v>
      </c>
      <c r="P330">
        <v>-53.748161488533555</v>
      </c>
      <c r="Q330">
        <v>-60.782909718070222</v>
      </c>
      <c r="R330">
        <v>-67.280768514470068</v>
      </c>
      <c r="S330">
        <v>-73.542054040865224</v>
      </c>
      <c r="T330">
        <v>-80.558074603381172</v>
      </c>
      <c r="U330">
        <v>-87.761429313216382</v>
      </c>
      <c r="V330" s="158">
        <v>-94.210673354928588</v>
      </c>
    </row>
    <row r="331" spans="2:22" x14ac:dyDescent="0.25">
      <c r="B331" s="1">
        <v>90021</v>
      </c>
      <c r="C331" s="156">
        <v>5.9377172959342301</v>
      </c>
      <c r="D331">
        <v>11.470268802331349</v>
      </c>
      <c r="E331">
        <v>18.156871205782853</v>
      </c>
      <c r="F331">
        <v>25.91513245386415</v>
      </c>
      <c r="G331">
        <v>34.109662257403848</v>
      </c>
      <c r="H331">
        <v>43.339407141372469</v>
      </c>
      <c r="I331">
        <v>53.892088634258315</v>
      </c>
      <c r="J331">
        <v>76.834892910781576</v>
      </c>
      <c r="K331">
        <v>96.01796894798224</v>
      </c>
      <c r="L331">
        <v>113.95376739115326</v>
      </c>
      <c r="M331" s="156">
        <v>-56.242519743262228</v>
      </c>
      <c r="N331">
        <v>-68.952422488591282</v>
      </c>
      <c r="O331">
        <v>-83.120254909162369</v>
      </c>
      <c r="P331">
        <v>-97.235310329256137</v>
      </c>
      <c r="Q331">
        <v>-109.96180939905432</v>
      </c>
      <c r="R331">
        <v>-121.71702667617768</v>
      </c>
      <c r="S331">
        <v>-133.04426140120162</v>
      </c>
      <c r="T331">
        <v>-145.73688041884415</v>
      </c>
      <c r="U331">
        <v>-158.76840393936419</v>
      </c>
      <c r="V331" s="158">
        <v>-170.43567270573442</v>
      </c>
    </row>
    <row r="332" spans="2:22" x14ac:dyDescent="0.25">
      <c r="B332" s="1">
        <v>90023</v>
      </c>
      <c r="C332" s="156">
        <v>14.680185475375087</v>
      </c>
      <c r="D332">
        <v>28.358654526366951</v>
      </c>
      <c r="E332">
        <v>44.890354940930479</v>
      </c>
      <c r="F332">
        <v>64.071583755282219</v>
      </c>
      <c r="G332">
        <v>84.331426284636649</v>
      </c>
      <c r="H332">
        <v>107.15069504299123</v>
      </c>
      <c r="I332">
        <v>133.24074174902057</v>
      </c>
      <c r="J332">
        <v>189.96365483469614</v>
      </c>
      <c r="K332">
        <v>237.39115940908172</v>
      </c>
      <c r="L332">
        <v>281.73494249471059</v>
      </c>
      <c r="M332" s="156">
        <v>-139.05185785771363</v>
      </c>
      <c r="N332">
        <v>-170.47533600194424</v>
      </c>
      <c r="O332">
        <v>-205.50334379551703</v>
      </c>
      <c r="P332">
        <v>-240.40086774871372</v>
      </c>
      <c r="Q332">
        <v>-271.86537801173233</v>
      </c>
      <c r="R332">
        <v>-300.92852826472063</v>
      </c>
      <c r="S332">
        <v>-328.93355080096086</v>
      </c>
      <c r="T332">
        <v>-360.31429731694135</v>
      </c>
      <c r="U332">
        <v>-392.53293838274959</v>
      </c>
      <c r="V332" s="158">
        <v>-421.3786480965897</v>
      </c>
    </row>
    <row r="333" spans="2:22" x14ac:dyDescent="0.25">
      <c r="B333" s="1">
        <v>90024</v>
      </c>
      <c r="C333" s="156">
        <v>4.9829084845277221</v>
      </c>
      <c r="D333">
        <v>9.6258034672830952</v>
      </c>
      <c r="E333">
        <v>15.237173323445916</v>
      </c>
      <c r="F333">
        <v>21.747874973845793</v>
      </c>
      <c r="G333">
        <v>28.624691442142932</v>
      </c>
      <c r="H333">
        <v>36.37025624426736</v>
      </c>
      <c r="I333">
        <v>45.226024130256988</v>
      </c>
      <c r="J333">
        <v>64.47953324673631</v>
      </c>
      <c r="K333">
        <v>80.577893539261495</v>
      </c>
      <c r="L333">
        <v>95.629543489058292</v>
      </c>
      <c r="M333" s="156">
        <v>-47.198496467963786</v>
      </c>
      <c r="N333">
        <v>-57.864595756757502</v>
      </c>
      <c r="O333">
        <v>-69.75418376799054</v>
      </c>
      <c r="P333">
        <v>-81.599481532591852</v>
      </c>
      <c r="Q333">
        <v>-92.279508390161155</v>
      </c>
      <c r="R333">
        <v>-102.14443947196821</v>
      </c>
      <c r="S333">
        <v>-111.65020931658633</v>
      </c>
      <c r="T333">
        <v>-122.30180417058783</v>
      </c>
      <c r="U333">
        <v>-133.23780632097399</v>
      </c>
      <c r="V333" s="158">
        <v>-143.02893136611891</v>
      </c>
    </row>
    <row r="334" spans="2:22" x14ac:dyDescent="0.25">
      <c r="B334" s="1">
        <v>91001</v>
      </c>
      <c r="C334" s="156">
        <v>32.915566534493024</v>
      </c>
      <c r="D334">
        <v>62.422763075969129</v>
      </c>
      <c r="E334">
        <v>99.859695401961361</v>
      </c>
      <c r="F334">
        <v>148.26112827333833</v>
      </c>
      <c r="G334">
        <v>204.57582848096487</v>
      </c>
      <c r="H334">
        <v>274.24835259660273</v>
      </c>
      <c r="I334">
        <v>358.31386825021639</v>
      </c>
      <c r="J334">
        <v>556.02802634050738</v>
      </c>
      <c r="K334">
        <v>719.90332400760269</v>
      </c>
      <c r="L334">
        <v>878.32186439604232</v>
      </c>
      <c r="M334" s="156">
        <v>-262.11798381246501</v>
      </c>
      <c r="N334">
        <v>-321.06982352563517</v>
      </c>
      <c r="O334">
        <v>-384.15156059399823</v>
      </c>
      <c r="P334">
        <v>-441.51188774156026</v>
      </c>
      <c r="Q334">
        <v>-487.08698074967589</v>
      </c>
      <c r="R334">
        <v>-521.22298497476743</v>
      </c>
      <c r="S334">
        <v>-546.26293510952905</v>
      </c>
      <c r="T334">
        <v>-536.20813224126573</v>
      </c>
      <c r="U334">
        <v>-539.28819173495287</v>
      </c>
      <c r="V334" s="158">
        <v>-536.01582440362381</v>
      </c>
    </row>
    <row r="335" spans="2:22" x14ac:dyDescent="0.25">
      <c r="B335" s="1">
        <v>91002</v>
      </c>
      <c r="C335" s="156">
        <v>34.700607983168489</v>
      </c>
      <c r="D335">
        <v>65.675181220792382</v>
      </c>
      <c r="E335">
        <v>104.468397703276</v>
      </c>
      <c r="F335">
        <v>153.64435439212724</v>
      </c>
      <c r="G335">
        <v>210.03305695730396</v>
      </c>
      <c r="H335">
        <v>279.00781953736919</v>
      </c>
      <c r="I335">
        <v>361.6535000105979</v>
      </c>
      <c r="J335">
        <v>554.5656772861837</v>
      </c>
      <c r="K335">
        <v>714.72670630771063</v>
      </c>
      <c r="L335">
        <v>869.24709234232103</v>
      </c>
      <c r="M335" s="156">
        <v>-280.73793660855392</v>
      </c>
      <c r="N335">
        <v>-343.48756139590938</v>
      </c>
      <c r="O335">
        <v>-410.50532910790423</v>
      </c>
      <c r="P335">
        <v>-471.65494036318205</v>
      </c>
      <c r="Q335">
        <v>-520.60030988695075</v>
      </c>
      <c r="R335">
        <v>-558.00332939976261</v>
      </c>
      <c r="S335">
        <v>-586.33860601254469</v>
      </c>
      <c r="T335">
        <v>-582.46189272767299</v>
      </c>
      <c r="U335">
        <v>-590.54709100088621</v>
      </c>
      <c r="V335" s="158">
        <v>-591.90750845452555</v>
      </c>
    </row>
    <row r="336" spans="2:22" x14ac:dyDescent="0.25">
      <c r="B336" s="1">
        <v>91003</v>
      </c>
      <c r="C336" s="156">
        <v>32.569508521620456</v>
      </c>
      <c r="D336">
        <v>62.894015443883958</v>
      </c>
      <c r="E336">
        <v>99.574252985978688</v>
      </c>
      <c r="F336">
        <v>142.22002276296809</v>
      </c>
      <c r="G336">
        <v>187.35520066532354</v>
      </c>
      <c r="H336">
        <v>238.28418536649798</v>
      </c>
      <c r="I336">
        <v>296.50821995192803</v>
      </c>
      <c r="J336">
        <v>423.50584698364088</v>
      </c>
      <c r="K336">
        <v>529.66339624070304</v>
      </c>
      <c r="L336">
        <v>629.00528701127109</v>
      </c>
      <c r="M336" s="156">
        <v>-307.59540222468934</v>
      </c>
      <c r="N336">
        <v>-377.09936749133664</v>
      </c>
      <c r="O336">
        <v>-454.52571033751514</v>
      </c>
      <c r="P336">
        <v>-531.56169015566525</v>
      </c>
      <c r="Q336">
        <v>-600.90579419580422</v>
      </c>
      <c r="R336">
        <v>-664.81171128557753</v>
      </c>
      <c r="S336">
        <v>-726.24702316488435</v>
      </c>
      <c r="T336">
        <v>-794.3997250293055</v>
      </c>
      <c r="U336">
        <v>-864.61137952844172</v>
      </c>
      <c r="V336" s="158">
        <v>-927.36237589580526</v>
      </c>
    </row>
    <row r="337" spans="2:22" x14ac:dyDescent="0.25">
      <c r="B337" s="1">
        <v>91004</v>
      </c>
      <c r="C337" s="156">
        <v>32.183247235755218</v>
      </c>
      <c r="D337">
        <v>64.581579066479094</v>
      </c>
      <c r="E337">
        <v>103.10294623049613</v>
      </c>
      <c r="F337">
        <v>147.04176975939939</v>
      </c>
      <c r="G337">
        <v>192.93394238062348</v>
      </c>
      <c r="H337">
        <v>244.32293961001574</v>
      </c>
      <c r="I337">
        <v>302.22318150739488</v>
      </c>
      <c r="J337">
        <v>427.39580762832611</v>
      </c>
      <c r="K337">
        <v>533.10555848565139</v>
      </c>
      <c r="L337">
        <v>632.61141071998111</v>
      </c>
      <c r="M337" s="156">
        <v>-317.30469208034469</v>
      </c>
      <c r="N337">
        <v>-390.3872624351568</v>
      </c>
      <c r="O337">
        <v>-470.20909449412375</v>
      </c>
      <c r="P337">
        <v>-547.624769158243</v>
      </c>
      <c r="Q337">
        <v>-615.32217544252569</v>
      </c>
      <c r="R337">
        <v>-675.71428318868413</v>
      </c>
      <c r="S337">
        <v>-731.75818672305104</v>
      </c>
      <c r="T337">
        <v>-789.24116502195102</v>
      </c>
      <c r="U337">
        <v>-848.87904847849859</v>
      </c>
      <c r="V337" s="158">
        <v>-900.92559429322205</v>
      </c>
    </row>
    <row r="338" spans="2:22" x14ac:dyDescent="0.25">
      <c r="B338" s="1">
        <v>91005</v>
      </c>
      <c r="C338" s="156">
        <v>53.021354300087239</v>
      </c>
      <c r="D338">
        <v>106.79152042490864</v>
      </c>
      <c r="E338">
        <v>170.47152207726586</v>
      </c>
      <c r="F338">
        <v>242.60183798124103</v>
      </c>
      <c r="G338">
        <v>317.45985600635959</v>
      </c>
      <c r="H338">
        <v>400.77667489243504</v>
      </c>
      <c r="I338">
        <v>494.24196989557339</v>
      </c>
      <c r="J338">
        <v>695.17055959880713</v>
      </c>
      <c r="K338">
        <v>865.13401228883174</v>
      </c>
      <c r="L338">
        <v>1024.8969986295804</v>
      </c>
      <c r="M338" s="156">
        <v>-527.73236969393417</v>
      </c>
      <c r="N338">
        <v>-649.36460665341201</v>
      </c>
      <c r="O338">
        <v>-782.07931728411575</v>
      </c>
      <c r="P338">
        <v>-910.7737478111203</v>
      </c>
      <c r="Q338">
        <v>-1023.3445163765492</v>
      </c>
      <c r="R338">
        <v>-1123.927043825435</v>
      </c>
      <c r="S338">
        <v>-1217.4263643144684</v>
      </c>
      <c r="T338">
        <v>-1315.0777737469029</v>
      </c>
      <c r="U338">
        <v>-1415.5253977494629</v>
      </c>
      <c r="V338" s="158">
        <v>-1503.3878218137379</v>
      </c>
    </row>
    <row r="339" spans="2:22" x14ac:dyDescent="0.25">
      <c r="B339" s="1">
        <v>91006</v>
      </c>
      <c r="C339" s="156">
        <v>77.791337147359599</v>
      </c>
      <c r="D339">
        <v>156.58594294798883</v>
      </c>
      <c r="E339">
        <v>249.9879916685644</v>
      </c>
      <c r="F339">
        <v>355.83392736219395</v>
      </c>
      <c r="G339">
        <v>465.68535495683875</v>
      </c>
      <c r="H339">
        <v>587.89000936337618</v>
      </c>
      <c r="I339">
        <v>724.90139686011253</v>
      </c>
      <c r="J339">
        <v>1019.155490521205</v>
      </c>
      <c r="K339">
        <v>1268.0370192437808</v>
      </c>
      <c r="L339">
        <v>1501.8056578543099</v>
      </c>
      <c r="M339" s="156">
        <v>-774.82157332088275</v>
      </c>
      <c r="N339">
        <v>-953.49886827950695</v>
      </c>
      <c r="O339">
        <v>-1148.8185769794152</v>
      </c>
      <c r="P339">
        <v>-1338.7231395202887</v>
      </c>
      <c r="Q339">
        <v>-1505.3531539933513</v>
      </c>
      <c r="R339">
        <v>-1654.8018522387731</v>
      </c>
      <c r="S339">
        <v>-1794.3039314729961</v>
      </c>
      <c r="T339">
        <v>-1941.7492747617871</v>
      </c>
      <c r="U339">
        <v>-2093.0768149900705</v>
      </c>
      <c r="V339" s="158">
        <v>-2225.871842388794</v>
      </c>
    </row>
    <row r="340" spans="2:22" x14ac:dyDescent="0.25">
      <c r="B340" s="1">
        <v>91007</v>
      </c>
      <c r="C340" s="156">
        <v>39.863267876221776</v>
      </c>
      <c r="D340">
        <v>77.006427738264762</v>
      </c>
      <c r="E340">
        <v>121.89738658756733</v>
      </c>
      <c r="F340">
        <v>173.98299979076634</v>
      </c>
      <c r="G340">
        <v>228.99753153714346</v>
      </c>
      <c r="H340">
        <v>290.96204995413888</v>
      </c>
      <c r="I340">
        <v>361.8081930420559</v>
      </c>
      <c r="J340">
        <v>515.83626597389048</v>
      </c>
      <c r="K340">
        <v>644.62314831409196</v>
      </c>
      <c r="L340">
        <v>765.03634791246634</v>
      </c>
      <c r="M340" s="156">
        <v>-377.58797174371028</v>
      </c>
      <c r="N340">
        <v>-462.91676605406002</v>
      </c>
      <c r="O340">
        <v>-558.03347014392432</v>
      </c>
      <c r="P340">
        <v>-652.79585226073482</v>
      </c>
      <c r="Q340">
        <v>-738.23606712128924</v>
      </c>
      <c r="R340">
        <v>-817.1555157757457</v>
      </c>
      <c r="S340">
        <v>-893.20167453269062</v>
      </c>
      <c r="T340">
        <v>-978.41443336470263</v>
      </c>
      <c r="U340">
        <v>-1065.9024505677919</v>
      </c>
      <c r="V340" s="158">
        <v>-1144.2314509289513</v>
      </c>
    </row>
    <row r="341" spans="2:22" x14ac:dyDescent="0.25">
      <c r="B341" s="1">
        <v>91008</v>
      </c>
      <c r="C341" s="156">
        <v>89.155272765082842</v>
      </c>
      <c r="D341">
        <v>172.226950660131</v>
      </c>
      <c r="E341">
        <v>272.62678976321195</v>
      </c>
      <c r="F341">
        <v>389.11766719671397</v>
      </c>
      <c r="G341">
        <v>512.15914987498843</v>
      </c>
      <c r="H341">
        <v>650.74446501719069</v>
      </c>
      <c r="I341">
        <v>809.19377306112494</v>
      </c>
      <c r="J341">
        <v>1153.6817086302278</v>
      </c>
      <c r="K341">
        <v>1441.7170412893011</v>
      </c>
      <c r="L341">
        <v>1711.0244068581205</v>
      </c>
      <c r="M341" s="156">
        <v>-844.48567333099277</v>
      </c>
      <c r="N341">
        <v>-1035.3258210849785</v>
      </c>
      <c r="O341">
        <v>-1248.0568928069206</v>
      </c>
      <c r="P341">
        <v>-1459.9955138885296</v>
      </c>
      <c r="Q341">
        <v>-1651.0848567053984</v>
      </c>
      <c r="R341">
        <v>-1827.5903301930596</v>
      </c>
      <c r="S341">
        <v>-1997.6696134009574</v>
      </c>
      <c r="T341">
        <v>-2188.2502446809367</v>
      </c>
      <c r="U341">
        <v>-2383.919552617187</v>
      </c>
      <c r="V341" s="158">
        <v>-2559.1044725866059</v>
      </c>
    </row>
    <row r="342" spans="2:22" x14ac:dyDescent="0.25">
      <c r="B342" s="1">
        <v>91009</v>
      </c>
      <c r="C342" s="156">
        <v>79.977634813720101</v>
      </c>
      <c r="D342">
        <v>159.51377654434634</v>
      </c>
      <c r="E342">
        <v>254.12614531297723</v>
      </c>
      <c r="F342">
        <v>361.36219366786975</v>
      </c>
      <c r="G342">
        <v>472.43227154935801</v>
      </c>
      <c r="H342">
        <v>595.41261612116659</v>
      </c>
      <c r="I342">
        <v>732.65330989556549</v>
      </c>
      <c r="J342">
        <v>1029.2628130042115</v>
      </c>
      <c r="K342">
        <v>1279.1934933998782</v>
      </c>
      <c r="L342">
        <v>1512.5768903782998</v>
      </c>
      <c r="M342" s="156">
        <v>-795.17357957458546</v>
      </c>
      <c r="N342">
        <v>-977.962671786172</v>
      </c>
      <c r="O342">
        <v>-1179.646761474286</v>
      </c>
      <c r="P342">
        <v>-1378.4395203235927</v>
      </c>
      <c r="Q342">
        <v>-1555.6990783430108</v>
      </c>
      <c r="R342">
        <v>-1717.8407193162586</v>
      </c>
      <c r="S342">
        <v>-1872.4322990911976</v>
      </c>
      <c r="T342">
        <v>-2046.2936455087256</v>
      </c>
      <c r="U342">
        <v>-2222.4567467507213</v>
      </c>
      <c r="V342" s="158">
        <v>-2379.4354625056753</v>
      </c>
    </row>
    <row r="343" spans="2:22" x14ac:dyDescent="0.25">
      <c r="B343" s="1">
        <v>91010</v>
      </c>
      <c r="C343" s="156">
        <v>47.501738367473841</v>
      </c>
      <c r="D343">
        <v>91.762150418650791</v>
      </c>
      <c r="E343">
        <v>145.25496964626282</v>
      </c>
      <c r="F343">
        <v>207.3210596309132</v>
      </c>
      <c r="G343">
        <v>272.87729805923078</v>
      </c>
      <c r="H343">
        <v>346.71525713097975</v>
      </c>
      <c r="I343">
        <v>431.13670907406652</v>
      </c>
      <c r="J343">
        <v>614.67914328625261</v>
      </c>
      <c r="K343">
        <v>768.14375158385792</v>
      </c>
      <c r="L343">
        <v>911.63013912922611</v>
      </c>
      <c r="M343" s="156">
        <v>-449.94015794609783</v>
      </c>
      <c r="N343">
        <v>-551.61937990873025</v>
      </c>
      <c r="O343">
        <v>-664.96203927329896</v>
      </c>
      <c r="P343">
        <v>-777.8824826340491</v>
      </c>
      <c r="Q343">
        <v>-879.69447519243454</v>
      </c>
      <c r="R343">
        <v>-973.73621340942145</v>
      </c>
      <c r="S343">
        <v>-1064.354091209613</v>
      </c>
      <c r="T343">
        <v>-1165.8950433507532</v>
      </c>
      <c r="U343">
        <v>-1270.1472315149135</v>
      </c>
      <c r="V343" s="158">
        <v>-1363.4853816458753</v>
      </c>
    </row>
    <row r="344" spans="2:22" x14ac:dyDescent="0.25">
      <c r="B344" s="1">
        <v>91011</v>
      </c>
      <c r="C344" s="156">
        <v>64.024402612628265</v>
      </c>
      <c r="D344">
        <v>121.35273835082201</v>
      </c>
      <c r="E344">
        <v>188.51808791644095</v>
      </c>
      <c r="F344">
        <v>263.42858157071441</v>
      </c>
      <c r="G344">
        <v>340.11975976988958</v>
      </c>
      <c r="H344">
        <v>424.45978161782926</v>
      </c>
      <c r="I344">
        <v>518.25493010098467</v>
      </c>
      <c r="J344">
        <v>717.96606631231384</v>
      </c>
      <c r="K344">
        <v>886.7782976448608</v>
      </c>
      <c r="L344">
        <v>1044.7996594966176</v>
      </c>
      <c r="M344" s="156">
        <v>-586.87546318889406</v>
      </c>
      <c r="N344">
        <v>-716.06266290444432</v>
      </c>
      <c r="O344">
        <v>-855.95620452870708</v>
      </c>
      <c r="P344">
        <v>-990.62173724028276</v>
      </c>
      <c r="Q344">
        <v>-1107.5752387006589</v>
      </c>
      <c r="R344">
        <v>-1211.5114930302182</v>
      </c>
      <c r="S344">
        <v>-1307.5909335177855</v>
      </c>
      <c r="T344">
        <v>-1409.5170725959306</v>
      </c>
      <c r="U344">
        <v>-1512.5066526067824</v>
      </c>
      <c r="V344" s="158">
        <v>-1601.8927185673706</v>
      </c>
    </row>
    <row r="345" spans="2:22" x14ac:dyDescent="0.25">
      <c r="B345" s="1">
        <v>91012</v>
      </c>
      <c r="C345" s="156">
        <v>46.067780216603083</v>
      </c>
      <c r="D345">
        <v>91.432464909296229</v>
      </c>
      <c r="E345">
        <v>146.10015244763758</v>
      </c>
      <c r="F345">
        <v>210.35867409592342</v>
      </c>
      <c r="G345">
        <v>279.43884851069953</v>
      </c>
      <c r="H345">
        <v>359.10354641815866</v>
      </c>
      <c r="I345">
        <v>450.83177024736193</v>
      </c>
      <c r="J345">
        <v>654.84038471835083</v>
      </c>
      <c r="K345">
        <v>826.10852376853052</v>
      </c>
      <c r="L345">
        <v>988.905701881185</v>
      </c>
      <c r="M345" s="156">
        <v>-433.26278037326836</v>
      </c>
      <c r="N345">
        <v>-532.62865253414691</v>
      </c>
      <c r="O345">
        <v>-640.39852687354824</v>
      </c>
      <c r="P345">
        <v>-743.17760400981763</v>
      </c>
      <c r="Q345">
        <v>-831.03355676702802</v>
      </c>
      <c r="R345">
        <v>-906.68155164238419</v>
      </c>
      <c r="S345">
        <v>-974.10013473700337</v>
      </c>
      <c r="T345">
        <v>-1029.4455225464985</v>
      </c>
      <c r="U345">
        <v>-1091.8178540342046</v>
      </c>
      <c r="V345" s="158">
        <v>-1143.8305155832941</v>
      </c>
    </row>
    <row r="346" spans="2:22" x14ac:dyDescent="0.25">
      <c r="B346" s="1">
        <v>93001</v>
      </c>
      <c r="C346" s="156">
        <v>8.0013068117143273</v>
      </c>
      <c r="D346">
        <v>16.953983325622072</v>
      </c>
      <c r="E346">
        <v>27.77007755020399</v>
      </c>
      <c r="F346">
        <v>40.444085222686212</v>
      </c>
      <c r="G346">
        <v>53.997486699068062</v>
      </c>
      <c r="H346">
        <v>69.505296468164886</v>
      </c>
      <c r="I346">
        <v>87.241320438492224</v>
      </c>
      <c r="J346">
        <v>126.31394804125898</v>
      </c>
      <c r="K346">
        <v>159.10517040554518</v>
      </c>
      <c r="L346">
        <v>190.10467213120916</v>
      </c>
      <c r="M346" s="156">
        <v>-96.14625670911299</v>
      </c>
      <c r="N346">
        <v>-116.14170342047848</v>
      </c>
      <c r="O346">
        <v>-138.08788825773996</v>
      </c>
      <c r="P346">
        <v>-159.41034892796654</v>
      </c>
      <c r="Q346">
        <v>-178.0594450454839</v>
      </c>
      <c r="R346">
        <v>-194.61662601415608</v>
      </c>
      <c r="S346">
        <v>-209.9022360361771</v>
      </c>
      <c r="T346">
        <v>-224.50973832423472</v>
      </c>
      <c r="U346">
        <v>-240.07022979654289</v>
      </c>
      <c r="V346" s="158">
        <v>-253.58889107825294</v>
      </c>
    </row>
    <row r="347" spans="2:22" x14ac:dyDescent="0.25">
      <c r="B347" s="1">
        <v>93002</v>
      </c>
      <c r="C347" s="156">
        <v>24.951443610214415</v>
      </c>
      <c r="D347">
        <v>52.869658528584623</v>
      </c>
      <c r="E347">
        <v>86.598794465767696</v>
      </c>
      <c r="F347">
        <v>126.12168681285041</v>
      </c>
      <c r="G347">
        <v>168.38689931156753</v>
      </c>
      <c r="H347">
        <v>216.74677977572469</v>
      </c>
      <c r="I347">
        <v>272.05517031477177</v>
      </c>
      <c r="J347">
        <v>393.90007481287341</v>
      </c>
      <c r="K347">
        <v>496.15691297518686</v>
      </c>
      <c r="L347">
        <v>592.82641177758637</v>
      </c>
      <c r="M347" s="156">
        <v>-299.82451105341806</v>
      </c>
      <c r="N347">
        <v>-362.17873303491314</v>
      </c>
      <c r="O347">
        <v>-430.61617785637338</v>
      </c>
      <c r="P347">
        <v>-497.10858810431665</v>
      </c>
      <c r="Q347">
        <v>-555.26432204973253</v>
      </c>
      <c r="R347">
        <v>-606.89658375467093</v>
      </c>
      <c r="S347">
        <v>-654.56355184965753</v>
      </c>
      <c r="T347">
        <v>-700.11589451110035</v>
      </c>
      <c r="U347">
        <v>-748.64005870764038</v>
      </c>
      <c r="V347" s="158">
        <v>-790.79693665192019</v>
      </c>
    </row>
    <row r="348" spans="2:22" x14ac:dyDescent="0.25">
      <c r="B348" s="1">
        <v>93003</v>
      </c>
      <c r="C348" s="156">
        <v>32.92643033373232</v>
      </c>
      <c r="D348">
        <v>69.76787217221451</v>
      </c>
      <c r="E348">
        <v>114.27752307666181</v>
      </c>
      <c r="F348">
        <v>166.43273228151466</v>
      </c>
      <c r="G348">
        <v>222.20676269912548</v>
      </c>
      <c r="H348">
        <v>286.02344040024428</v>
      </c>
      <c r="I348">
        <v>359.00951272550583</v>
      </c>
      <c r="J348">
        <v>519.79851644610198</v>
      </c>
      <c r="K348">
        <v>654.73871110966115</v>
      </c>
      <c r="L348">
        <v>782.30573959257447</v>
      </c>
      <c r="M348" s="156">
        <v>-395.65449718125114</v>
      </c>
      <c r="N348">
        <v>-477.93839137835056</v>
      </c>
      <c r="O348">
        <v>-568.24982963958121</v>
      </c>
      <c r="P348">
        <v>-655.99456088449392</v>
      </c>
      <c r="Q348">
        <v>-732.73804523651427</v>
      </c>
      <c r="R348">
        <v>-800.87302349904348</v>
      </c>
      <c r="S348">
        <v>-863.77532000413657</v>
      </c>
      <c r="T348">
        <v>-923.8871139592685</v>
      </c>
      <c r="U348">
        <v>-987.92058380090509</v>
      </c>
      <c r="V348" s="158">
        <v>-1043.5516537463634</v>
      </c>
    </row>
    <row r="349" spans="2:22" x14ac:dyDescent="0.25">
      <c r="B349" s="1">
        <v>93004</v>
      </c>
      <c r="C349" s="156">
        <v>7.8170661943393283</v>
      </c>
      <c r="D349">
        <v>16.56359555167683</v>
      </c>
      <c r="E349">
        <v>27.13063497503482</v>
      </c>
      <c r="F349">
        <v>39.512806944532258</v>
      </c>
      <c r="G349">
        <v>52.754123518497423</v>
      </c>
      <c r="H349">
        <v>67.904845562647921</v>
      </c>
      <c r="I349">
        <v>85.232474244184843</v>
      </c>
      <c r="J349">
        <v>123.4054031850458</v>
      </c>
      <c r="K349">
        <v>155.44156450804905</v>
      </c>
      <c r="L349">
        <v>185.72726191766156</v>
      </c>
      <c r="M349" s="156">
        <v>-93.932362640153158</v>
      </c>
      <c r="N349">
        <v>-113.46738788119116</v>
      </c>
      <c r="O349">
        <v>-134.90823293601571</v>
      </c>
      <c r="P349">
        <v>-155.739715893441</v>
      </c>
      <c r="Q349">
        <v>-173.95939203456814</v>
      </c>
      <c r="R349">
        <v>-190.13532212567222</v>
      </c>
      <c r="S349">
        <v>-205.06896086429148</v>
      </c>
      <c r="T349">
        <v>-219.3401061917688</v>
      </c>
      <c r="U349">
        <v>-234.5422968735962</v>
      </c>
      <c r="V349" s="158">
        <v>-247.74967319158264</v>
      </c>
    </row>
    <row r="350" spans="2:22" x14ac:dyDescent="0.25">
      <c r="B350" s="1">
        <v>93005</v>
      </c>
      <c r="C350" s="156">
        <v>35.084677565839471</v>
      </c>
      <c r="D350">
        <v>74.340986095573101</v>
      </c>
      <c r="E350">
        <v>121.76813610007211</v>
      </c>
      <c r="F350">
        <v>177.34199211131818</v>
      </c>
      <c r="G350">
        <v>236.77187424295306</v>
      </c>
      <c r="H350">
        <v>304.77157957915722</v>
      </c>
      <c r="I350">
        <v>382.5417110016781</v>
      </c>
      <c r="J350">
        <v>553.87004190459947</v>
      </c>
      <c r="K350">
        <v>697.65523733747284</v>
      </c>
      <c r="L350">
        <v>833.58397352270322</v>
      </c>
      <c r="M350" s="156">
        <v>-421.58868484620928</v>
      </c>
      <c r="N350">
        <v>-509.26608769571652</v>
      </c>
      <c r="O350">
        <v>-605.49722055120867</v>
      </c>
      <c r="P350">
        <v>-698.9934050032216</v>
      </c>
      <c r="Q350">
        <v>-780.76723765009876</v>
      </c>
      <c r="R350">
        <v>-853.3682976212832</v>
      </c>
      <c r="S350">
        <v>-920.3936863033689</v>
      </c>
      <c r="T350">
        <v>-984.44566179672665</v>
      </c>
      <c r="U350">
        <v>-1052.6763694697097</v>
      </c>
      <c r="V350" s="158">
        <v>-1111.9539204187868</v>
      </c>
    </row>
    <row r="351" spans="2:22" x14ac:dyDescent="0.25">
      <c r="B351" s="1">
        <v>93006</v>
      </c>
      <c r="C351" s="156">
        <v>2.6320088196428715E-2</v>
      </c>
      <c r="D351">
        <v>5.5769681992177869E-2</v>
      </c>
      <c r="E351">
        <v>9.1348939309881541E-2</v>
      </c>
      <c r="F351">
        <v>0.13303975402199414</v>
      </c>
      <c r="G351">
        <v>0.17762331151009234</v>
      </c>
      <c r="H351">
        <v>0.2286358436452792</v>
      </c>
      <c r="I351">
        <v>0.28697802775819808</v>
      </c>
      <c r="J351">
        <v>0.41550640803045724</v>
      </c>
      <c r="K351">
        <v>0.52337227107087236</v>
      </c>
      <c r="L351">
        <v>0.62534431622108266</v>
      </c>
      <c r="M351" s="156">
        <v>-0.31627058127997693</v>
      </c>
      <c r="N351">
        <v>-0.38204507704104762</v>
      </c>
      <c r="O351">
        <v>-0.45423647453203947</v>
      </c>
      <c r="P351">
        <v>-0.52437614778936348</v>
      </c>
      <c r="Q351">
        <v>-0.58572185870224969</v>
      </c>
      <c r="R351">
        <v>-0.6401862697834082</v>
      </c>
      <c r="S351">
        <v>-0.69046788169795104</v>
      </c>
      <c r="T351">
        <v>-0.73851887606656152</v>
      </c>
      <c r="U351">
        <v>-0.78970470327810172</v>
      </c>
      <c r="V351" s="158">
        <v>-0.83417398381004237</v>
      </c>
    </row>
    <row r="352" spans="2:22" x14ac:dyDescent="0.25">
      <c r="B352" s="1">
        <v>94001</v>
      </c>
      <c r="C352" s="156">
        <v>26.234874762362164</v>
      </c>
      <c r="D352">
        <v>53.613249043645105</v>
      </c>
      <c r="E352">
        <v>87.709305279483686</v>
      </c>
      <c r="F352">
        <v>130.04224769121745</v>
      </c>
      <c r="G352">
        <v>177.64487044989295</v>
      </c>
      <c r="H352">
        <v>234.71517874523616</v>
      </c>
      <c r="I352">
        <v>302.12970497220886</v>
      </c>
      <c r="J352">
        <v>456.6936916948024</v>
      </c>
      <c r="K352">
        <v>585.31224967245532</v>
      </c>
      <c r="L352">
        <v>708.48816613413351</v>
      </c>
      <c r="M352" s="156">
        <v>-262.2729904789349</v>
      </c>
      <c r="N352">
        <v>-320.34988277632402</v>
      </c>
      <c r="O352">
        <v>-383.70590094732722</v>
      </c>
      <c r="P352">
        <v>-443.88549266205803</v>
      </c>
      <c r="Q352">
        <v>-494.84275957821905</v>
      </c>
      <c r="R352">
        <v>-537.60579746786755</v>
      </c>
      <c r="S352">
        <v>-574.56787287280224</v>
      </c>
      <c r="T352">
        <v>-595.14571212743704</v>
      </c>
      <c r="U352">
        <v>-623.48169268246136</v>
      </c>
      <c r="V352" s="158">
        <v>-645.81294227082014</v>
      </c>
    </row>
    <row r="353" spans="2:22" x14ac:dyDescent="0.25">
      <c r="B353" s="1">
        <v>94002</v>
      </c>
      <c r="C353" s="156">
        <v>94.982140335546347</v>
      </c>
      <c r="D353">
        <v>184.27855854376583</v>
      </c>
      <c r="E353">
        <v>294.94439439703308</v>
      </c>
      <c r="F353">
        <v>432.44748312917613</v>
      </c>
      <c r="G353">
        <v>587.58137195654172</v>
      </c>
      <c r="H353">
        <v>774.67683916239605</v>
      </c>
      <c r="I353">
        <v>996.81418056858843</v>
      </c>
      <c r="J353">
        <v>1509.7264766154822</v>
      </c>
      <c r="K353">
        <v>1936.8319421923661</v>
      </c>
      <c r="L353">
        <v>2347.6720483636664</v>
      </c>
      <c r="M353" s="156">
        <v>-814.330998621037</v>
      </c>
      <c r="N353">
        <v>-999.49720581300949</v>
      </c>
      <c r="O353">
        <v>-1198.2193044710509</v>
      </c>
      <c r="P353">
        <v>-1382.0339302160291</v>
      </c>
      <c r="Q353">
        <v>-1532.2697112515507</v>
      </c>
      <c r="R353">
        <v>-1651.7777099331354</v>
      </c>
      <c r="S353">
        <v>-1747.8811913094971</v>
      </c>
      <c r="T353">
        <v>-1770.2280560298104</v>
      </c>
      <c r="U353">
        <v>-1821.4448982717538</v>
      </c>
      <c r="V353" s="158">
        <v>-1853.088096548581</v>
      </c>
    </row>
    <row r="354" spans="2:22" x14ac:dyDescent="0.25">
      <c r="B354" s="1">
        <v>95001</v>
      </c>
      <c r="C354" s="156">
        <v>11.227684960011283</v>
      </c>
      <c r="D354">
        <v>21.197330714524483</v>
      </c>
      <c r="E354">
        <v>33.997650156507788</v>
      </c>
      <c r="F354">
        <v>50.950460480082242</v>
      </c>
      <c r="G354">
        <v>71.053639401735353</v>
      </c>
      <c r="H354">
        <v>96.34033011516226</v>
      </c>
      <c r="I354">
        <v>127.17874621750312</v>
      </c>
      <c r="J354">
        <v>200.60761458290534</v>
      </c>
      <c r="K354">
        <v>261.35534565773366</v>
      </c>
      <c r="L354">
        <v>320.34477770588097</v>
      </c>
      <c r="M354" s="156">
        <v>-85.332915429994813</v>
      </c>
      <c r="N354">
        <v>-104.49718203338674</v>
      </c>
      <c r="O354">
        <v>-124.74572483315293</v>
      </c>
      <c r="P354">
        <v>-142.59697093127735</v>
      </c>
      <c r="Q354">
        <v>-156.09261033161778</v>
      </c>
      <c r="R354">
        <v>-165.18923003933611</v>
      </c>
      <c r="S354">
        <v>-170.63115172313553</v>
      </c>
      <c r="T354">
        <v>-160.59949264091881</v>
      </c>
      <c r="U354">
        <v>-155.97230542802251</v>
      </c>
      <c r="V354" s="158">
        <v>-149.27763006371023</v>
      </c>
    </row>
    <row r="355" spans="2:22" x14ac:dyDescent="0.25">
      <c r="B355" s="1">
        <v>96202</v>
      </c>
      <c r="C355" s="156">
        <v>1.8737615796749325E-2</v>
      </c>
      <c r="D355">
        <v>3.8838423529283794E-2</v>
      </c>
      <c r="E355">
        <v>6.4842783980927063E-2</v>
      </c>
      <c r="F355">
        <v>9.8928735710155757E-2</v>
      </c>
      <c r="G355">
        <v>0.13875000469109708</v>
      </c>
      <c r="H355">
        <v>0.18786645365827659</v>
      </c>
      <c r="I355">
        <v>0.24682735848236009</v>
      </c>
      <c r="J355">
        <v>0.38464448494696035</v>
      </c>
      <c r="K355">
        <v>0.4978436590784594</v>
      </c>
      <c r="L355">
        <v>0.60605203171888222</v>
      </c>
      <c r="M355" s="156">
        <v>-0.16123401103311188</v>
      </c>
      <c r="N355">
        <v>-0.20267761669485498</v>
      </c>
      <c r="O355">
        <v>-0.24863455260925607</v>
      </c>
      <c r="P355">
        <v>-0.29287064569871007</v>
      </c>
      <c r="Q355">
        <v>-0.33084629696261547</v>
      </c>
      <c r="R355">
        <v>-0.36297107120597538</v>
      </c>
      <c r="S355">
        <v>-0.39110867186754283</v>
      </c>
      <c r="T355">
        <v>-0.40442066455147102</v>
      </c>
      <c r="U355">
        <v>-0.42528963429862154</v>
      </c>
      <c r="V355" s="158">
        <v>-0.44116176073840296</v>
      </c>
    </row>
    <row r="356" spans="2:22" x14ac:dyDescent="0.25">
      <c r="B356" s="1">
        <v>97001</v>
      </c>
      <c r="C356" s="156">
        <v>2.0919581065216113E-2</v>
      </c>
      <c r="D356">
        <v>4.3124378516004772E-2</v>
      </c>
      <c r="E356">
        <v>7.2066502066535226E-2</v>
      </c>
      <c r="F356">
        <v>0.11059761009039888</v>
      </c>
      <c r="G356">
        <v>0.15617757190897422</v>
      </c>
      <c r="H356">
        <v>0.21303912762649885</v>
      </c>
      <c r="I356">
        <v>0.28182007976590689</v>
      </c>
      <c r="J356">
        <v>0.4440163003590808</v>
      </c>
      <c r="K356">
        <v>0.57709447676776682</v>
      </c>
      <c r="L356">
        <v>0.70493127125761301</v>
      </c>
      <c r="M356" s="156">
        <v>-0.16488224954529929</v>
      </c>
      <c r="N356">
        <v>-0.20949913644353219</v>
      </c>
      <c r="O356">
        <v>-0.2585690745925322</v>
      </c>
      <c r="P356">
        <v>-0.30492708275763425</v>
      </c>
      <c r="Q356">
        <v>-0.34369486765225937</v>
      </c>
      <c r="R356">
        <v>-0.37505765259898316</v>
      </c>
      <c r="S356">
        <v>-0.40098116373806847</v>
      </c>
      <c r="T356">
        <v>-0.40447436341994669</v>
      </c>
      <c r="U356">
        <v>-0.41792673451728501</v>
      </c>
      <c r="V356" s="158">
        <v>-0.42591131326585341</v>
      </c>
    </row>
    <row r="357" spans="2:22" x14ac:dyDescent="0.25">
      <c r="B357" s="1">
        <v>97002</v>
      </c>
      <c r="C357" s="156">
        <v>24.542179172084587</v>
      </c>
      <c r="D357">
        <v>49.012816248480021</v>
      </c>
      <c r="E357">
        <v>80.750740814163365</v>
      </c>
      <c r="F357">
        <v>122.93222041975405</v>
      </c>
      <c r="G357">
        <v>172.87010704320298</v>
      </c>
      <c r="H357">
        <v>235.33665736281205</v>
      </c>
      <c r="I357">
        <v>311.10112120575536</v>
      </c>
      <c r="J357">
        <v>490.33885229978972</v>
      </c>
      <c r="K357">
        <v>637.80546357709864</v>
      </c>
      <c r="L357">
        <v>779.97828713883268</v>
      </c>
      <c r="M357" s="156">
        <v>-190.87195051307532</v>
      </c>
      <c r="N357">
        <v>-239.33780758726192</v>
      </c>
      <c r="O357">
        <v>-291.96915934643977</v>
      </c>
      <c r="P357">
        <v>-340.65535269508877</v>
      </c>
      <c r="Q357">
        <v>-380.20838827192239</v>
      </c>
      <c r="R357">
        <v>-410.72976116345717</v>
      </c>
      <c r="S357">
        <v>-434.27368131691253</v>
      </c>
      <c r="T357">
        <v>-428.49790863963511</v>
      </c>
      <c r="U357">
        <v>-434.8939615018827</v>
      </c>
      <c r="V357" s="158">
        <v>-435.35846545807294</v>
      </c>
    </row>
    <row r="358" spans="2:22" x14ac:dyDescent="0.25">
      <c r="B358" s="1">
        <v>97013</v>
      </c>
      <c r="C358" s="156">
        <v>0.33807763806654345</v>
      </c>
      <c r="D358">
        <v>0.59325792454282422</v>
      </c>
      <c r="E358">
        <v>1.0189469948327137</v>
      </c>
      <c r="F358">
        <v>1.8044013617997678</v>
      </c>
      <c r="G358">
        <v>2.9296684634606405</v>
      </c>
      <c r="H358">
        <v>4.5645502768248596</v>
      </c>
      <c r="I358">
        <v>6.7263235104897827</v>
      </c>
      <c r="J358">
        <v>12.288544216875696</v>
      </c>
      <c r="K358">
        <v>16.824768387375563</v>
      </c>
      <c r="L358">
        <v>21.335496676286276</v>
      </c>
      <c r="M358" s="156">
        <v>-0.76860040868633228</v>
      </c>
      <c r="N358">
        <v>-0.94784045703041597</v>
      </c>
      <c r="O358">
        <v>-1.0702640882792678</v>
      </c>
      <c r="P358">
        <v>-0.98538681449534904</v>
      </c>
      <c r="Q358">
        <v>-0.66859718017737224</v>
      </c>
      <c r="R358">
        <v>-4.422800832241025E-2</v>
      </c>
      <c r="S358">
        <v>0.30891854798448998</v>
      </c>
      <c r="T358">
        <v>0.4309272146023545</v>
      </c>
      <c r="U358">
        <v>0.53772031430962142</v>
      </c>
      <c r="V358" s="158">
        <v>0.63946858760249081</v>
      </c>
    </row>
    <row r="359" spans="2:22" x14ac:dyDescent="0.25">
      <c r="B359" s="1">
        <v>97014</v>
      </c>
      <c r="C359" s="156">
        <v>2.0919581065216113E-2</v>
      </c>
      <c r="D359">
        <v>4.3124378516004772E-2</v>
      </c>
      <c r="E359">
        <v>7.2066502066535226E-2</v>
      </c>
      <c r="F359">
        <v>0.11059761009039888</v>
      </c>
      <c r="G359">
        <v>0.15617757190897422</v>
      </c>
      <c r="H359">
        <v>0.21303912762649885</v>
      </c>
      <c r="I359">
        <v>0.28182007976590689</v>
      </c>
      <c r="J359">
        <v>0.4440163003590808</v>
      </c>
      <c r="K359">
        <v>0.57709447676776682</v>
      </c>
      <c r="L359">
        <v>0.70493127125761301</v>
      </c>
      <c r="M359" s="156">
        <v>-0.16488224954529929</v>
      </c>
      <c r="N359">
        <v>-0.20949913644353219</v>
      </c>
      <c r="O359">
        <v>-0.2585690745925322</v>
      </c>
      <c r="P359">
        <v>-0.30492708275763425</v>
      </c>
      <c r="Q359">
        <v>-0.34369486765225937</v>
      </c>
      <c r="R359">
        <v>-0.37505765259898316</v>
      </c>
      <c r="S359">
        <v>-0.40098116373806847</v>
      </c>
      <c r="T359">
        <v>-0.40447436341994669</v>
      </c>
      <c r="U359">
        <v>-0.41792673451728501</v>
      </c>
      <c r="V359" s="158">
        <v>-0.42591131326585341</v>
      </c>
    </row>
    <row r="360" spans="2:22" x14ac:dyDescent="0.25">
      <c r="B360" s="1">
        <v>98001</v>
      </c>
      <c r="C360" s="156">
        <v>15.454939937561232</v>
      </c>
      <c r="D360">
        <v>30.348412882417552</v>
      </c>
      <c r="E360">
        <v>51.119510899742892</v>
      </c>
      <c r="F360">
        <v>81.939848220049655</v>
      </c>
      <c r="G360">
        <v>121.20252282896691</v>
      </c>
      <c r="H360">
        <v>173.12888292203039</v>
      </c>
      <c r="I360">
        <v>238.21889624515924</v>
      </c>
      <c r="J360">
        <v>397.92625541987934</v>
      </c>
      <c r="K360">
        <v>528.12138490621373</v>
      </c>
      <c r="L360">
        <v>654.92274955936114</v>
      </c>
      <c r="M360" s="156">
        <v>-112.84948551788116</v>
      </c>
      <c r="N360">
        <v>-137.77895760168164</v>
      </c>
      <c r="O360">
        <v>-164.13667683834774</v>
      </c>
      <c r="P360">
        <v>-186.1449288809757</v>
      </c>
      <c r="Q360">
        <v>-200.99780074296973</v>
      </c>
      <c r="R360">
        <v>-207.67526640015268</v>
      </c>
      <c r="S360">
        <v>-207.24354718580116</v>
      </c>
      <c r="T360">
        <v>-168.10772388625688</v>
      </c>
      <c r="U360">
        <v>-142.46066894776919</v>
      </c>
      <c r="V360" s="158">
        <v>-113.53377512254272</v>
      </c>
    </row>
    <row r="361" spans="2:22" x14ac:dyDescent="0.25">
      <c r="B361" s="1">
        <v>98002</v>
      </c>
      <c r="C361" s="156">
        <v>15.570958727098692</v>
      </c>
      <c r="D361">
        <v>32.274729952834832</v>
      </c>
      <c r="E361">
        <v>53.884353488150396</v>
      </c>
      <c r="F361">
        <v>82.209779375139448</v>
      </c>
      <c r="G361">
        <v>115.30125389830168</v>
      </c>
      <c r="H361">
        <v>156.11702299002786</v>
      </c>
      <c r="I361">
        <v>205.11353489884121</v>
      </c>
      <c r="J361">
        <v>319.6395669909241</v>
      </c>
      <c r="K361">
        <v>413.70808069419985</v>
      </c>
      <c r="L361">
        <v>503.62923835839115</v>
      </c>
      <c r="M361" s="156">
        <v>-133.98546316851599</v>
      </c>
      <c r="N361">
        <v>-168.4250994734245</v>
      </c>
      <c r="O361">
        <v>-206.61531321829176</v>
      </c>
      <c r="P361">
        <v>-243.37550657562804</v>
      </c>
      <c r="Q361">
        <v>-274.93327277593352</v>
      </c>
      <c r="R361">
        <v>-301.62896017216553</v>
      </c>
      <c r="S361">
        <v>-325.01130632192809</v>
      </c>
      <c r="T361">
        <v>-336.07357224227246</v>
      </c>
      <c r="U361">
        <v>-353.4156861021545</v>
      </c>
      <c r="V361" s="158">
        <v>-366.60542317361285</v>
      </c>
    </row>
    <row r="362" spans="2:22" x14ac:dyDescent="0.25">
      <c r="B362" s="1">
        <v>98003</v>
      </c>
      <c r="C362" s="156">
        <v>12.171942286901482</v>
      </c>
      <c r="D362">
        <v>24.534895342674155</v>
      </c>
      <c r="E362">
        <v>41.054454883939975</v>
      </c>
      <c r="F362">
        <v>64.046249691141099</v>
      </c>
      <c r="G362">
        <v>92.149675175522916</v>
      </c>
      <c r="H362">
        <v>128.18083929578825</v>
      </c>
      <c r="I362">
        <v>172.53380284385349</v>
      </c>
      <c r="J362">
        <v>279.21217730737794</v>
      </c>
      <c r="K362">
        <v>366.64814698846624</v>
      </c>
      <c r="L362">
        <v>451.26577563653427</v>
      </c>
      <c r="M362" s="156">
        <v>-90.771844576242728</v>
      </c>
      <c r="N362">
        <v>-113.82903897463098</v>
      </c>
      <c r="O362">
        <v>-138.74594465828486</v>
      </c>
      <c r="P362">
        <v>-161.22007593871456</v>
      </c>
      <c r="Q362">
        <v>-178.73696555843284</v>
      </c>
      <c r="R362">
        <v>-191.02982690966854</v>
      </c>
      <c r="S362">
        <v>-199.10445673718985</v>
      </c>
      <c r="T362">
        <v>-186.69403781466698</v>
      </c>
      <c r="U362">
        <v>-182.14825599397091</v>
      </c>
      <c r="V362" s="158">
        <v>-174.79166483461901</v>
      </c>
    </row>
    <row r="363" spans="2:22" x14ac:dyDescent="0.25">
      <c r="B363" s="1">
        <v>99981</v>
      </c>
      <c r="C363" s="156">
        <v>61.010784152514432</v>
      </c>
      <c r="D363">
        <v>102.10265831800143</v>
      </c>
      <c r="E363">
        <v>176.87741113872607</v>
      </c>
      <c r="F363">
        <v>326.28311653290888</v>
      </c>
      <c r="G363">
        <v>547.70027479126031</v>
      </c>
      <c r="H363">
        <v>871.30944867263224</v>
      </c>
      <c r="I363">
        <v>1300.0606616776624</v>
      </c>
      <c r="J363">
        <v>2410.8315368369031</v>
      </c>
      <c r="K363">
        <v>3315.3937269340095</v>
      </c>
      <c r="L363">
        <v>4216.4648547735796</v>
      </c>
      <c r="M363" s="156">
        <v>-59.888449058681161</v>
      </c>
      <c r="N363">
        <v>-69.869147325346034</v>
      </c>
      <c r="O363">
        <v>-64.774657043532898</v>
      </c>
      <c r="P363">
        <v>-16.831899103825265</v>
      </c>
      <c r="Q363">
        <v>21.276195290439478</v>
      </c>
      <c r="R363">
        <v>26.959925096613446</v>
      </c>
      <c r="S363">
        <v>33.488738179300519</v>
      </c>
      <c r="T363">
        <v>47.139962591247944</v>
      </c>
      <c r="U363">
        <v>59.034984030030159</v>
      </c>
      <c r="V363" s="158">
        <v>70.38746193303642</v>
      </c>
    </row>
    <row r="364" spans="2:22" x14ac:dyDescent="0.25">
      <c r="B364" s="1">
        <v>99982</v>
      </c>
      <c r="C364" s="156">
        <v>9.4419156679088012E-2</v>
      </c>
      <c r="D364">
        <v>0.1579768783613896</v>
      </c>
      <c r="E364">
        <v>0.2737102101802818</v>
      </c>
      <c r="F364">
        <v>0.50507927015926168</v>
      </c>
      <c r="G364">
        <v>0.84803683372324989</v>
      </c>
      <c r="H364">
        <v>1.3493396236385091</v>
      </c>
      <c r="I364">
        <v>2.0135544059300665</v>
      </c>
      <c r="J364">
        <v>3.7344363870107178</v>
      </c>
      <c r="K364">
        <v>5.1358263257673009</v>
      </c>
      <c r="L364">
        <v>6.5318249445470977</v>
      </c>
      <c r="M364" s="156">
        <v>-9.1317886683478094E-2</v>
      </c>
      <c r="N364">
        <v>-0.10644768256660658</v>
      </c>
      <c r="O364">
        <v>-9.8185621500557013E-2</v>
      </c>
      <c r="P364">
        <v>-2.3535188740815394E-2</v>
      </c>
      <c r="Q364">
        <v>3.2726613013906315E-2</v>
      </c>
      <c r="R364">
        <v>4.1483844509352642E-2</v>
      </c>
      <c r="S364">
        <v>5.154750849201379E-2</v>
      </c>
      <c r="T364">
        <v>7.259981702845314E-2</v>
      </c>
      <c r="U364">
        <v>9.0940550530454842E-2</v>
      </c>
      <c r="V364" s="158">
        <v>0.10844656341605956</v>
      </c>
    </row>
    <row r="365" spans="2:22" x14ac:dyDescent="0.25">
      <c r="B365" s="1">
        <v>99983</v>
      </c>
      <c r="C365" s="156">
        <v>0.18883831335817602</v>
      </c>
      <c r="D365">
        <v>0.3159537567227792</v>
      </c>
      <c r="E365">
        <v>0.5474204203605636</v>
      </c>
      <c r="F365">
        <v>1.0101585403185234</v>
      </c>
      <c r="G365">
        <v>1.6960736674464998</v>
      </c>
      <c r="H365">
        <v>2.6986792472770182</v>
      </c>
      <c r="I365">
        <v>4.027108811860133</v>
      </c>
      <c r="J365">
        <v>7.4688727740214356</v>
      </c>
      <c r="K365">
        <v>10.271652651534602</v>
      </c>
      <c r="L365">
        <v>13.063649889094195</v>
      </c>
      <c r="M365" s="156">
        <v>-0.18263577336695619</v>
      </c>
      <c r="N365">
        <v>-0.21289536513321317</v>
      </c>
      <c r="O365">
        <v>-0.19637124300111403</v>
      </c>
      <c r="P365">
        <v>-4.7070377481630787E-2</v>
      </c>
      <c r="Q365">
        <v>6.545322602781263E-2</v>
      </c>
      <c r="R365">
        <v>8.2967689018705285E-2</v>
      </c>
      <c r="S365">
        <v>0.10309501698402758</v>
      </c>
      <c r="T365">
        <v>0.14519963405690628</v>
      </c>
      <c r="U365">
        <v>0.18188110106090968</v>
      </c>
      <c r="V365" s="158">
        <v>0.21689312683211912</v>
      </c>
    </row>
    <row r="366" spans="2:22" ht="15.75" thickBot="1" x14ac:dyDescent="0.3">
      <c r="C366" s="159">
        <v>115.09679785240611</v>
      </c>
      <c r="D366" s="160">
        <v>209.51545862257208</v>
      </c>
      <c r="E366" s="160">
        <v>321.98702604046957</v>
      </c>
      <c r="F366" s="160">
        <v>451.52729056530626</v>
      </c>
      <c r="G366" s="160">
        <v>588.22569762949456</v>
      </c>
      <c r="H366" s="160">
        <v>743.1487434911005</v>
      </c>
      <c r="I366" s="160">
        <v>919.36271309649624</v>
      </c>
      <c r="J366" s="160">
        <v>1305.6351510686313</v>
      </c>
      <c r="K366" s="160">
        <v>1630.0944144746782</v>
      </c>
      <c r="L366" s="160">
        <v>1936.5227146156151</v>
      </c>
      <c r="M366" s="159">
        <v>-960.25532081369215</v>
      </c>
      <c r="N366" s="160">
        <v>-1168.9962164617825</v>
      </c>
      <c r="O366" s="160">
        <v>-1395.458611251167</v>
      </c>
      <c r="P366" s="160">
        <v>-1613.1061185179999</v>
      </c>
      <c r="Q366" s="160">
        <v>-1801.2945823369296</v>
      </c>
      <c r="R366" s="160">
        <v>-1966.8131287041863</v>
      </c>
      <c r="S366" s="160">
        <v>-2118.1693946998598</v>
      </c>
      <c r="T366" s="160">
        <v>-2263.7212640501216</v>
      </c>
      <c r="U366" s="160">
        <v>-2417.9654949935584</v>
      </c>
      <c r="V366" s="161">
        <v>-2549.5056988492533</v>
      </c>
    </row>
    <row r="367" spans="2:22" ht="15.75" thickTop="1" x14ac:dyDescent="0.25"/>
    <row r="369" spans="2:22" x14ac:dyDescent="0.25">
      <c r="B369" t="s">
        <v>1887</v>
      </c>
      <c r="C369">
        <v>2</v>
      </c>
      <c r="D369">
        <v>3</v>
      </c>
      <c r="E369">
        <v>4</v>
      </c>
      <c r="F369">
        <v>5</v>
      </c>
      <c r="G369">
        <v>6</v>
      </c>
      <c r="H369">
        <v>7</v>
      </c>
      <c r="I369">
        <v>8</v>
      </c>
      <c r="J369">
        <v>9</v>
      </c>
      <c r="K369">
        <v>10</v>
      </c>
      <c r="L369">
        <v>11</v>
      </c>
      <c r="M369">
        <v>12</v>
      </c>
      <c r="N369">
        <v>13</v>
      </c>
      <c r="O369">
        <v>14</v>
      </c>
      <c r="P369">
        <v>15</v>
      </c>
      <c r="Q369">
        <v>16</v>
      </c>
      <c r="R369">
        <v>17</v>
      </c>
      <c r="S369">
        <v>18</v>
      </c>
      <c r="T369">
        <v>19</v>
      </c>
      <c r="U369">
        <v>20</v>
      </c>
      <c r="V369">
        <v>21</v>
      </c>
    </row>
  </sheetData>
  <mergeCells count="2">
    <mergeCell ref="C1:L1"/>
    <mergeCell ref="M1:V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2226-6886-4093-BB94-6BD1E7238D17}">
  <sheetPr codeName="Sheet15"/>
  <dimension ref="A1:P23"/>
  <sheetViews>
    <sheetView showGridLines="0" zoomScale="70" zoomScaleNormal="70" workbookViewId="0">
      <selection activeCell="A7" sqref="A7"/>
    </sheetView>
  </sheetViews>
  <sheetFormatPr defaultRowHeight="15" x14ac:dyDescent="0.25"/>
  <cols>
    <col min="1" max="1" width="65" bestFit="1" customWidth="1"/>
    <col min="2" max="2" width="10.7109375" customWidth="1"/>
    <col min="3" max="5" width="9.140625" customWidth="1"/>
  </cols>
  <sheetData>
    <row r="1" spans="1:16" ht="52.5" customHeight="1" x14ac:dyDescent="0.25">
      <c r="A1" s="134" t="s">
        <v>1888</v>
      </c>
      <c r="C1" s="172" t="s">
        <v>1892</v>
      </c>
      <c r="D1" s="174" t="s">
        <v>1893</v>
      </c>
      <c r="E1" s="168" t="s">
        <v>1896</v>
      </c>
      <c r="F1" s="169"/>
      <c r="G1" s="169"/>
      <c r="H1" s="169"/>
      <c r="I1" s="169"/>
      <c r="J1" s="169"/>
      <c r="K1" s="169"/>
      <c r="L1" s="169"/>
      <c r="M1" s="169"/>
      <c r="N1" s="169"/>
      <c r="O1" s="169"/>
      <c r="P1" s="169"/>
    </row>
    <row r="2" spans="1:16" ht="48.75" customHeight="1" x14ac:dyDescent="0.25">
      <c r="A2" s="135" t="s">
        <v>1889</v>
      </c>
      <c r="C2" s="173"/>
      <c r="D2" s="174"/>
      <c r="E2" s="168"/>
      <c r="F2" s="169"/>
      <c r="G2" s="169"/>
      <c r="H2" s="169"/>
      <c r="I2" s="169"/>
      <c r="J2" s="169"/>
      <c r="K2" s="169"/>
      <c r="L2" s="169"/>
      <c r="M2" s="169"/>
      <c r="N2" s="169"/>
      <c r="O2" s="169"/>
      <c r="P2" s="169"/>
    </row>
    <row r="3" spans="1:16" ht="65.25" customHeight="1" x14ac:dyDescent="0.25">
      <c r="A3" s="133" t="s">
        <v>1890</v>
      </c>
      <c r="C3" s="173"/>
      <c r="D3" s="174"/>
      <c r="E3" s="168"/>
      <c r="F3" s="169"/>
      <c r="G3" s="169"/>
      <c r="H3" s="169"/>
      <c r="I3" s="169"/>
      <c r="J3" s="169"/>
      <c r="K3" s="169"/>
      <c r="L3" s="169"/>
      <c r="M3" s="169"/>
      <c r="N3" s="169"/>
      <c r="O3" s="169"/>
      <c r="P3" s="169"/>
    </row>
    <row r="4" spans="1:16" ht="48" customHeight="1" x14ac:dyDescent="0.25">
      <c r="A4" s="136" t="s">
        <v>1891</v>
      </c>
      <c r="C4" s="173"/>
      <c r="D4" s="174"/>
      <c r="E4" s="168"/>
      <c r="F4" s="169"/>
      <c r="G4" s="169"/>
      <c r="H4" s="169"/>
      <c r="I4" s="169"/>
      <c r="J4" s="169"/>
      <c r="K4" s="169"/>
      <c r="L4" s="169"/>
      <c r="M4" s="169"/>
      <c r="N4" s="169"/>
      <c r="O4" s="169"/>
      <c r="P4" s="169"/>
    </row>
    <row r="5" spans="1:16" x14ac:dyDescent="0.25">
      <c r="C5" s="173"/>
      <c r="D5" s="174"/>
      <c r="E5" s="168"/>
      <c r="F5" s="169"/>
      <c r="G5" s="169"/>
      <c r="H5" s="169"/>
      <c r="I5" s="169"/>
      <c r="J5" s="169"/>
      <c r="K5" s="169"/>
      <c r="L5" s="169"/>
      <c r="M5" s="169"/>
      <c r="N5" s="169"/>
      <c r="O5" s="169"/>
      <c r="P5" s="169"/>
    </row>
    <row r="6" spans="1:16" x14ac:dyDescent="0.25">
      <c r="C6" s="173"/>
      <c r="D6" s="174"/>
      <c r="E6" s="168"/>
      <c r="F6" s="169"/>
      <c r="G6" s="169"/>
      <c r="H6" s="169"/>
      <c r="I6" s="169"/>
      <c r="J6" s="169"/>
      <c r="K6" s="169"/>
      <c r="L6" s="169"/>
      <c r="M6" s="169"/>
      <c r="N6" s="169"/>
      <c r="O6" s="169"/>
      <c r="P6" s="169"/>
    </row>
    <row r="7" spans="1:16" x14ac:dyDescent="0.25">
      <c r="C7" s="173"/>
      <c r="D7" s="174"/>
      <c r="E7" s="168"/>
      <c r="F7" s="169"/>
      <c r="G7" s="169"/>
      <c r="H7" s="169"/>
      <c r="I7" s="169"/>
      <c r="J7" s="169"/>
      <c r="K7" s="169"/>
      <c r="L7" s="169"/>
      <c r="M7" s="169"/>
      <c r="N7" s="169"/>
      <c r="O7" s="169"/>
      <c r="P7" s="169"/>
    </row>
    <row r="8" spans="1:16" x14ac:dyDescent="0.25">
      <c r="C8" s="173"/>
      <c r="D8" s="174"/>
      <c r="E8" s="168"/>
      <c r="F8" s="169"/>
      <c r="G8" s="169"/>
      <c r="H8" s="169"/>
      <c r="I8" s="169"/>
      <c r="J8" s="169"/>
      <c r="K8" s="169"/>
      <c r="L8" s="169"/>
      <c r="M8" s="169"/>
      <c r="N8" s="169"/>
      <c r="O8" s="169"/>
      <c r="P8" s="169"/>
    </row>
    <row r="9" spans="1:16" x14ac:dyDescent="0.25">
      <c r="C9" s="173"/>
      <c r="D9" s="174"/>
      <c r="E9" s="168"/>
      <c r="F9" s="169"/>
      <c r="G9" s="169"/>
      <c r="H9" s="169"/>
      <c r="I9" s="169"/>
      <c r="J9" s="169"/>
      <c r="K9" s="169"/>
      <c r="L9" s="169"/>
      <c r="M9" s="169"/>
      <c r="N9" s="169"/>
      <c r="O9" s="169"/>
      <c r="P9" s="169"/>
    </row>
    <row r="10" spans="1:16" x14ac:dyDescent="0.25">
      <c r="C10" s="173"/>
      <c r="D10" s="174"/>
      <c r="E10" s="168"/>
      <c r="F10" s="169"/>
      <c r="G10" s="169"/>
      <c r="H10" s="169"/>
      <c r="I10" s="169"/>
      <c r="J10" s="169"/>
      <c r="K10" s="169"/>
      <c r="L10" s="169"/>
      <c r="M10" s="169"/>
      <c r="N10" s="169"/>
      <c r="O10" s="169"/>
      <c r="P10" s="169"/>
    </row>
    <row r="11" spans="1:16" ht="6" customHeight="1" x14ac:dyDescent="0.25"/>
    <row r="12" spans="1:16" x14ac:dyDescent="0.25">
      <c r="C12" s="170" t="s">
        <v>1894</v>
      </c>
      <c r="D12" s="171"/>
      <c r="E12" s="168" t="s">
        <v>1895</v>
      </c>
      <c r="F12" s="169"/>
      <c r="G12" s="169"/>
      <c r="H12" s="169"/>
      <c r="I12" s="169"/>
      <c r="J12" s="169"/>
      <c r="K12" s="169"/>
      <c r="L12" s="169"/>
      <c r="M12" s="169"/>
      <c r="N12" s="169"/>
      <c r="O12" s="169"/>
      <c r="P12" s="169"/>
    </row>
    <row r="13" spans="1:16" x14ac:dyDescent="0.25">
      <c r="C13" s="170"/>
      <c r="D13" s="171"/>
      <c r="E13" s="168"/>
      <c r="F13" s="169"/>
      <c r="G13" s="169"/>
      <c r="H13" s="169"/>
      <c r="I13" s="169"/>
      <c r="J13" s="169"/>
      <c r="K13" s="169"/>
      <c r="L13" s="169"/>
      <c r="M13" s="169"/>
      <c r="N13" s="169"/>
      <c r="O13" s="169"/>
      <c r="P13" s="169"/>
    </row>
    <row r="23" ht="15" customHeight="1" x14ac:dyDescent="0.25"/>
  </sheetData>
  <mergeCells count="5">
    <mergeCell ref="E1:P10"/>
    <mergeCell ref="C12:D13"/>
    <mergeCell ref="E12:P13"/>
    <mergeCell ref="C1:C10"/>
    <mergeCell ref="D1: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A42B-501F-4360-B1BC-69EEE4F07275}">
  <sheetPr codeName="Sheet22">
    <tabColor theme="0"/>
  </sheetPr>
  <dimension ref="A1:N27"/>
  <sheetViews>
    <sheetView zoomScale="85" zoomScaleNormal="85" workbookViewId="0">
      <selection activeCell="L30" sqref="L30"/>
    </sheetView>
  </sheetViews>
  <sheetFormatPr defaultColWidth="8.85546875" defaultRowHeight="15" x14ac:dyDescent="0.25"/>
  <cols>
    <col min="1" max="1" width="22.7109375" style="4" bestFit="1" customWidth="1"/>
    <col min="2" max="2" width="25.85546875" style="4" bestFit="1" customWidth="1"/>
    <col min="3" max="16384" width="8.85546875" style="4"/>
  </cols>
  <sheetData>
    <row r="1" spans="1:14" ht="0.75" customHeight="1" x14ac:dyDescent="0.25"/>
    <row r="2" spans="1:14" ht="14.45" customHeight="1" x14ac:dyDescent="0.25">
      <c r="A2" s="181" t="s">
        <v>1892</v>
      </c>
      <c r="B2" s="149" t="s">
        <v>1893</v>
      </c>
      <c r="C2" s="179" t="s">
        <v>1902</v>
      </c>
      <c r="D2" s="180"/>
      <c r="E2" s="180"/>
      <c r="F2" s="180"/>
      <c r="G2" s="180"/>
      <c r="H2" s="180"/>
      <c r="I2" s="180"/>
      <c r="J2" s="180"/>
      <c r="K2" s="180"/>
      <c r="L2" s="180"/>
      <c r="M2" s="180"/>
      <c r="N2" s="180"/>
    </row>
    <row r="3" spans="1:14" x14ac:dyDescent="0.25">
      <c r="A3" s="182"/>
      <c r="B3" s="149"/>
      <c r="C3" s="179"/>
      <c r="D3" s="180"/>
      <c r="E3" s="180"/>
      <c r="F3" s="180"/>
      <c r="G3" s="180"/>
      <c r="H3" s="180"/>
      <c r="I3" s="180"/>
      <c r="J3" s="180"/>
      <c r="K3" s="180"/>
      <c r="L3" s="180"/>
      <c r="M3" s="180"/>
      <c r="N3" s="180"/>
    </row>
    <row r="4" spans="1:14" x14ac:dyDescent="0.25">
      <c r="A4" s="182"/>
      <c r="B4" s="149"/>
      <c r="C4" s="179"/>
      <c r="D4" s="180"/>
      <c r="E4" s="180"/>
      <c r="F4" s="180"/>
      <c r="G4" s="180"/>
      <c r="H4" s="180"/>
      <c r="I4" s="180"/>
      <c r="J4" s="180"/>
      <c r="K4" s="180"/>
      <c r="L4" s="180"/>
      <c r="M4" s="180"/>
      <c r="N4" s="180"/>
    </row>
    <row r="5" spans="1:14" x14ac:dyDescent="0.25">
      <c r="A5" s="182"/>
      <c r="B5" s="149"/>
      <c r="C5" s="179"/>
      <c r="D5" s="180"/>
      <c r="E5" s="180"/>
      <c r="F5" s="180"/>
      <c r="G5" s="180"/>
      <c r="H5" s="180"/>
      <c r="I5" s="180"/>
      <c r="J5" s="180"/>
      <c r="K5" s="180"/>
      <c r="L5" s="180"/>
      <c r="M5" s="180"/>
      <c r="N5" s="180"/>
    </row>
    <row r="6" spans="1:14" x14ac:dyDescent="0.25">
      <c r="A6" s="182"/>
      <c r="B6" s="149"/>
      <c r="C6" s="179"/>
      <c r="D6" s="180"/>
      <c r="E6" s="180"/>
      <c r="F6" s="180"/>
      <c r="G6" s="180"/>
      <c r="H6" s="180"/>
      <c r="I6" s="180"/>
      <c r="J6" s="180"/>
      <c r="K6" s="180"/>
      <c r="L6" s="180"/>
      <c r="M6" s="180"/>
      <c r="N6" s="180"/>
    </row>
    <row r="7" spans="1:14" x14ac:dyDescent="0.25">
      <c r="A7" s="182"/>
      <c r="B7" s="149"/>
      <c r="C7" s="179"/>
      <c r="D7" s="180"/>
      <c r="E7" s="180"/>
      <c r="F7" s="180"/>
      <c r="G7" s="180"/>
      <c r="H7" s="180"/>
      <c r="I7" s="180"/>
      <c r="J7" s="180"/>
      <c r="K7" s="180"/>
      <c r="L7" s="180"/>
      <c r="M7" s="180"/>
      <c r="N7" s="180"/>
    </row>
    <row r="8" spans="1:14" x14ac:dyDescent="0.25">
      <c r="A8" s="182"/>
      <c r="B8" s="149"/>
      <c r="C8" s="179"/>
      <c r="D8" s="180"/>
      <c r="E8" s="180"/>
      <c r="F8" s="180"/>
      <c r="G8" s="180"/>
      <c r="H8" s="180"/>
      <c r="I8" s="180"/>
      <c r="J8" s="180"/>
      <c r="K8" s="180"/>
      <c r="L8" s="180"/>
      <c r="M8" s="180"/>
      <c r="N8" s="180"/>
    </row>
    <row r="9" spans="1:14" x14ac:dyDescent="0.25">
      <c r="A9" s="182"/>
      <c r="B9" s="149"/>
      <c r="C9" s="179"/>
      <c r="D9" s="180"/>
      <c r="E9" s="180"/>
      <c r="F9" s="180"/>
      <c r="G9" s="180"/>
      <c r="H9" s="180"/>
      <c r="I9" s="180"/>
      <c r="J9" s="180"/>
      <c r="K9" s="180"/>
      <c r="L9" s="180"/>
      <c r="M9" s="180"/>
      <c r="N9" s="180"/>
    </row>
    <row r="10" spans="1:14" x14ac:dyDescent="0.25">
      <c r="A10" s="182"/>
      <c r="B10" s="149"/>
      <c r="C10" s="179"/>
      <c r="D10" s="180"/>
      <c r="E10" s="180"/>
      <c r="F10" s="180"/>
      <c r="G10" s="180"/>
      <c r="H10" s="180"/>
      <c r="I10" s="180"/>
      <c r="J10" s="180"/>
      <c r="K10" s="180"/>
      <c r="L10" s="180"/>
      <c r="M10" s="180"/>
      <c r="N10" s="180"/>
    </row>
    <row r="11" spans="1:14" x14ac:dyDescent="0.25">
      <c r="A11" s="182"/>
      <c r="B11" s="149"/>
      <c r="C11" s="179"/>
      <c r="D11" s="180"/>
      <c r="E11" s="180"/>
      <c r="F11" s="180"/>
      <c r="G11" s="180"/>
      <c r="H11" s="180"/>
      <c r="I11" s="180"/>
      <c r="J11" s="180"/>
      <c r="K11" s="180"/>
      <c r="L11" s="180"/>
      <c r="M11" s="180"/>
      <c r="N11" s="180"/>
    </row>
    <row r="12" spans="1:14" x14ac:dyDescent="0.25">
      <c r="A12" s="182"/>
      <c r="B12" s="149"/>
      <c r="C12" s="179"/>
      <c r="D12" s="180"/>
      <c r="E12" s="180"/>
      <c r="F12" s="180"/>
      <c r="G12" s="180"/>
      <c r="H12" s="180"/>
      <c r="I12" s="180"/>
      <c r="J12" s="180"/>
      <c r="K12" s="180"/>
      <c r="L12" s="180"/>
      <c r="M12" s="180"/>
      <c r="N12" s="180"/>
    </row>
    <row r="13" spans="1:14" x14ac:dyDescent="0.25">
      <c r="A13" s="182"/>
      <c r="B13" s="149"/>
      <c r="C13" s="179"/>
      <c r="D13" s="180"/>
      <c r="E13" s="180"/>
      <c r="F13" s="180"/>
      <c r="G13" s="180"/>
      <c r="H13" s="180"/>
      <c r="I13" s="180"/>
      <c r="J13" s="180"/>
      <c r="K13" s="180"/>
      <c r="L13" s="180"/>
      <c r="M13" s="180"/>
      <c r="N13" s="180"/>
    </row>
    <row r="14" spans="1:14" x14ac:dyDescent="0.25">
      <c r="A14" s="182"/>
      <c r="B14" s="149"/>
      <c r="C14" s="179"/>
      <c r="D14" s="180"/>
      <c r="E14" s="180"/>
      <c r="F14" s="180"/>
      <c r="G14" s="180"/>
      <c r="H14" s="180"/>
      <c r="I14" s="180"/>
      <c r="J14" s="180"/>
      <c r="K14" s="180"/>
      <c r="L14" s="180"/>
      <c r="M14" s="180"/>
      <c r="N14" s="180"/>
    </row>
    <row r="15" spans="1:14" x14ac:dyDescent="0.25">
      <c r="A15" s="182"/>
      <c r="B15" s="149"/>
      <c r="C15" s="179"/>
      <c r="D15" s="180"/>
      <c r="E15" s="180"/>
      <c r="F15" s="180"/>
      <c r="G15" s="180"/>
      <c r="H15" s="180"/>
      <c r="I15" s="180"/>
      <c r="J15" s="180"/>
      <c r="K15" s="180"/>
      <c r="L15" s="180"/>
      <c r="M15" s="180"/>
      <c r="N15" s="180"/>
    </row>
    <row r="16" spans="1:14" x14ac:dyDescent="0.25">
      <c r="A16" s="182"/>
      <c r="B16" s="149"/>
      <c r="C16" s="179"/>
      <c r="D16" s="180"/>
      <c r="E16" s="180"/>
      <c r="F16" s="180"/>
      <c r="G16" s="180"/>
      <c r="H16" s="180"/>
      <c r="I16" s="180"/>
      <c r="J16" s="180"/>
      <c r="K16" s="180"/>
      <c r="L16" s="180"/>
      <c r="M16" s="180"/>
      <c r="N16" s="180"/>
    </row>
    <row r="17" spans="1:14" x14ac:dyDescent="0.25">
      <c r="A17" s="182"/>
      <c r="B17" s="149"/>
      <c r="C17" s="179"/>
      <c r="D17" s="180"/>
      <c r="E17" s="180"/>
      <c r="F17" s="180"/>
      <c r="G17" s="180"/>
      <c r="H17" s="180"/>
      <c r="I17" s="180"/>
      <c r="J17" s="180"/>
      <c r="K17" s="180"/>
      <c r="L17" s="180"/>
      <c r="M17" s="180"/>
      <c r="N17" s="180"/>
    </row>
    <row r="18" spans="1:14" x14ac:dyDescent="0.25">
      <c r="A18" s="182"/>
      <c r="B18" s="149"/>
      <c r="C18" s="179"/>
      <c r="D18" s="180"/>
      <c r="E18" s="180"/>
      <c r="F18" s="180"/>
      <c r="G18" s="180"/>
      <c r="H18" s="180"/>
      <c r="I18" s="180"/>
      <c r="J18" s="180"/>
      <c r="K18" s="180"/>
      <c r="L18" s="180"/>
      <c r="M18" s="180"/>
      <c r="N18" s="180"/>
    </row>
    <row r="19" spans="1:14" x14ac:dyDescent="0.25">
      <c r="A19" s="182"/>
      <c r="B19" s="149"/>
      <c r="C19" s="179"/>
      <c r="D19" s="180"/>
      <c r="E19" s="180"/>
      <c r="F19" s="180"/>
      <c r="G19" s="180"/>
      <c r="H19" s="180"/>
      <c r="I19" s="180"/>
      <c r="J19" s="180"/>
      <c r="K19" s="180"/>
      <c r="L19" s="180"/>
      <c r="M19" s="180"/>
      <c r="N19" s="180"/>
    </row>
    <row r="20" spans="1:14" x14ac:dyDescent="0.25">
      <c r="A20" s="182"/>
      <c r="B20" s="149"/>
      <c r="C20" s="179"/>
      <c r="D20" s="180"/>
      <c r="E20" s="180"/>
      <c r="F20" s="180"/>
      <c r="G20" s="180"/>
      <c r="H20" s="180"/>
      <c r="I20" s="180"/>
      <c r="J20" s="180"/>
      <c r="K20" s="180"/>
      <c r="L20" s="180"/>
      <c r="M20" s="180"/>
      <c r="N20" s="180"/>
    </row>
    <row r="21" spans="1:14" x14ac:dyDescent="0.25">
      <c r="A21" s="182"/>
      <c r="B21" s="149"/>
      <c r="C21" s="179"/>
      <c r="D21" s="180"/>
      <c r="E21" s="180"/>
      <c r="F21" s="180"/>
      <c r="G21" s="180"/>
      <c r="H21" s="180"/>
      <c r="I21" s="180"/>
      <c r="J21" s="180"/>
      <c r="K21" s="180"/>
      <c r="L21" s="180"/>
      <c r="M21" s="180"/>
      <c r="N21" s="180"/>
    </row>
    <row r="22" spans="1:14" x14ac:dyDescent="0.25">
      <c r="A22" s="182"/>
      <c r="B22" s="149"/>
      <c r="C22" s="179"/>
      <c r="D22" s="180"/>
      <c r="E22" s="180"/>
      <c r="F22" s="180"/>
      <c r="G22" s="180"/>
      <c r="H22" s="180"/>
      <c r="I22" s="180"/>
      <c r="J22" s="180"/>
      <c r="K22" s="180"/>
      <c r="L22" s="180"/>
      <c r="M22" s="180"/>
      <c r="N22" s="180"/>
    </row>
    <row r="23" spans="1:14" ht="1.1499999999999999" customHeight="1" x14ac:dyDescent="0.25"/>
    <row r="24" spans="1:14" ht="15" customHeight="1" x14ac:dyDescent="0.25">
      <c r="A24" s="175" t="s">
        <v>1894</v>
      </c>
      <c r="B24" s="176"/>
      <c r="C24" s="177" t="s">
        <v>1895</v>
      </c>
      <c r="D24" s="178"/>
      <c r="E24" s="178"/>
      <c r="F24" s="178"/>
      <c r="G24" s="178"/>
      <c r="H24" s="178"/>
      <c r="I24" s="178"/>
      <c r="J24" s="178"/>
      <c r="K24" s="178"/>
      <c r="L24" s="178"/>
      <c r="M24" s="178"/>
      <c r="N24" s="178"/>
    </row>
    <row r="25" spans="1:14" x14ac:dyDescent="0.25">
      <c r="A25" s="175"/>
      <c r="B25" s="176"/>
      <c r="C25" s="177"/>
      <c r="D25" s="178"/>
      <c r="E25" s="178"/>
      <c r="F25" s="178"/>
      <c r="G25" s="178"/>
      <c r="H25" s="178"/>
      <c r="I25" s="178"/>
      <c r="J25" s="178"/>
      <c r="K25" s="178"/>
      <c r="L25" s="178"/>
      <c r="M25" s="178"/>
      <c r="N25" s="178"/>
    </row>
    <row r="27" spans="1:14" x14ac:dyDescent="0.25">
      <c r="A27" s="148" t="s">
        <v>1904</v>
      </c>
    </row>
  </sheetData>
  <mergeCells count="4">
    <mergeCell ref="A24:B25"/>
    <mergeCell ref="C24:N25"/>
    <mergeCell ref="C2:N22"/>
    <mergeCell ref="A2:A22"/>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8308-793C-46AF-A32E-C84352E1BB5B}">
  <sheetPr codeName="Sheet5">
    <tabColor theme="1"/>
  </sheetPr>
  <dimension ref="A1:BB71"/>
  <sheetViews>
    <sheetView zoomScale="70" zoomScaleNormal="70" workbookViewId="0">
      <pane xSplit="4" ySplit="4" topLeftCell="E6" activePane="bottomRight" state="frozen"/>
      <selection activeCell="F1115" sqref="F1115"/>
      <selection pane="topRight" activeCell="F1115" sqref="F1115"/>
      <selection pane="bottomLeft" activeCell="F1115" sqref="F1115"/>
      <selection pane="bottomRight" activeCell="H4" sqref="H4:Q70"/>
    </sheetView>
  </sheetViews>
  <sheetFormatPr defaultRowHeight="15" x14ac:dyDescent="0.25"/>
  <cols>
    <col min="1" max="1" width="10.7109375" customWidth="1"/>
    <col min="3" max="3" width="19.85546875" customWidth="1"/>
    <col min="4" max="4" width="21.5703125" customWidth="1"/>
    <col min="5" max="5" width="9.140625" customWidth="1"/>
    <col min="6" max="6" width="15.28515625" customWidth="1"/>
    <col min="7" max="7" width="12.42578125" customWidth="1"/>
    <col min="8" max="33" width="9.140625" customWidth="1"/>
    <col min="37" max="37" width="24.5703125" customWidth="1"/>
    <col min="38" max="38" width="19.7109375" customWidth="1"/>
    <col min="39" max="39" width="9.5703125" bestFit="1" customWidth="1"/>
    <col min="40" max="40" width="20.7109375" customWidth="1"/>
    <col min="41" max="41" width="21" customWidth="1"/>
    <col min="42" max="54" width="9.5703125" bestFit="1" customWidth="1"/>
  </cols>
  <sheetData>
    <row r="1" spans="1:38" x14ac:dyDescent="0.25">
      <c r="F1" s="13"/>
      <c r="H1" s="13"/>
      <c r="I1" s="13"/>
      <c r="J1" s="13"/>
      <c r="K1" s="13"/>
      <c r="L1" s="13"/>
      <c r="M1" s="13"/>
      <c r="N1" s="13"/>
      <c r="O1" s="13"/>
      <c r="P1" s="13"/>
      <c r="Q1" s="13"/>
      <c r="R1" s="14"/>
      <c r="U1" s="13"/>
      <c r="W1" s="13"/>
      <c r="X1" s="13"/>
      <c r="Y1" s="13"/>
      <c r="Z1" s="13"/>
      <c r="AA1" s="13"/>
      <c r="AB1" s="13"/>
      <c r="AC1" s="13"/>
      <c r="AD1" s="13"/>
      <c r="AE1" s="13"/>
      <c r="AF1" s="13"/>
    </row>
    <row r="2" spans="1:38" x14ac:dyDescent="0.25">
      <c r="AJ2" t="s">
        <v>271</v>
      </c>
    </row>
    <row r="3" spans="1:38" x14ac:dyDescent="0.25">
      <c r="F3" t="s">
        <v>272</v>
      </c>
      <c r="U3" t="s">
        <v>273</v>
      </c>
      <c r="AK3" t="s">
        <v>274</v>
      </c>
    </row>
    <row r="4" spans="1:38" x14ac:dyDescent="0.25">
      <c r="D4" t="s">
        <v>95</v>
      </c>
      <c r="F4" s="15" t="s">
        <v>275</v>
      </c>
      <c r="G4" t="s">
        <v>276</v>
      </c>
      <c r="H4">
        <v>2023</v>
      </c>
      <c r="I4">
        <f t="shared" ref="I4:Q4" si="0">H4+1</f>
        <v>2024</v>
      </c>
      <c r="J4">
        <f t="shared" si="0"/>
        <v>2025</v>
      </c>
      <c r="K4">
        <f t="shared" si="0"/>
        <v>2026</v>
      </c>
      <c r="L4">
        <f t="shared" si="0"/>
        <v>2027</v>
      </c>
      <c r="M4">
        <f t="shared" si="0"/>
        <v>2028</v>
      </c>
      <c r="N4">
        <f t="shared" si="0"/>
        <v>2029</v>
      </c>
      <c r="O4">
        <f t="shared" si="0"/>
        <v>2030</v>
      </c>
      <c r="P4">
        <f t="shared" si="0"/>
        <v>2031</v>
      </c>
      <c r="Q4">
        <f t="shared" si="0"/>
        <v>2032</v>
      </c>
      <c r="R4" t="s">
        <v>277</v>
      </c>
      <c r="S4" t="s">
        <v>278</v>
      </c>
      <c r="U4" t="s">
        <v>279</v>
      </c>
      <c r="V4" t="s">
        <v>276</v>
      </c>
      <c r="W4">
        <v>2023</v>
      </c>
      <c r="X4">
        <f t="shared" ref="X4:AF4" si="1">W4+1</f>
        <v>2024</v>
      </c>
      <c r="Y4">
        <f t="shared" si="1"/>
        <v>2025</v>
      </c>
      <c r="Z4">
        <f t="shared" si="1"/>
        <v>2026</v>
      </c>
      <c r="AA4">
        <f t="shared" si="1"/>
        <v>2027</v>
      </c>
      <c r="AB4">
        <f t="shared" si="1"/>
        <v>2028</v>
      </c>
      <c r="AC4">
        <f t="shared" si="1"/>
        <v>2029</v>
      </c>
      <c r="AD4">
        <f t="shared" si="1"/>
        <v>2030</v>
      </c>
      <c r="AE4">
        <f t="shared" si="1"/>
        <v>2031</v>
      </c>
      <c r="AF4">
        <f t="shared" si="1"/>
        <v>2032</v>
      </c>
      <c r="AG4" t="s">
        <v>277</v>
      </c>
      <c r="AH4" t="s">
        <v>278</v>
      </c>
      <c r="AK4" s="2" t="s">
        <v>280</v>
      </c>
      <c r="AL4" s="2" t="s">
        <v>281</v>
      </c>
    </row>
    <row r="5" spans="1:38" x14ac:dyDescent="0.25">
      <c r="A5" t="b">
        <v>1</v>
      </c>
      <c r="B5" t="s">
        <v>105</v>
      </c>
      <c r="C5" t="s">
        <v>86</v>
      </c>
      <c r="D5" s="3" t="s">
        <v>1</v>
      </c>
      <c r="F5" s="16">
        <v>0.52501322563180663</v>
      </c>
      <c r="G5" s="16">
        <v>0.54367072623947299</v>
      </c>
      <c r="H5" s="16">
        <v>0.54367072623947299</v>
      </c>
      <c r="I5" s="16">
        <v>0.55195071728723522</v>
      </c>
      <c r="J5" s="16">
        <v>0.57157519280458835</v>
      </c>
      <c r="K5" s="16">
        <v>0.58532002740345979</v>
      </c>
      <c r="L5" s="16">
        <v>0.58830657844919088</v>
      </c>
      <c r="M5" s="16">
        <v>0.59142847553428912</v>
      </c>
      <c r="N5" s="16">
        <v>0.59612378668409238</v>
      </c>
      <c r="O5" s="16">
        <v>0.61509052871542003</v>
      </c>
      <c r="P5" s="16">
        <v>0.65456548009896798</v>
      </c>
      <c r="Q5" s="16">
        <v>0.69407727089005389</v>
      </c>
      <c r="R5" s="17">
        <v>0.98880500459526</v>
      </c>
      <c r="S5" s="2">
        <v>0.80434782608695599</v>
      </c>
      <c r="T5" s="2"/>
      <c r="U5" s="16">
        <v>2.2543028631986615E-2</v>
      </c>
      <c r="V5" s="16">
        <v>0.20089635321563645</v>
      </c>
      <c r="W5" s="16">
        <v>0.20089635321563645</v>
      </c>
      <c r="X5" s="16">
        <v>0.20715410457265909</v>
      </c>
      <c r="Y5" s="16">
        <v>0.21119871734546478</v>
      </c>
      <c r="Z5" s="16">
        <v>0.21503854280505277</v>
      </c>
      <c r="AA5" s="16">
        <v>0.21642151577278237</v>
      </c>
      <c r="AB5" s="16">
        <v>0.21811192793118545</v>
      </c>
      <c r="AC5" s="16">
        <v>0.22052612520156292</v>
      </c>
      <c r="AD5" s="16">
        <v>0.22493437206033232</v>
      </c>
      <c r="AE5" s="16">
        <v>0.23600928317930087</v>
      </c>
      <c r="AF5" s="16">
        <v>0.24605091413066413</v>
      </c>
      <c r="AG5" s="17">
        <v>0.66720751886760699</v>
      </c>
      <c r="AH5" s="2">
        <v>0.59740259740259705</v>
      </c>
      <c r="AJ5" t="s">
        <v>202</v>
      </c>
      <c r="AK5">
        <v>20.607280000000145</v>
      </c>
      <c r="AL5">
        <v>2</v>
      </c>
    </row>
    <row r="6" spans="1:38" x14ac:dyDescent="0.25">
      <c r="A6" t="b">
        <v>1</v>
      </c>
      <c r="B6" t="s">
        <v>111</v>
      </c>
      <c r="C6" t="s">
        <v>52</v>
      </c>
      <c r="D6" s="3" t="s">
        <v>1</v>
      </c>
      <c r="F6" s="16">
        <v>13.298476294450609</v>
      </c>
      <c r="G6" s="16">
        <v>10.590187407037693</v>
      </c>
      <c r="H6" s="16">
        <v>10.590187407037693</v>
      </c>
      <c r="I6" s="16">
        <v>10.751473738437062</v>
      </c>
      <c r="J6" s="16">
        <v>11.133739811379991</v>
      </c>
      <c r="K6" s="16">
        <v>11.401476084928529</v>
      </c>
      <c r="L6" s="16">
        <v>11.459651251897231</v>
      </c>
      <c r="M6" s="16">
        <v>11.520462830672786</v>
      </c>
      <c r="N6" s="16">
        <v>11.611923015322986</v>
      </c>
      <c r="O6" s="16">
        <v>11.98137706704661</v>
      </c>
      <c r="P6" s="16">
        <v>12.750311484257322</v>
      </c>
      <c r="Q6" s="16">
        <v>13.519963498003884</v>
      </c>
      <c r="R6" s="17">
        <v>0.98493309332921997</v>
      </c>
      <c r="S6" s="2">
        <v>0.43165467625899201</v>
      </c>
      <c r="T6" s="2"/>
      <c r="U6" s="16">
        <v>8.2335492902430705</v>
      </c>
      <c r="V6" s="16">
        <v>6.4502283592203087</v>
      </c>
      <c r="W6" s="16">
        <v>6.4502283592203087</v>
      </c>
      <c r="X6" s="16">
        <v>6.6511475129129156</v>
      </c>
      <c r="Y6" s="16">
        <v>6.7810088846681964</v>
      </c>
      <c r="Z6" s="16">
        <v>6.9042951000596009</v>
      </c>
      <c r="AA6" s="16">
        <v>6.9486985514597848</v>
      </c>
      <c r="AB6" s="16">
        <v>7.0029730281656839</v>
      </c>
      <c r="AC6" s="16">
        <v>7.0804862505258059</v>
      </c>
      <c r="AD6" s="16">
        <v>7.2220229108371932</v>
      </c>
      <c r="AE6" s="16">
        <v>7.5776077914583873</v>
      </c>
      <c r="AF6" s="16">
        <v>7.9000168929605161</v>
      </c>
      <c r="AG6" s="17">
        <v>0.999999999510924</v>
      </c>
      <c r="AH6" s="2">
        <v>0.73008130081300804</v>
      </c>
      <c r="AJ6" t="s">
        <v>153</v>
      </c>
      <c r="AK6">
        <v>7.5014800000000195</v>
      </c>
      <c r="AL6">
        <v>0.30292000000000002</v>
      </c>
    </row>
    <row r="7" spans="1:38" x14ac:dyDescent="0.25">
      <c r="A7" t="b">
        <v>1</v>
      </c>
      <c r="B7" t="s">
        <v>229</v>
      </c>
      <c r="C7" t="s">
        <v>12</v>
      </c>
      <c r="D7" s="3" t="s">
        <v>1</v>
      </c>
      <c r="F7" s="16">
        <v>7.5580449082948835</v>
      </c>
      <c r="G7" s="16">
        <v>9.8484041870877288</v>
      </c>
      <c r="H7" s="16">
        <v>9.8484041870877288</v>
      </c>
      <c r="I7" s="16">
        <v>9.9983933157426179</v>
      </c>
      <c r="J7" s="16">
        <v>10.353883794678891</v>
      </c>
      <c r="K7" s="16">
        <v>10.602866644189035</v>
      </c>
      <c r="L7" s="16">
        <v>10.656966967057576</v>
      </c>
      <c r="M7" s="16">
        <v>10.713519035875414</v>
      </c>
      <c r="N7" s="16">
        <v>10.798572947656263</v>
      </c>
      <c r="O7" s="16">
        <v>11.142148815587881</v>
      </c>
      <c r="P7" s="16">
        <v>11.857223690374457</v>
      </c>
      <c r="Q7" s="16">
        <v>12.572965898085055</v>
      </c>
      <c r="R7" s="2">
        <v>0.99993786380859695</v>
      </c>
      <c r="S7" s="2"/>
      <c r="T7" s="2"/>
      <c r="U7" s="16">
        <v>10.320327451545028</v>
      </c>
      <c r="V7" s="16">
        <v>10.520355178036969</v>
      </c>
      <c r="W7" s="16">
        <v>10.520355178036969</v>
      </c>
      <c r="X7" s="16">
        <v>10.848055337039142</v>
      </c>
      <c r="Y7" s="16">
        <v>11.059859893201832</v>
      </c>
      <c r="Z7" s="16">
        <v>11.260940335977089</v>
      </c>
      <c r="AA7" s="16">
        <v>11.333362590484231</v>
      </c>
      <c r="AB7" s="16">
        <v>11.421884537343981</v>
      </c>
      <c r="AC7" s="16">
        <v>11.548308996263636</v>
      </c>
      <c r="AD7" s="16">
        <v>11.779156007293949</v>
      </c>
      <c r="AE7" s="16">
        <v>12.359116751587196</v>
      </c>
      <c r="AF7" s="16">
        <v>12.884967631825518</v>
      </c>
      <c r="AG7" s="2">
        <v>0.99981940846895401</v>
      </c>
      <c r="AH7" s="2"/>
      <c r="AJ7" t="s">
        <v>1897</v>
      </c>
      <c r="AK7">
        <v>1.1198300000000001</v>
      </c>
      <c r="AL7">
        <v>0</v>
      </c>
    </row>
    <row r="8" spans="1:38" x14ac:dyDescent="0.25">
      <c r="A8" t="b">
        <v>1</v>
      </c>
      <c r="B8" t="s">
        <v>121</v>
      </c>
      <c r="C8" t="s">
        <v>88</v>
      </c>
      <c r="D8" s="3" t="s">
        <v>1</v>
      </c>
      <c r="F8" s="16">
        <v>41.814386222545039</v>
      </c>
      <c r="G8" s="16">
        <v>43.793628159965564</v>
      </c>
      <c r="H8" s="16">
        <v>44.402656728845677</v>
      </c>
      <c r="I8" s="16">
        <v>44.460595924850921</v>
      </c>
      <c r="J8" s="16">
        <v>46.041381761134403</v>
      </c>
      <c r="K8" s="16">
        <v>47.148552234900301</v>
      </c>
      <c r="L8" s="16">
        <v>47.389124146656854</v>
      </c>
      <c r="M8" s="16">
        <v>47.640598418674678</v>
      </c>
      <c r="N8" s="16">
        <v>48.018813946319717</v>
      </c>
      <c r="O8" s="16">
        <v>49.546618199587684</v>
      </c>
      <c r="P8" s="16">
        <v>52.726394595645374</v>
      </c>
      <c r="Q8" s="16">
        <v>55.909138470431429</v>
      </c>
      <c r="R8" s="17">
        <v>0.99845368529380196</v>
      </c>
      <c r="S8" s="2">
        <v>0.93437180796731301</v>
      </c>
      <c r="T8" s="2"/>
      <c r="U8" s="16">
        <v>58.126773424342879</v>
      </c>
      <c r="V8" s="16">
        <v>59.840745102372814</v>
      </c>
      <c r="W8" s="16">
        <v>60.376468710947847</v>
      </c>
      <c r="X8" s="16">
        <v>61.704733661028605</v>
      </c>
      <c r="Y8" s="16">
        <v>62.909497401640039</v>
      </c>
      <c r="Z8" s="16">
        <v>64.053261401766861</v>
      </c>
      <c r="AA8" s="16">
        <v>64.465205827440684</v>
      </c>
      <c r="AB8" s="16">
        <v>64.968726779761667</v>
      </c>
      <c r="AC8" s="16">
        <v>65.687840696819364</v>
      </c>
      <c r="AD8" s="16">
        <v>67.000919667151919</v>
      </c>
      <c r="AE8" s="16">
        <v>70.299789570431216</v>
      </c>
      <c r="AF8" s="16">
        <v>73.29087760440683</v>
      </c>
      <c r="AG8" s="17">
        <v>0.99834550745823403</v>
      </c>
      <c r="AH8" s="2">
        <v>0.92898781134075203</v>
      </c>
      <c r="AJ8" t="s">
        <v>205</v>
      </c>
      <c r="AK8">
        <v>6.5700000000000008E-2</v>
      </c>
      <c r="AL8">
        <v>0</v>
      </c>
    </row>
    <row r="9" spans="1:38" x14ac:dyDescent="0.25">
      <c r="A9" t="b">
        <v>1</v>
      </c>
      <c r="B9" t="s">
        <v>116</v>
      </c>
      <c r="C9" t="s">
        <v>48</v>
      </c>
      <c r="D9" s="3" t="s">
        <v>1</v>
      </c>
      <c r="F9" s="16">
        <v>19.095973898870607</v>
      </c>
      <c r="G9" s="16">
        <v>24.486039039814276</v>
      </c>
      <c r="H9" s="16">
        <v>24.333781897594246</v>
      </c>
      <c r="I9" s="16">
        <v>24.828041077626455</v>
      </c>
      <c r="J9" s="16">
        <v>24.942451016073353</v>
      </c>
      <c r="K9" s="16">
        <v>25.542249376852787</v>
      </c>
      <c r="L9" s="16">
        <v>25.672576767024562</v>
      </c>
      <c r="M9" s="16">
        <v>25.808810400153749</v>
      </c>
      <c r="N9" s="16">
        <v>26.013704821453853</v>
      </c>
      <c r="O9" s="16">
        <v>26.841377260717021</v>
      </c>
      <c r="P9" s="16">
        <v>28.563988832459323</v>
      </c>
      <c r="Q9" s="16">
        <v>30.288208005667794</v>
      </c>
      <c r="R9" s="17">
        <v>0.99984967897990995</v>
      </c>
      <c r="S9" s="2">
        <v>0.86037735849056596</v>
      </c>
      <c r="T9" s="2"/>
      <c r="U9" s="16">
        <v>34.894976026874403</v>
      </c>
      <c r="V9" s="16">
        <v>35.461728398204095</v>
      </c>
      <c r="W9" s="16">
        <v>35.327797496060334</v>
      </c>
      <c r="X9" s="16">
        <v>36.538710674494354</v>
      </c>
      <c r="Y9" s="16">
        <v>36.576280560644896</v>
      </c>
      <c r="Z9" s="16">
        <v>37.241277654751599</v>
      </c>
      <c r="AA9" s="16">
        <v>37.480786719537839</v>
      </c>
      <c r="AB9" s="16">
        <v>37.773539394108965</v>
      </c>
      <c r="AC9" s="16">
        <v>38.191640213090885</v>
      </c>
      <c r="AD9" s="16">
        <v>38.955078911552249</v>
      </c>
      <c r="AE9" s="16">
        <v>40.873078515730704</v>
      </c>
      <c r="AF9" s="16">
        <v>42.612130322388872</v>
      </c>
      <c r="AG9" s="17">
        <v>0.99975562985770905</v>
      </c>
      <c r="AH9" s="2">
        <v>0.93665027480474405</v>
      </c>
      <c r="AJ9" t="s">
        <v>143</v>
      </c>
      <c r="AK9">
        <v>11.212250000000051</v>
      </c>
      <c r="AL9">
        <v>0.95333000000000001</v>
      </c>
    </row>
    <row r="10" spans="1:38" x14ac:dyDescent="0.25">
      <c r="A10" t="b">
        <v>1</v>
      </c>
      <c r="B10" t="s">
        <v>232</v>
      </c>
      <c r="C10" t="s">
        <v>93</v>
      </c>
      <c r="D10" s="3" t="s">
        <v>1</v>
      </c>
      <c r="F10" s="16">
        <v>12.53468722299259</v>
      </c>
      <c r="G10" s="16">
        <v>16.312697010659569</v>
      </c>
      <c r="H10" s="16">
        <v>16.312697010659569</v>
      </c>
      <c r="I10" s="16">
        <v>16.561135962205441</v>
      </c>
      <c r="J10" s="16">
        <v>17.149963183641457</v>
      </c>
      <c r="K10" s="16">
        <v>17.562373327229466</v>
      </c>
      <c r="L10" s="16">
        <v>17.651984005098523</v>
      </c>
      <c r="M10" s="16">
        <v>17.74565570524674</v>
      </c>
      <c r="N10" s="16">
        <v>17.88653728017961</v>
      </c>
      <c r="O10" s="16">
        <v>18.455629381526457</v>
      </c>
      <c r="P10" s="16">
        <v>19.640064905367215</v>
      </c>
      <c r="Q10" s="16">
        <v>20.825605785932574</v>
      </c>
      <c r="R10" s="17">
        <v>0.98311424047047502</v>
      </c>
      <c r="S10" s="2"/>
      <c r="T10" s="2"/>
      <c r="U10" s="16">
        <v>16.988468164860503</v>
      </c>
      <c r="V10" s="16">
        <v>18.892220379718452</v>
      </c>
      <c r="W10" s="16">
        <v>18.892220379718452</v>
      </c>
      <c r="X10" s="16">
        <v>19.48069705351579</v>
      </c>
      <c r="Y10" s="16">
        <v>19.861050975482961</v>
      </c>
      <c r="Z10" s="16">
        <v>20.222146772599423</v>
      </c>
      <c r="AA10" s="16">
        <v>20.352201050177555</v>
      </c>
      <c r="AB10" s="16">
        <v>20.511166798026785</v>
      </c>
      <c r="AC10" s="16">
        <v>20.738197035968085</v>
      </c>
      <c r="AD10" s="16">
        <v>21.152746975830262</v>
      </c>
      <c r="AE10" s="16">
        <v>22.194227610975325</v>
      </c>
      <c r="AF10" s="16">
        <v>23.13853895296036</v>
      </c>
      <c r="AG10" s="17">
        <v>0.99488345826744395</v>
      </c>
      <c r="AH10" s="2"/>
      <c r="AJ10" t="s">
        <v>207</v>
      </c>
      <c r="AK10">
        <v>0</v>
      </c>
      <c r="AL10">
        <v>0</v>
      </c>
    </row>
    <row r="11" spans="1:38" x14ac:dyDescent="0.25">
      <c r="A11" t="b">
        <v>1</v>
      </c>
      <c r="B11" t="s">
        <v>234</v>
      </c>
      <c r="C11" t="s">
        <v>15</v>
      </c>
      <c r="D11" s="3" t="s">
        <v>1</v>
      </c>
      <c r="F11" s="16">
        <v>12.691451921469762</v>
      </c>
      <c r="G11" s="16">
        <v>19.087887648472353</v>
      </c>
      <c r="H11" s="16">
        <v>19.087887648472353</v>
      </c>
      <c r="I11" s="16">
        <v>19.378592170938081</v>
      </c>
      <c r="J11" s="16">
        <v>20.067593372872278</v>
      </c>
      <c r="K11" s="16">
        <v>20.550164616655834</v>
      </c>
      <c r="L11" s="16">
        <v>20.655020272967619</v>
      </c>
      <c r="M11" s="16">
        <v>20.764627831245825</v>
      </c>
      <c r="N11" s="16">
        <v>20.929476824168404</v>
      </c>
      <c r="O11" s="16">
        <v>21.595385477105648</v>
      </c>
      <c r="P11" s="16">
        <v>22.981322590457189</v>
      </c>
      <c r="Q11" s="16">
        <v>24.368553108875773</v>
      </c>
      <c r="R11" s="17">
        <v>0.99856726706546595</v>
      </c>
      <c r="S11" s="2"/>
      <c r="T11" s="2"/>
      <c r="U11" s="16">
        <v>22.118035084516737</v>
      </c>
      <c r="V11" s="16">
        <v>21.854164198185213</v>
      </c>
      <c r="W11" s="16">
        <v>21.854164198185213</v>
      </c>
      <c r="X11" s="16">
        <v>22.534902914835769</v>
      </c>
      <c r="Y11" s="16">
        <v>22.97488915769253</v>
      </c>
      <c r="Z11" s="16">
        <v>23.392597964960597</v>
      </c>
      <c r="AA11" s="16">
        <v>23.543042300234188</v>
      </c>
      <c r="AB11" s="16">
        <v>23.726930879001447</v>
      </c>
      <c r="AC11" s="16">
        <v>23.98955517610359</v>
      </c>
      <c r="AD11" s="16">
        <v>24.469098727470463</v>
      </c>
      <c r="AE11" s="16">
        <v>25.673863882238876</v>
      </c>
      <c r="AF11" s="16">
        <v>26.766225431445889</v>
      </c>
      <c r="AG11" s="2">
        <v>0.99940688815429102</v>
      </c>
      <c r="AH11" s="2"/>
    </row>
    <row r="12" spans="1:38" x14ac:dyDescent="0.25">
      <c r="A12" t="b">
        <v>1</v>
      </c>
      <c r="B12" t="s">
        <v>129</v>
      </c>
      <c r="C12" t="s">
        <v>5</v>
      </c>
      <c r="D12" s="3" t="s">
        <v>1</v>
      </c>
      <c r="F12" s="16">
        <v>51.961112951887365</v>
      </c>
      <c r="G12" s="16">
        <v>64.525349645468978</v>
      </c>
      <c r="H12" s="16">
        <v>66.656949636549371</v>
      </c>
      <c r="I12" s="16">
        <v>65.508057177128265</v>
      </c>
      <c r="J12" s="16">
        <v>67.837180455706999</v>
      </c>
      <c r="K12" s="16">
        <v>69.468480828353265</v>
      </c>
      <c r="L12" s="16">
        <v>69.822938482883956</v>
      </c>
      <c r="M12" s="16">
        <v>70.193459629693692</v>
      </c>
      <c r="N12" s="16">
        <v>70.750720815578987</v>
      </c>
      <c r="O12" s="16">
        <v>73.001781250029822</v>
      </c>
      <c r="P12" s="16">
        <v>77.686850571086794</v>
      </c>
      <c r="Q12" s="16">
        <v>82.376292162963935</v>
      </c>
      <c r="R12" s="17">
        <v>0.99501168636092097</v>
      </c>
      <c r="S12" s="2">
        <v>0.88730025231286802</v>
      </c>
      <c r="T12" s="2"/>
      <c r="U12" s="16">
        <v>89.087456888901528</v>
      </c>
      <c r="V12" s="16">
        <v>92.54801497016885</v>
      </c>
      <c r="W12" s="16">
        <v>94.423047600181448</v>
      </c>
      <c r="X12" s="16">
        <v>95.430807300638321</v>
      </c>
      <c r="Y12" s="16">
        <v>97.294061050418293</v>
      </c>
      <c r="Z12" s="16">
        <v>99.062974315535385</v>
      </c>
      <c r="AA12" s="16">
        <v>99.700075989468687</v>
      </c>
      <c r="AB12" s="16">
        <v>100.4788073463974</v>
      </c>
      <c r="AC12" s="16">
        <v>101.59096872485713</v>
      </c>
      <c r="AD12" s="16">
        <v>103.62173976548264</v>
      </c>
      <c r="AE12" s="16">
        <v>108.7236792662531</v>
      </c>
      <c r="AF12" s="16">
        <v>113.34961197601295</v>
      </c>
      <c r="AG12" s="17">
        <v>0.99089094860280802</v>
      </c>
      <c r="AH12" s="2">
        <v>0.94519906323184999</v>
      </c>
      <c r="AJ12" t="s">
        <v>105</v>
      </c>
      <c r="AK12">
        <v>0.36324000000000001</v>
      </c>
      <c r="AL12">
        <v>1.6</v>
      </c>
    </row>
    <row r="13" spans="1:38" x14ac:dyDescent="0.25">
      <c r="A13" t="b">
        <v>1</v>
      </c>
      <c r="B13" t="s">
        <v>125</v>
      </c>
      <c r="C13" t="s">
        <v>4</v>
      </c>
      <c r="D13" s="3" t="s">
        <v>1</v>
      </c>
      <c r="F13" s="16">
        <v>20.201273073074457</v>
      </c>
      <c r="G13" s="16">
        <v>24.241214321584117</v>
      </c>
      <c r="H13" s="16">
        <v>24.241214321584117</v>
      </c>
      <c r="I13" s="16">
        <v>24.610402927632382</v>
      </c>
      <c r="J13" s="16">
        <v>25.485419907588916</v>
      </c>
      <c r="K13" s="16">
        <v>26.098275198935255</v>
      </c>
      <c r="L13" s="16">
        <v>26.231439668691955</v>
      </c>
      <c r="M13" s="16">
        <v>26.370638953621746</v>
      </c>
      <c r="N13" s="16">
        <v>26.579993694268143</v>
      </c>
      <c r="O13" s="16">
        <v>27.425683624538717</v>
      </c>
      <c r="P13" s="16">
        <v>29.185794497974268</v>
      </c>
      <c r="Q13" s="16">
        <v>30.947547968538021</v>
      </c>
      <c r="R13" s="17">
        <v>0.99996590652525696</v>
      </c>
      <c r="S13" s="2">
        <v>0.92901554404145004</v>
      </c>
      <c r="T13" s="2"/>
      <c r="U13" s="16">
        <v>38.759048323454472</v>
      </c>
      <c r="V13" s="16">
        <v>40.361114859762338</v>
      </c>
      <c r="W13" s="16">
        <v>40.361114859762338</v>
      </c>
      <c r="X13" s="16">
        <v>41.618329424595792</v>
      </c>
      <c r="Y13" s="16">
        <v>42.430913018441565</v>
      </c>
      <c r="Z13" s="16">
        <v>43.202353783468894</v>
      </c>
      <c r="AA13" s="16">
        <v>43.480200194839874</v>
      </c>
      <c r="AB13" s="16">
        <v>43.819812727340214</v>
      </c>
      <c r="AC13" s="16">
        <v>44.304837426714627</v>
      </c>
      <c r="AD13" s="16">
        <v>45.190476986363585</v>
      </c>
      <c r="AE13" s="16">
        <v>47.415483824862818</v>
      </c>
      <c r="AF13" s="16">
        <v>49.432899341471469</v>
      </c>
      <c r="AG13" s="17">
        <v>0.99998666274943804</v>
      </c>
      <c r="AH13" s="2">
        <v>0.90185036202735303</v>
      </c>
    </row>
    <row r="14" spans="1:38" x14ac:dyDescent="0.25">
      <c r="A14" t="b">
        <v>1</v>
      </c>
      <c r="B14" t="s">
        <v>139</v>
      </c>
      <c r="C14" t="s">
        <v>47</v>
      </c>
      <c r="D14" s="3" t="s">
        <v>1</v>
      </c>
      <c r="F14" s="16">
        <v>0.28717464667459663</v>
      </c>
      <c r="G14" s="16">
        <v>0.33267690936951866</v>
      </c>
      <c r="H14" s="16">
        <v>0.33267690936951866</v>
      </c>
      <c r="I14" s="16">
        <v>0.3377435088725485</v>
      </c>
      <c r="J14" s="16">
        <v>0.3497518984142638</v>
      </c>
      <c r="K14" s="16">
        <v>0.35816248385405014</v>
      </c>
      <c r="L14" s="16">
        <v>0.35998998076277738</v>
      </c>
      <c r="M14" s="16">
        <v>0.36190029710595073</v>
      </c>
      <c r="N14" s="16">
        <v>0.36477339938359066</v>
      </c>
      <c r="O14" s="16">
        <v>0.37637931600785951</v>
      </c>
      <c r="P14" s="16">
        <v>0.40053438669674235</v>
      </c>
      <c r="Q14" s="16">
        <v>0.42471199974380491</v>
      </c>
      <c r="R14" s="17">
        <v>0.98969115099799099</v>
      </c>
      <c r="S14" s="2">
        <v>0.76923076923076905</v>
      </c>
      <c r="T14" s="2"/>
      <c r="U14" s="16">
        <v>0.33494408875038034</v>
      </c>
      <c r="V14" s="16">
        <v>0.33628297828133996</v>
      </c>
      <c r="W14" s="16">
        <v>0.33628297828133996</v>
      </c>
      <c r="X14" s="16">
        <v>0.3467579084132219</v>
      </c>
      <c r="Y14" s="16">
        <v>0.35352823752802626</v>
      </c>
      <c r="Z14" s="16">
        <v>0.35995577053677508</v>
      </c>
      <c r="AA14" s="16">
        <v>0.36227074669749965</v>
      </c>
      <c r="AB14" s="16">
        <v>0.36510034925648988</v>
      </c>
      <c r="AC14" s="16">
        <v>0.36914150498304404</v>
      </c>
      <c r="AD14" s="16">
        <v>0.37652052585095969</v>
      </c>
      <c r="AE14" s="16">
        <v>0.39505896139583146</v>
      </c>
      <c r="AF14" s="16">
        <v>0.41186777603619446</v>
      </c>
      <c r="AG14" s="17">
        <v>1</v>
      </c>
      <c r="AH14" s="2">
        <v>0.71875</v>
      </c>
      <c r="AJ14" t="s">
        <v>139</v>
      </c>
      <c r="AK14">
        <v>0</v>
      </c>
      <c r="AL14">
        <v>0</v>
      </c>
    </row>
    <row r="15" spans="1:38" x14ac:dyDescent="0.25">
      <c r="A15" t="b">
        <v>1</v>
      </c>
      <c r="B15" t="s">
        <v>134</v>
      </c>
      <c r="C15" t="s">
        <v>59</v>
      </c>
      <c r="D15" s="3" t="s">
        <v>90</v>
      </c>
      <c r="F15" s="16">
        <v>7.8274516714809419</v>
      </c>
      <c r="G15" s="16">
        <v>6.8909407466752866</v>
      </c>
      <c r="H15" s="16">
        <v>6.8909407466752866</v>
      </c>
      <c r="I15" s="16">
        <v>6.9958883278845763</v>
      </c>
      <c r="J15" s="16">
        <v>7.2446254613146639</v>
      </c>
      <c r="K15" s="16">
        <v>7.4188390730145439</v>
      </c>
      <c r="L15" s="16">
        <v>7.4566931366964448</v>
      </c>
      <c r="M15" s="16">
        <v>7.4962626900903393</v>
      </c>
      <c r="N15" s="16">
        <v>7.5557750187093475</v>
      </c>
      <c r="O15" s="16">
        <v>7.7961754838941966</v>
      </c>
      <c r="P15" s="16">
        <v>8.2965142695475169</v>
      </c>
      <c r="Q15" s="16">
        <v>8.7973199888837357</v>
      </c>
      <c r="R15" s="17">
        <v>0.99286838320655302</v>
      </c>
      <c r="S15" s="2">
        <v>0.71111111111111103</v>
      </c>
      <c r="T15" s="2"/>
      <c r="U15" s="16">
        <v>7.0036383073523512</v>
      </c>
      <c r="V15" s="16">
        <v>5.8107863535718316</v>
      </c>
      <c r="W15" s="16">
        <v>5.8107863535718316</v>
      </c>
      <c r="X15" s="16">
        <v>5.9917874300343907</v>
      </c>
      <c r="Y15" s="16">
        <v>6.108775022539243</v>
      </c>
      <c r="Z15" s="16">
        <v>6.2198392853968274</v>
      </c>
      <c r="AA15" s="16">
        <v>6.2598408101612728</v>
      </c>
      <c r="AB15" s="16">
        <v>6.3087347982538144</v>
      </c>
      <c r="AC15" s="16">
        <v>6.3785637639318633</v>
      </c>
      <c r="AD15" s="16">
        <v>6.5060692177646571</v>
      </c>
      <c r="AE15" s="16">
        <v>6.8264032674726058</v>
      </c>
      <c r="AF15" s="16">
        <v>7.1168504118125302</v>
      </c>
      <c r="AG15" s="17">
        <v>0.96014931006408499</v>
      </c>
      <c r="AH15" s="2">
        <v>0.32805429864253299</v>
      </c>
      <c r="AJ15" t="s">
        <v>167</v>
      </c>
      <c r="AK15">
        <v>6.9122400000000273</v>
      </c>
      <c r="AL15">
        <v>0.19919999999999999</v>
      </c>
    </row>
    <row r="16" spans="1:38" x14ac:dyDescent="0.25">
      <c r="A16" t="b">
        <v>1</v>
      </c>
      <c r="B16" t="s">
        <v>143</v>
      </c>
      <c r="C16" t="s">
        <v>55</v>
      </c>
      <c r="D16" s="3" t="s">
        <v>1</v>
      </c>
      <c r="F16" s="16">
        <v>36.010068682135532</v>
      </c>
      <c r="G16" s="16">
        <v>36.597600863410108</v>
      </c>
      <c r="H16" s="16">
        <v>36.978243718960172</v>
      </c>
      <c r="I16" s="16">
        <v>41.019374306424091</v>
      </c>
      <c r="J16" s="16">
        <v>37.675651371314146</v>
      </c>
      <c r="K16" s="16">
        <v>38.581648697689538</v>
      </c>
      <c r="L16" s="16">
        <v>38.778508633911557</v>
      </c>
      <c r="M16" s="16">
        <v>38.98428996885395</v>
      </c>
      <c r="N16" s="16">
        <v>39.293783642104231</v>
      </c>
      <c r="O16" s="16">
        <v>40.543985486791804</v>
      </c>
      <c r="P16" s="16">
        <v>43.14599572962365</v>
      </c>
      <c r="Q16" s="16">
        <v>45.750434259569076</v>
      </c>
      <c r="R16" s="17">
        <v>0.99065335103848595</v>
      </c>
      <c r="S16" s="2">
        <v>0.86328011611030397</v>
      </c>
      <c r="T16" s="2"/>
      <c r="U16" s="16">
        <v>52.514987143284309</v>
      </c>
      <c r="V16" s="16">
        <v>53.226515358524757</v>
      </c>
      <c r="W16" s="16">
        <v>53.561342613884143</v>
      </c>
      <c r="X16" s="16">
        <v>58.33704466871756</v>
      </c>
      <c r="Y16" s="16">
        <v>55.252081091020763</v>
      </c>
      <c r="Z16" s="16">
        <v>56.256624822796788</v>
      </c>
      <c r="AA16" s="16">
        <v>56.618426899628041</v>
      </c>
      <c r="AB16" s="16">
        <v>57.060658703055886</v>
      </c>
      <c r="AC16" s="16">
        <v>57.692241247823091</v>
      </c>
      <c r="AD16" s="16">
        <v>58.845490737078066</v>
      </c>
      <c r="AE16" s="16">
        <v>61.742818405125277</v>
      </c>
      <c r="AF16" s="16">
        <v>64.369827766660791</v>
      </c>
      <c r="AG16" s="17">
        <v>0.99696960154248204</v>
      </c>
      <c r="AH16" s="2">
        <v>0.953744919682601</v>
      </c>
      <c r="AJ16" t="s">
        <v>158</v>
      </c>
      <c r="AK16">
        <v>1.525E-2</v>
      </c>
      <c r="AL16">
        <v>0</v>
      </c>
    </row>
    <row r="17" spans="1:53" x14ac:dyDescent="0.25">
      <c r="A17" t="b">
        <v>1</v>
      </c>
      <c r="B17" t="s">
        <v>236</v>
      </c>
      <c r="C17" t="s">
        <v>16</v>
      </c>
      <c r="D17" s="3" t="s">
        <v>1</v>
      </c>
      <c r="F17" s="16">
        <v>12.950360356164193</v>
      </c>
      <c r="G17" s="16">
        <v>18.143913312555096</v>
      </c>
      <c r="H17" s="16">
        <v>18.143913312555096</v>
      </c>
      <c r="I17" s="16">
        <v>18.420241304018727</v>
      </c>
      <c r="J17" s="16">
        <v>19.07516857048034</v>
      </c>
      <c r="K17" s="16">
        <v>19.533874686923848</v>
      </c>
      <c r="L17" s="16">
        <v>19.633544800950546</v>
      </c>
      <c r="M17" s="16">
        <v>19.737731815900826</v>
      </c>
      <c r="N17" s="16">
        <v>19.894428349971669</v>
      </c>
      <c r="O17" s="16">
        <v>20.527405088701617</v>
      </c>
      <c r="P17" s="16">
        <v>21.844801927178697</v>
      </c>
      <c r="Q17" s="16">
        <v>23.163428206537173</v>
      </c>
      <c r="R17" s="17">
        <v>0.97772290323873601</v>
      </c>
      <c r="S17" s="2"/>
      <c r="T17" s="2"/>
      <c r="U17" s="16">
        <v>19.185158800543551</v>
      </c>
      <c r="V17" s="16">
        <v>18.728980662380568</v>
      </c>
      <c r="W17" s="16">
        <v>18.728980662380568</v>
      </c>
      <c r="X17" s="16">
        <v>19.312372557154596</v>
      </c>
      <c r="Y17" s="16">
        <v>19.689440001118527</v>
      </c>
      <c r="Z17" s="16">
        <v>20.047415721575472</v>
      </c>
      <c r="AA17" s="16">
        <v>20.176346254930653</v>
      </c>
      <c r="AB17" s="16">
        <v>20.333938446722215</v>
      </c>
      <c r="AC17" s="16">
        <v>20.55900701202135</v>
      </c>
      <c r="AD17" s="16">
        <v>20.969975000495847</v>
      </c>
      <c r="AE17" s="16">
        <v>22.002456640230264</v>
      </c>
      <c r="AF17" s="16">
        <v>22.938608585731121</v>
      </c>
      <c r="AG17" s="2">
        <v>0.98066307676846898</v>
      </c>
      <c r="AH17" s="2"/>
    </row>
    <row r="18" spans="1:53" x14ac:dyDescent="0.25">
      <c r="A18" t="b">
        <v>1</v>
      </c>
      <c r="B18" t="s">
        <v>148</v>
      </c>
      <c r="C18" t="s">
        <v>89</v>
      </c>
      <c r="D18" s="3" t="s">
        <v>1</v>
      </c>
      <c r="F18" s="16">
        <v>7.828158394739626</v>
      </c>
      <c r="G18" s="16">
        <v>7.6238033060706574</v>
      </c>
      <c r="H18" s="16">
        <v>7.6238033060706574</v>
      </c>
      <c r="I18" s="16">
        <v>7.739912230236567</v>
      </c>
      <c r="J18" s="16">
        <v>8.0151029552622859</v>
      </c>
      <c r="K18" s="16">
        <v>8.2078444629411713</v>
      </c>
      <c r="L18" s="16">
        <v>8.2497243667823881</v>
      </c>
      <c r="M18" s="16">
        <v>8.2935022054076395</v>
      </c>
      <c r="N18" s="16">
        <v>8.3593437652696156</v>
      </c>
      <c r="O18" s="16">
        <v>8.6253112040611111</v>
      </c>
      <c r="P18" s="16">
        <v>9.1788618190565394</v>
      </c>
      <c r="Q18" s="16">
        <v>9.7329290268781516</v>
      </c>
      <c r="R18" s="17">
        <v>0.96246517772729201</v>
      </c>
      <c r="S18" s="2">
        <v>0.76111111111111096</v>
      </c>
      <c r="T18" s="2"/>
      <c r="U18" s="16">
        <v>9.0691414580839158</v>
      </c>
      <c r="V18" s="16">
        <v>8.8575699627478421</v>
      </c>
      <c r="W18" s="16">
        <v>8.8575699627478421</v>
      </c>
      <c r="X18" s="16">
        <v>9.133475769732863</v>
      </c>
      <c r="Y18" s="16">
        <v>9.3118037484836567</v>
      </c>
      <c r="Z18" s="16">
        <v>9.4811026038816646</v>
      </c>
      <c r="AA18" s="16">
        <v>9.5420782245048308</v>
      </c>
      <c r="AB18" s="16">
        <v>9.6166089151782597</v>
      </c>
      <c r="AC18" s="16">
        <v>9.723051470674978</v>
      </c>
      <c r="AD18" s="16">
        <v>9.9174121663253452</v>
      </c>
      <c r="AE18" s="16">
        <v>10.405707740123958</v>
      </c>
      <c r="AF18" s="16">
        <v>10.848445735453938</v>
      </c>
      <c r="AG18" s="17">
        <v>0.97441874651423299</v>
      </c>
      <c r="AH18" s="2">
        <v>0.88379888268156404</v>
      </c>
      <c r="AJ18" t="s">
        <v>206</v>
      </c>
      <c r="AK18">
        <v>10.808990000000053</v>
      </c>
      <c r="AL18">
        <v>8.8049999999999997</v>
      </c>
    </row>
    <row r="19" spans="1:53" x14ac:dyDescent="0.25">
      <c r="A19" t="b">
        <v>1</v>
      </c>
      <c r="B19" t="s">
        <v>240</v>
      </c>
      <c r="C19" t="s">
        <v>17</v>
      </c>
      <c r="D19" s="3" t="s">
        <v>1</v>
      </c>
      <c r="F19" s="16">
        <v>23.866197004841268</v>
      </c>
      <c r="G19" s="16">
        <v>26.075083307595236</v>
      </c>
      <c r="H19" s="16">
        <v>26.075083307595236</v>
      </c>
      <c r="I19" s="16">
        <v>26.472201353383564</v>
      </c>
      <c r="J19" s="16">
        <v>27.413414130319897</v>
      </c>
      <c r="K19" s="16">
        <v>28.072632458468071</v>
      </c>
      <c r="L19" s="16">
        <v>28.215870936394733</v>
      </c>
      <c r="M19" s="16">
        <v>28.365600768520768</v>
      </c>
      <c r="N19" s="16">
        <v>28.590793377718331</v>
      </c>
      <c r="O19" s="16">
        <v>29.500460488105833</v>
      </c>
      <c r="P19" s="16">
        <v>31.393725282789479</v>
      </c>
      <c r="Q19" s="16">
        <v>33.288756938505351</v>
      </c>
      <c r="R19" s="17">
        <v>0.97266566738347104</v>
      </c>
      <c r="S19" s="2"/>
      <c r="T19" s="2"/>
      <c r="U19" s="16">
        <v>29.257367905259802</v>
      </c>
      <c r="V19" s="16">
        <v>27.121021647295912</v>
      </c>
      <c r="W19" s="16">
        <v>27.121021647295912</v>
      </c>
      <c r="X19" s="16">
        <v>27.965818515435362</v>
      </c>
      <c r="Y19" s="16">
        <v>28.511841520882605</v>
      </c>
      <c r="Z19" s="16">
        <v>29.030218224811836</v>
      </c>
      <c r="AA19" s="16">
        <v>29.216919671578069</v>
      </c>
      <c r="AB19" s="16">
        <v>29.445125430453604</v>
      </c>
      <c r="AC19" s="16">
        <v>29.771042229751952</v>
      </c>
      <c r="AD19" s="16">
        <v>30.366155862078468</v>
      </c>
      <c r="AE19" s="16">
        <v>31.861269632894523</v>
      </c>
      <c r="AF19" s="16">
        <v>33.216890509266321</v>
      </c>
      <c r="AG19" s="2">
        <v>0.97304256054946203</v>
      </c>
      <c r="AH19" s="2"/>
      <c r="AP19" s="13"/>
      <c r="AQ19" s="13"/>
      <c r="AR19" s="13"/>
      <c r="AS19" s="13"/>
      <c r="AT19" s="13"/>
      <c r="AU19" s="13"/>
      <c r="AV19" s="13"/>
      <c r="AW19" s="13"/>
      <c r="AX19" s="13"/>
      <c r="AY19" s="13"/>
      <c r="AZ19" s="13"/>
      <c r="BA19" s="13"/>
    </row>
    <row r="20" spans="1:53" x14ac:dyDescent="0.25">
      <c r="A20" t="b">
        <v>1</v>
      </c>
      <c r="B20" t="s">
        <v>145</v>
      </c>
      <c r="C20" t="s">
        <v>65</v>
      </c>
      <c r="D20" s="3" t="s">
        <v>1</v>
      </c>
      <c r="F20" s="16">
        <v>10.069413573062114</v>
      </c>
      <c r="G20" s="16">
        <v>12.312600070927305</v>
      </c>
      <c r="H20" s="16">
        <v>12.312600070927305</v>
      </c>
      <c r="I20" s="16">
        <v>12.500118385674766</v>
      </c>
      <c r="J20" s="16">
        <v>12.944557100111714</v>
      </c>
      <c r="K20" s="16">
        <v>13.255838622711856</v>
      </c>
      <c r="L20" s="16">
        <v>13.323475533883895</v>
      </c>
      <c r="M20" s="16">
        <v>13.394177648999207</v>
      </c>
      <c r="N20" s="16">
        <v>13.500513130396138</v>
      </c>
      <c r="O20" s="16">
        <v>13.930056046740912</v>
      </c>
      <c r="P20" s="16">
        <v>14.824051742567354</v>
      </c>
      <c r="Q20" s="16">
        <v>15.718881746496058</v>
      </c>
      <c r="R20" s="17">
        <v>0.99950819247107103</v>
      </c>
      <c r="S20" s="2">
        <v>0.78256611165523904</v>
      </c>
      <c r="T20" s="2"/>
      <c r="U20" s="16">
        <v>16.293475591026759</v>
      </c>
      <c r="V20" s="16">
        <v>16.253098563207249</v>
      </c>
      <c r="W20" s="16">
        <v>16.253098563207249</v>
      </c>
      <c r="X20" s="16">
        <v>16.759368826264549</v>
      </c>
      <c r="Y20" s="16">
        <v>17.086589748865652</v>
      </c>
      <c r="Z20" s="16">
        <v>17.397242782936452</v>
      </c>
      <c r="AA20" s="16">
        <v>17.50912931345318</v>
      </c>
      <c r="AB20" s="16">
        <v>17.645888567581991</v>
      </c>
      <c r="AC20" s="16">
        <v>17.841204139808202</v>
      </c>
      <c r="AD20" s="16">
        <v>18.19784411629211</v>
      </c>
      <c r="AE20" s="16">
        <v>19.093836597560035</v>
      </c>
      <c r="AF20" s="16">
        <v>19.906233711671298</v>
      </c>
      <c r="AG20" s="17">
        <v>0.99914349258023305</v>
      </c>
      <c r="AH20" s="2">
        <v>0.88140827671402</v>
      </c>
      <c r="AJ20" t="s">
        <v>178</v>
      </c>
      <c r="AK20">
        <v>0</v>
      </c>
      <c r="AL20">
        <v>0</v>
      </c>
    </row>
    <row r="21" spans="1:53" x14ac:dyDescent="0.25">
      <c r="A21" t="b">
        <v>1</v>
      </c>
      <c r="B21" t="s">
        <v>244</v>
      </c>
      <c r="C21" t="s">
        <v>14</v>
      </c>
      <c r="D21" s="3" t="s">
        <v>1</v>
      </c>
      <c r="F21" s="16">
        <v>10.354028324680398</v>
      </c>
      <c r="G21" s="16">
        <v>18.382220806156422</v>
      </c>
      <c r="H21" s="16">
        <v>18.382220806156422</v>
      </c>
      <c r="I21" s="16">
        <v>18.662178170728449</v>
      </c>
      <c r="J21" s="16">
        <v>19.32570744452293</v>
      </c>
      <c r="K21" s="16">
        <v>19.79043834200602</v>
      </c>
      <c r="L21" s="16">
        <v>19.891417552623487</v>
      </c>
      <c r="M21" s="16">
        <v>19.996972990469693</v>
      </c>
      <c r="N21" s="16">
        <v>20.155727622903726</v>
      </c>
      <c r="O21" s="16">
        <v>20.797018064279634</v>
      </c>
      <c r="P21" s="16">
        <v>22.131717980281813</v>
      </c>
      <c r="Q21" s="16">
        <v>23.467663485003502</v>
      </c>
      <c r="R21" s="17">
        <v>0.99982898511109597</v>
      </c>
      <c r="S21" s="2"/>
      <c r="T21" s="2"/>
      <c r="U21" s="16">
        <v>19.08274175626115</v>
      </c>
      <c r="V21" s="16">
        <v>18.813918757632326</v>
      </c>
      <c r="W21" s="16">
        <v>18.813918757632326</v>
      </c>
      <c r="X21" s="16">
        <v>19.399956402178894</v>
      </c>
      <c r="Y21" s="16">
        <v>19.778733890648137</v>
      </c>
      <c r="Z21" s="16">
        <v>20.138333072434349</v>
      </c>
      <c r="AA21" s="16">
        <v>20.267848320682475</v>
      </c>
      <c r="AB21" s="16">
        <v>20.426155211305684</v>
      </c>
      <c r="AC21" s="16">
        <v>20.65224448860096</v>
      </c>
      <c r="AD21" s="16">
        <v>21.065076264474232</v>
      </c>
      <c r="AE21" s="16">
        <v>22.102240327958363</v>
      </c>
      <c r="AF21" s="16">
        <v>23.042637830895067</v>
      </c>
      <c r="AG21" s="2">
        <v>0.999502131819895</v>
      </c>
      <c r="AH21" s="2"/>
    </row>
    <row r="22" spans="1:53" x14ac:dyDescent="0.25">
      <c r="A22" t="b">
        <v>1</v>
      </c>
      <c r="B22" t="s">
        <v>267</v>
      </c>
      <c r="C22" t="s">
        <v>51</v>
      </c>
      <c r="D22" s="3" t="s">
        <v>90</v>
      </c>
      <c r="F22" s="16">
        <v>1.9863542335570537</v>
      </c>
      <c r="G22" s="16">
        <v>1.0903354487971186</v>
      </c>
      <c r="H22" s="16">
        <v>1.0903354487971186</v>
      </c>
      <c r="I22" s="16">
        <v>1.1069410288281487</v>
      </c>
      <c r="J22" s="16">
        <v>1.1462980519083217</v>
      </c>
      <c r="K22" s="16">
        <v>1.1738634139513784</v>
      </c>
      <c r="L22" s="16">
        <v>1.1798529629883969</v>
      </c>
      <c r="M22" s="16">
        <v>1.1861139494551938</v>
      </c>
      <c r="N22" s="16">
        <v>1.1955304288473689</v>
      </c>
      <c r="O22" s="16">
        <v>1.2335683628152128</v>
      </c>
      <c r="P22" s="16">
        <v>1.3127356542578401</v>
      </c>
      <c r="Q22" s="16">
        <v>1.3919768273902708</v>
      </c>
      <c r="R22" s="17">
        <v>0.90942471300503902</v>
      </c>
      <c r="S22" s="2"/>
      <c r="T22" s="2"/>
      <c r="U22" s="16">
        <v>0.31302359592261381</v>
      </c>
      <c r="V22" s="16">
        <v>0.27031056054963831</v>
      </c>
      <c r="W22" s="16">
        <v>0.27031056054963831</v>
      </c>
      <c r="X22" s="16">
        <v>0.27873050571052133</v>
      </c>
      <c r="Y22" s="16">
        <v>0.2841726231423386</v>
      </c>
      <c r="Z22" s="16">
        <v>0.28933919463943247</v>
      </c>
      <c r="AA22" s="16">
        <v>0.29120001586464767</v>
      </c>
      <c r="AB22" s="16">
        <v>0.2934745034339038</v>
      </c>
      <c r="AC22" s="16">
        <v>0.29672286014614674</v>
      </c>
      <c r="AD22" s="16">
        <v>0.30265425541720037</v>
      </c>
      <c r="AE22" s="16">
        <v>0.31755579735505968</v>
      </c>
      <c r="AF22" s="16">
        <v>0.33106703759336348</v>
      </c>
      <c r="AG22" s="2">
        <v>0.98037238698496099</v>
      </c>
      <c r="AH22" s="2"/>
    </row>
    <row r="23" spans="1:53" x14ac:dyDescent="0.25">
      <c r="A23" t="b">
        <v>1</v>
      </c>
      <c r="B23" t="s">
        <v>153</v>
      </c>
      <c r="C23" t="s">
        <v>67</v>
      </c>
      <c r="D23" s="3" t="s">
        <v>1</v>
      </c>
      <c r="F23" s="16">
        <v>12.947297227605407</v>
      </c>
      <c r="G23" s="16">
        <v>15.761811435475066</v>
      </c>
      <c r="H23" s="16">
        <v>18.197925710995509</v>
      </c>
      <c r="I23" s="16">
        <v>14.610676636493585</v>
      </c>
      <c r="J23" s="16">
        <v>15.130155743892987</v>
      </c>
      <c r="K23" s="16">
        <v>15.493994991594683</v>
      </c>
      <c r="L23" s="16">
        <v>15.573051925884073</v>
      </c>
      <c r="M23" s="16">
        <v>15.655691602533039</v>
      </c>
      <c r="N23" s="16">
        <v>15.779981092099547</v>
      </c>
      <c r="O23" s="16">
        <v>16.28204934926119</v>
      </c>
      <c r="P23" s="16">
        <v>17.326990014871701</v>
      </c>
      <c r="Q23" s="16">
        <v>18.372905855718265</v>
      </c>
      <c r="R23" s="17">
        <v>0.99854823717631702</v>
      </c>
      <c r="S23" s="2">
        <v>0.91085899513776303</v>
      </c>
      <c r="T23" s="2"/>
      <c r="U23" s="16">
        <v>19.541578558919319</v>
      </c>
      <c r="V23" s="16">
        <v>19.843562235389712</v>
      </c>
      <c r="W23" s="16">
        <v>21.986456669689833</v>
      </c>
      <c r="X23" s="16">
        <v>19.2187477753065</v>
      </c>
      <c r="Y23" s="16">
        <v>19.593987227547579</v>
      </c>
      <c r="Z23" s="16">
        <v>19.950227511375207</v>
      </c>
      <c r="AA23" s="16">
        <v>20.07853300018844</v>
      </c>
      <c r="AB23" s="16">
        <v>20.235361198092985</v>
      </c>
      <c r="AC23" s="16">
        <v>20.459338649637733</v>
      </c>
      <c r="AD23" s="16">
        <v>20.868314299358737</v>
      </c>
      <c r="AE23" s="16">
        <v>21.895790553659737</v>
      </c>
      <c r="AF23" s="16">
        <v>22.827404112102514</v>
      </c>
      <c r="AG23" s="17">
        <v>0.99894938727286597</v>
      </c>
      <c r="AH23" s="2">
        <v>0.776685393258427</v>
      </c>
      <c r="AJ23" t="s">
        <v>180</v>
      </c>
      <c r="AK23">
        <v>7.5109100000000053</v>
      </c>
      <c r="AL23">
        <v>0.58708000000000005</v>
      </c>
    </row>
    <row r="24" spans="1:53" x14ac:dyDescent="0.25">
      <c r="A24" t="b">
        <v>1</v>
      </c>
      <c r="B24" t="s">
        <v>156</v>
      </c>
      <c r="C24" t="s">
        <v>68</v>
      </c>
      <c r="D24" s="3" t="s">
        <v>1</v>
      </c>
      <c r="F24" s="16">
        <v>40.423743381883021</v>
      </c>
      <c r="G24" s="16">
        <v>37.995045366508286</v>
      </c>
      <c r="H24" s="16">
        <v>37.386016797628173</v>
      </c>
      <c r="I24" s="16">
        <v>38.728277919071481</v>
      </c>
      <c r="J24" s="16">
        <v>39.30489306846998</v>
      </c>
      <c r="K24" s="16">
        <v>40.250069242932028</v>
      </c>
      <c r="L24" s="16">
        <v>40.455442168443369</v>
      </c>
      <c r="M24" s="16">
        <v>40.670122288653744</v>
      </c>
      <c r="N24" s="16">
        <v>40.992999672048697</v>
      </c>
      <c r="O24" s="16">
        <v>42.29726510690891</v>
      </c>
      <c r="P24" s="16">
        <v>45.011796392635745</v>
      </c>
      <c r="Q24" s="16">
        <v>47.72886097405528</v>
      </c>
      <c r="R24" s="17">
        <v>0.99864578866768206</v>
      </c>
      <c r="S24" s="2">
        <v>0.93746659540352695</v>
      </c>
      <c r="T24" s="2"/>
      <c r="U24" s="16">
        <v>54.976802229712618</v>
      </c>
      <c r="V24" s="16">
        <v>55.271867723910887</v>
      </c>
      <c r="W24" s="16">
        <v>54.736144115335854</v>
      </c>
      <c r="X24" s="16">
        <v>57.131642355865708</v>
      </c>
      <c r="Y24" s="16">
        <v>57.543122334266798</v>
      </c>
      <c r="Z24" s="16">
        <v>58.589319720976683</v>
      </c>
      <c r="AA24" s="16">
        <v>58.966124010639462</v>
      </c>
      <c r="AB24" s="16">
        <v>59.426693065456256</v>
      </c>
      <c r="AC24" s="16">
        <v>60.084464337055159</v>
      </c>
      <c r="AD24" s="16">
        <v>61.285533602352295</v>
      </c>
      <c r="AE24" s="16">
        <v>64.30299968060271</v>
      </c>
      <c r="AF24" s="16">
        <v>67.038938636731345</v>
      </c>
      <c r="AG24" s="17">
        <v>0.99901652906236105</v>
      </c>
      <c r="AH24" s="2">
        <v>0.93765121905825399</v>
      </c>
      <c r="AJ24" t="s">
        <v>181</v>
      </c>
      <c r="AK24">
        <v>1.026049999999999</v>
      </c>
      <c r="AL24">
        <v>0</v>
      </c>
    </row>
    <row r="25" spans="1:53" x14ac:dyDescent="0.25">
      <c r="A25" t="b">
        <v>1</v>
      </c>
      <c r="B25" t="s">
        <v>247</v>
      </c>
      <c r="C25" t="s">
        <v>13</v>
      </c>
      <c r="D25" s="3" t="s">
        <v>1</v>
      </c>
      <c r="F25" s="16">
        <v>12.03961585283499</v>
      </c>
      <c r="G25" s="16">
        <v>19.087887648472353</v>
      </c>
      <c r="H25" s="16">
        <v>19.087887648472353</v>
      </c>
      <c r="I25" s="16">
        <v>19.378592170938081</v>
      </c>
      <c r="J25" s="16">
        <v>20.067593372872278</v>
      </c>
      <c r="K25" s="16">
        <v>20.550164616655834</v>
      </c>
      <c r="L25" s="16">
        <v>20.655020272967619</v>
      </c>
      <c r="M25" s="16">
        <v>20.764627831245825</v>
      </c>
      <c r="N25" s="16">
        <v>20.929476824168404</v>
      </c>
      <c r="O25" s="16">
        <v>21.595385477105648</v>
      </c>
      <c r="P25" s="16">
        <v>22.981322590457189</v>
      </c>
      <c r="Q25" s="16">
        <v>24.368553108875773</v>
      </c>
      <c r="R25" s="17">
        <v>0.99856726706546595</v>
      </c>
      <c r="S25" s="2"/>
      <c r="T25" s="2"/>
      <c r="U25" s="16">
        <v>21.28156238524458</v>
      </c>
      <c r="V25" s="16">
        <v>21.854164198185213</v>
      </c>
      <c r="W25" s="16">
        <v>21.854164198185213</v>
      </c>
      <c r="X25" s="16">
        <v>22.534902914835769</v>
      </c>
      <c r="Y25" s="16">
        <v>22.97488915769253</v>
      </c>
      <c r="Z25" s="16">
        <v>23.392597964960597</v>
      </c>
      <c r="AA25" s="16">
        <v>23.543042300234188</v>
      </c>
      <c r="AB25" s="16">
        <v>23.726930879001447</v>
      </c>
      <c r="AC25" s="16">
        <v>23.98955517610359</v>
      </c>
      <c r="AD25" s="16">
        <v>24.469098727470463</v>
      </c>
      <c r="AE25" s="16">
        <v>25.673863882238876</v>
      </c>
      <c r="AF25" s="16">
        <v>26.766225431445889</v>
      </c>
      <c r="AG25" s="2">
        <v>0.99920946657784604</v>
      </c>
      <c r="AH25" s="2"/>
    </row>
    <row r="26" spans="1:53" x14ac:dyDescent="0.25">
      <c r="A26" t="b">
        <v>1</v>
      </c>
      <c r="B26" t="s">
        <v>158</v>
      </c>
      <c r="C26" t="s">
        <v>66</v>
      </c>
      <c r="D26" s="3" t="s">
        <v>90</v>
      </c>
      <c r="F26" s="16">
        <v>0.5544604921395514</v>
      </c>
      <c r="G26" s="16">
        <v>0.62466218504855386</v>
      </c>
      <c r="H26" s="16">
        <v>0.62466218504855386</v>
      </c>
      <c r="I26" s="16">
        <v>0.63417565901441042</v>
      </c>
      <c r="J26" s="16">
        <v>0.65672362263550499</v>
      </c>
      <c r="K26" s="16">
        <v>0.67251604624648331</v>
      </c>
      <c r="L26" s="16">
        <v>0.6759475083649048</v>
      </c>
      <c r="M26" s="16">
        <v>0.6795344792289848</v>
      </c>
      <c r="N26" s="16">
        <v>0.68492925805514326</v>
      </c>
      <c r="O26" s="16">
        <v>0.7067215046277916</v>
      </c>
      <c r="P26" s="16">
        <v>0.75207709983611448</v>
      </c>
      <c r="Q26" s="16">
        <v>0.79747502247480651</v>
      </c>
      <c r="R26" s="17">
        <v>0.559383832080938</v>
      </c>
      <c r="S26" s="2">
        <v>0.83333333333333304</v>
      </c>
      <c r="T26" s="2"/>
      <c r="U26" s="16">
        <v>0.92275632024235177</v>
      </c>
      <c r="V26" s="16">
        <v>0.57862796199591426</v>
      </c>
      <c r="W26" s="16">
        <v>0.57862796199591426</v>
      </c>
      <c r="X26" s="16">
        <v>0.59665173324130161</v>
      </c>
      <c r="Y26" s="16">
        <v>0.6083011534937397</v>
      </c>
      <c r="Z26" s="16">
        <v>0.61936073891944721</v>
      </c>
      <c r="AA26" s="16">
        <v>0.62334402093031516</v>
      </c>
      <c r="AB26" s="16">
        <v>0.62821279891704151</v>
      </c>
      <c r="AC26" s="16">
        <v>0.63516624542841349</v>
      </c>
      <c r="AD26" s="16">
        <v>0.64786301595230011</v>
      </c>
      <c r="AE26" s="16">
        <v>0.67976132145900203</v>
      </c>
      <c r="AF26" s="16">
        <v>0.70868354109862752</v>
      </c>
      <c r="AG26" s="17">
        <v>0.56162884198401997</v>
      </c>
      <c r="AH26" s="2">
        <v>0.81818181818181801</v>
      </c>
      <c r="AJ26" t="s">
        <v>176</v>
      </c>
      <c r="AK26">
        <v>5.5278900000000144</v>
      </c>
      <c r="AL26">
        <v>0</v>
      </c>
    </row>
    <row r="27" spans="1:53" x14ac:dyDescent="0.25">
      <c r="A27" t="b">
        <v>1</v>
      </c>
      <c r="B27" t="s">
        <v>161</v>
      </c>
      <c r="C27" t="s">
        <v>63</v>
      </c>
      <c r="D27" s="3" t="s">
        <v>1</v>
      </c>
      <c r="F27" s="16">
        <v>6.2487641529191906</v>
      </c>
      <c r="G27" s="16">
        <v>7.0842727349676808</v>
      </c>
      <c r="H27" s="16">
        <v>7.0842727349676808</v>
      </c>
      <c r="I27" s="16">
        <v>7.1921647217795677</v>
      </c>
      <c r="J27" s="16">
        <v>7.447880415370892</v>
      </c>
      <c r="K27" s="16">
        <v>7.6269817579591548</v>
      </c>
      <c r="L27" s="16">
        <v>7.6658978539042266</v>
      </c>
      <c r="M27" s="16">
        <v>7.7065775692795855</v>
      </c>
      <c r="N27" s="16">
        <v>7.7677595736718716</v>
      </c>
      <c r="O27" s="16">
        <v>8.0149047057504301</v>
      </c>
      <c r="P27" s="16">
        <v>8.5292809785635146</v>
      </c>
      <c r="Q27" s="16">
        <v>9.0441372853342834</v>
      </c>
      <c r="R27" s="17">
        <v>0.98581486101822302</v>
      </c>
      <c r="S27" s="2">
        <v>0.86854460093896702</v>
      </c>
      <c r="T27" s="2"/>
      <c r="U27" s="16">
        <v>8.6874309269093697</v>
      </c>
      <c r="V27" s="16">
        <v>8.5362543006984506</v>
      </c>
      <c r="W27" s="16">
        <v>8.5362543006984506</v>
      </c>
      <c r="X27" s="16">
        <v>8.8021513967833602</v>
      </c>
      <c r="Y27" s="16">
        <v>8.9740103809007241</v>
      </c>
      <c r="Z27" s="16">
        <v>9.1371677805681877</v>
      </c>
      <c r="AA27" s="16">
        <v>9.1959314602197537</v>
      </c>
      <c r="AB27" s="16">
        <v>9.2677584885662192</v>
      </c>
      <c r="AC27" s="16">
        <v>9.370339752497248</v>
      </c>
      <c r="AD27" s="16">
        <v>9.5576498534741408</v>
      </c>
      <c r="AE27" s="16">
        <v>10.028232102260278</v>
      </c>
      <c r="AF27" s="16">
        <v>10.454909411343108</v>
      </c>
      <c r="AG27" s="17">
        <v>0.98708168142152697</v>
      </c>
      <c r="AH27" s="2">
        <v>0.91347342398022202</v>
      </c>
      <c r="AJ27" t="s">
        <v>173</v>
      </c>
      <c r="AK27">
        <v>6.4747500000000002</v>
      </c>
      <c r="AL27">
        <v>2.2000000000000002</v>
      </c>
    </row>
    <row r="28" spans="1:53" x14ac:dyDescent="0.25">
      <c r="A28" t="b">
        <v>1</v>
      </c>
      <c r="B28" t="s">
        <v>163</v>
      </c>
      <c r="C28" t="s">
        <v>8</v>
      </c>
      <c r="D28" s="3" t="s">
        <v>1</v>
      </c>
      <c r="F28" s="16">
        <v>16.231849108938583</v>
      </c>
      <c r="G28" s="16">
        <v>19.360186833855192</v>
      </c>
      <c r="H28" s="16">
        <v>19.360186833855192</v>
      </c>
      <c r="I28" s="16">
        <v>19.655038415760512</v>
      </c>
      <c r="J28" s="16">
        <v>20.353868597698657</v>
      </c>
      <c r="K28" s="16">
        <v>20.843323984923934</v>
      </c>
      <c r="L28" s="16">
        <v>20.949675464677384</v>
      </c>
      <c r="M28" s="16">
        <v>21.060846634884818</v>
      </c>
      <c r="N28" s="16">
        <v>21.228047289097042</v>
      </c>
      <c r="O28" s="16">
        <v>21.903455494162504</v>
      </c>
      <c r="P28" s="16">
        <v>23.30916376050423</v>
      </c>
      <c r="Q28" s="16">
        <v>24.716183883045609</v>
      </c>
      <c r="R28" s="17">
        <v>0.99969952799779904</v>
      </c>
      <c r="S28" s="2">
        <v>0.74519846350832197</v>
      </c>
      <c r="T28" s="2"/>
      <c r="U28" s="16">
        <v>27.540186050697884</v>
      </c>
      <c r="V28" s="16">
        <v>27.620767313613495</v>
      </c>
      <c r="W28" s="16">
        <v>27.620767313613495</v>
      </c>
      <c r="X28" s="16">
        <v>28.481130836256664</v>
      </c>
      <c r="Y28" s="16">
        <v>29.037215137853831</v>
      </c>
      <c r="Z28" s="16">
        <v>29.565143713194015</v>
      </c>
      <c r="AA28" s="16">
        <v>29.755285415276955</v>
      </c>
      <c r="AB28" s="16">
        <v>29.987696208922561</v>
      </c>
      <c r="AC28" s="16">
        <v>30.31961851605714</v>
      </c>
      <c r="AD28" s="16">
        <v>30.925698013261076</v>
      </c>
      <c r="AE28" s="16">
        <v>32.448361506846936</v>
      </c>
      <c r="AF28" s="16">
        <v>33.828961739341338</v>
      </c>
      <c r="AG28" s="17">
        <v>0.99979386480764898</v>
      </c>
      <c r="AH28" s="2">
        <v>0.90590405904059002</v>
      </c>
      <c r="AJ28" t="s">
        <v>121</v>
      </c>
      <c r="AK28">
        <v>13.975350000000065</v>
      </c>
      <c r="AL28">
        <v>4.1352700000000002</v>
      </c>
    </row>
    <row r="29" spans="1:53" x14ac:dyDescent="0.25">
      <c r="A29" t="b">
        <v>1</v>
      </c>
      <c r="B29" t="s">
        <v>166</v>
      </c>
      <c r="C29" t="s">
        <v>9</v>
      </c>
      <c r="D29" s="3" t="s">
        <v>1</v>
      </c>
      <c r="F29" s="16">
        <v>5.670354183424382</v>
      </c>
      <c r="G29" s="16">
        <v>7.4364994708393297</v>
      </c>
      <c r="H29" s="16">
        <v>7.4364994708393297</v>
      </c>
      <c r="I29" s="16">
        <v>7.549755796908495</v>
      </c>
      <c r="J29" s="16">
        <v>7.8181855555047202</v>
      </c>
      <c r="K29" s="16">
        <v>8.0061917333033374</v>
      </c>
      <c r="L29" s="16">
        <v>8.0470427193861003</v>
      </c>
      <c r="M29" s="16">
        <v>8.0897450112345695</v>
      </c>
      <c r="N29" s="16">
        <v>8.1539689563464464</v>
      </c>
      <c r="O29" s="16">
        <v>8.4134020291092924</v>
      </c>
      <c r="P29" s="16">
        <v>8.9533528502720614</v>
      </c>
      <c r="Q29" s="16">
        <v>9.4938075724569746</v>
      </c>
      <c r="R29" s="17">
        <v>0.99992264927713703</v>
      </c>
      <c r="S29" s="2">
        <v>0.85913043478260798</v>
      </c>
      <c r="T29" s="2"/>
      <c r="U29" s="16">
        <v>11.126220001412204</v>
      </c>
      <c r="V29" s="16">
        <v>11.061470271967046</v>
      </c>
      <c r="W29" s="16">
        <v>11.061470271967046</v>
      </c>
      <c r="X29" s="16">
        <v>11.406025708126549</v>
      </c>
      <c r="Y29" s="16">
        <v>11.628724444225488</v>
      </c>
      <c r="Z29" s="16">
        <v>11.840147471527455</v>
      </c>
      <c r="AA29" s="16">
        <v>11.916294769000071</v>
      </c>
      <c r="AB29" s="16">
        <v>12.009369847458448</v>
      </c>
      <c r="AC29" s="16">
        <v>12.142296955937519</v>
      </c>
      <c r="AD29" s="16">
        <v>12.385017596702115</v>
      </c>
      <c r="AE29" s="16">
        <v>12.994808656351935</v>
      </c>
      <c r="AF29" s="16">
        <v>13.547706707872781</v>
      </c>
      <c r="AG29" s="17">
        <v>0.99724399572448097</v>
      </c>
      <c r="AH29" s="2">
        <v>0.94337899543379</v>
      </c>
      <c r="AJ29" t="s">
        <v>125</v>
      </c>
      <c r="AK29">
        <v>7.4504400000000501</v>
      </c>
      <c r="AL29">
        <v>1.69</v>
      </c>
    </row>
    <row r="30" spans="1:53" x14ac:dyDescent="0.25">
      <c r="A30" t="b">
        <v>1</v>
      </c>
      <c r="B30" t="s">
        <v>167</v>
      </c>
      <c r="C30" t="s">
        <v>64</v>
      </c>
      <c r="D30" s="3" t="s">
        <v>1</v>
      </c>
      <c r="F30" s="16">
        <v>15.045404922772301</v>
      </c>
      <c r="G30" s="16">
        <v>15.409510343682671</v>
      </c>
      <c r="H30" s="16">
        <v>16.39918176811285</v>
      </c>
      <c r="I30" s="16">
        <v>16.648937864362161</v>
      </c>
      <c r="J30" s="16">
        <v>17.240886861393868</v>
      </c>
      <c r="K30" s="16">
        <v>17.655483473057405</v>
      </c>
      <c r="L30" s="16">
        <v>17.745569238383528</v>
      </c>
      <c r="M30" s="16">
        <v>17.839737556243843</v>
      </c>
      <c r="N30" s="16">
        <v>17.98136604070551</v>
      </c>
      <c r="O30" s="16">
        <v>18.55347528828645</v>
      </c>
      <c r="P30" s="16">
        <v>19.744190314464035</v>
      </c>
      <c r="Q30" s="16">
        <v>20.936016557617791</v>
      </c>
      <c r="R30" s="17">
        <v>0.98727091829787295</v>
      </c>
      <c r="S30" s="2">
        <v>0.90797987059669305</v>
      </c>
      <c r="T30" s="2"/>
      <c r="U30" s="16">
        <v>20.054343903794198</v>
      </c>
      <c r="V30" s="16">
        <v>18.787739565372284</v>
      </c>
      <c r="W30" s="16">
        <v>19.658290429306707</v>
      </c>
      <c r="X30" s="16">
        <v>20.270629536720453</v>
      </c>
      <c r="Y30" s="16">
        <v>20.66640661922704</v>
      </c>
      <c r="Z30" s="16">
        <v>21.042144669590773</v>
      </c>
      <c r="AA30" s="16">
        <v>21.177472582817387</v>
      </c>
      <c r="AB30" s="16">
        <v>21.342884311916571</v>
      </c>
      <c r="AC30" s="16">
        <v>21.579120512002188</v>
      </c>
      <c r="AD30" s="16">
        <v>22.010480243757751</v>
      </c>
      <c r="AE30" s="16">
        <v>23.094192395673986</v>
      </c>
      <c r="AF30" s="16">
        <v>24.076795088386529</v>
      </c>
      <c r="AG30" s="17">
        <v>0.98921763200472301</v>
      </c>
      <c r="AH30" s="2">
        <v>0.96199143468950699</v>
      </c>
      <c r="AJ30" t="s">
        <v>175</v>
      </c>
      <c r="AK30">
        <v>4.4486000000000026</v>
      </c>
      <c r="AL30">
        <v>0.56000000000000005</v>
      </c>
    </row>
    <row r="31" spans="1:53" x14ac:dyDescent="0.25">
      <c r="A31" t="b">
        <v>1</v>
      </c>
      <c r="B31" t="s">
        <v>168</v>
      </c>
      <c r="C31" t="s">
        <v>0</v>
      </c>
      <c r="D31" s="3" t="s">
        <v>1</v>
      </c>
      <c r="F31" s="16">
        <v>20.103503546554251</v>
      </c>
      <c r="G31" s="16">
        <v>25.691975395320192</v>
      </c>
      <c r="H31" s="16">
        <v>25.691975395320192</v>
      </c>
      <c r="I31" s="16">
        <v>26.083258788016369</v>
      </c>
      <c r="J31" s="16">
        <v>27.01064280522354</v>
      </c>
      <c r="K31" s="16">
        <v>27.660175574386109</v>
      </c>
      <c r="L31" s="16">
        <v>27.801309522344887</v>
      </c>
      <c r="M31" s="16">
        <v>27.948839450343502</v>
      </c>
      <c r="N31" s="16">
        <v>28.170723419282787</v>
      </c>
      <c r="O31" s="16">
        <v>29.067025254345385</v>
      </c>
      <c r="P31" s="16">
        <v>30.932473274128689</v>
      </c>
      <c r="Q31" s="16">
        <v>32.799662195355388</v>
      </c>
      <c r="R31" s="17">
        <v>0.99999867193996705</v>
      </c>
      <c r="S31" s="2">
        <v>0.81657675331044599</v>
      </c>
      <c r="T31" s="2"/>
      <c r="U31" s="16">
        <v>35.759336104629625</v>
      </c>
      <c r="V31" s="16">
        <v>36.189845076782561</v>
      </c>
      <c r="W31" s="16">
        <v>36.189845076782561</v>
      </c>
      <c r="X31" s="16">
        <v>37.317128118583675</v>
      </c>
      <c r="Y31" s="16">
        <v>38.045732233593668</v>
      </c>
      <c r="Z31" s="16">
        <v>38.737445578709583</v>
      </c>
      <c r="AA31" s="16">
        <v>38.986576917563653</v>
      </c>
      <c r="AB31" s="16">
        <v>39.29109092764552</v>
      </c>
      <c r="AC31" s="16">
        <v>39.725988942473954</v>
      </c>
      <c r="AD31" s="16">
        <v>40.520098782326741</v>
      </c>
      <c r="AE31" s="16">
        <v>42.515153999702441</v>
      </c>
      <c r="AF31" s="16">
        <v>44.324072193742495</v>
      </c>
      <c r="AG31" s="2">
        <v>0.99787030884794103</v>
      </c>
      <c r="AH31" s="2">
        <v>0.926220515633571</v>
      </c>
    </row>
    <row r="32" spans="1:53" x14ac:dyDescent="0.25">
      <c r="A32" t="b">
        <v>1</v>
      </c>
      <c r="B32" t="s">
        <v>169</v>
      </c>
      <c r="C32" t="s">
        <v>49</v>
      </c>
      <c r="D32" s="3" t="s">
        <v>90</v>
      </c>
      <c r="F32" s="16">
        <v>8.3045561853490319</v>
      </c>
      <c r="G32" s="16">
        <v>8.4547738544171924</v>
      </c>
      <c r="H32" s="16">
        <v>8.4547738544171924</v>
      </c>
      <c r="I32" s="16">
        <v>8.5835382856192357</v>
      </c>
      <c r="J32" s="16">
        <v>8.8887239329290093</v>
      </c>
      <c r="K32" s="16">
        <v>9.1024736578841097</v>
      </c>
      <c r="L32" s="16">
        <v>9.1489183393386107</v>
      </c>
      <c r="M32" s="16">
        <v>9.1974678244908485</v>
      </c>
      <c r="N32" s="16">
        <v>9.2704859070024757</v>
      </c>
      <c r="O32" s="16">
        <v>9.5654429589282586</v>
      </c>
      <c r="P32" s="16">
        <v>10.179328847489053</v>
      </c>
      <c r="Q32" s="16">
        <v>10.793787635867018</v>
      </c>
      <c r="R32" s="17">
        <v>0.95908087563560196</v>
      </c>
      <c r="S32" s="2">
        <v>0.71485943775100402</v>
      </c>
      <c r="T32" s="2"/>
      <c r="U32" s="16">
        <v>4.6221490946465922</v>
      </c>
      <c r="V32" s="16">
        <v>5.2359520873661234</v>
      </c>
      <c r="W32" s="16">
        <v>5.2359520873661234</v>
      </c>
      <c r="X32" s="16">
        <v>5.3990475629960439</v>
      </c>
      <c r="Y32" s="16">
        <v>5.5044621130930702</v>
      </c>
      <c r="Z32" s="16">
        <v>5.6045393011974811</v>
      </c>
      <c r="AA32" s="16">
        <v>5.6405836597995629</v>
      </c>
      <c r="AB32" s="16">
        <v>5.6846407913882047</v>
      </c>
      <c r="AC32" s="16">
        <v>5.7475618998842783</v>
      </c>
      <c r="AD32" s="16">
        <v>5.8624538278478671</v>
      </c>
      <c r="AE32" s="16">
        <v>6.1510987089648248</v>
      </c>
      <c r="AF32" s="16">
        <v>6.4128132582773034</v>
      </c>
      <c r="AG32" s="17">
        <v>0.99999999906387704</v>
      </c>
      <c r="AH32" s="2">
        <v>0.69937369519832904</v>
      </c>
      <c r="AJ32" t="s">
        <v>145</v>
      </c>
      <c r="AK32">
        <v>8.716050000000056</v>
      </c>
      <c r="AL32">
        <v>0.1298</v>
      </c>
    </row>
    <row r="33" spans="1:38" x14ac:dyDescent="0.25">
      <c r="A33" t="b">
        <v>1</v>
      </c>
      <c r="B33" t="s">
        <v>170</v>
      </c>
      <c r="C33" t="s">
        <v>3</v>
      </c>
      <c r="D33" s="3" t="s">
        <v>1</v>
      </c>
      <c r="F33" s="16">
        <v>22.630931812730491</v>
      </c>
      <c r="G33" s="16">
        <v>29.078513270358222</v>
      </c>
      <c r="H33" s="16">
        <v>29.078513270358222</v>
      </c>
      <c r="I33" s="16">
        <v>29.521372924079483</v>
      </c>
      <c r="J33" s="16">
        <v>30.57099826569447</v>
      </c>
      <c r="K33" s="16">
        <v>31.306147936243612</v>
      </c>
      <c r="L33" s="16">
        <v>31.465885181646893</v>
      </c>
      <c r="M33" s="16">
        <v>31.632861480785969</v>
      </c>
      <c r="N33" s="16">
        <v>31.883992654469719</v>
      </c>
      <c r="O33" s="16">
        <v>32.898438776423482</v>
      </c>
      <c r="P33" s="16">
        <v>35.009777206566653</v>
      </c>
      <c r="Q33" s="16">
        <v>37.123086011698327</v>
      </c>
      <c r="R33" s="17">
        <v>0.99982240975917303</v>
      </c>
      <c r="S33" s="2">
        <v>0.82309124767225295</v>
      </c>
      <c r="T33" s="2"/>
      <c r="U33" s="16">
        <v>38.763860474000566</v>
      </c>
      <c r="V33" s="16">
        <v>41.145250527473749</v>
      </c>
      <c r="W33" s="16">
        <v>41.145250527473749</v>
      </c>
      <c r="X33" s="16">
        <v>42.426890254636774</v>
      </c>
      <c r="Y33" s="16">
        <v>43.255260721098566</v>
      </c>
      <c r="Z33" s="16">
        <v>44.041689035936805</v>
      </c>
      <c r="AA33" s="16">
        <v>44.324933446893738</v>
      </c>
      <c r="AB33" s="16">
        <v>44.671143971071473</v>
      </c>
      <c r="AC33" s="16">
        <v>45.165591729442696</v>
      </c>
      <c r="AD33" s="16">
        <v>46.068437492881365</v>
      </c>
      <c r="AE33" s="16">
        <v>48.336671760281689</v>
      </c>
      <c r="AF33" s="16">
        <v>50.393281621958948</v>
      </c>
      <c r="AG33" s="2">
        <v>0.99853991236197204</v>
      </c>
      <c r="AH33" s="2">
        <v>0.94757231404958597</v>
      </c>
    </row>
    <row r="34" spans="1:38" x14ac:dyDescent="0.25">
      <c r="A34" t="b">
        <v>1</v>
      </c>
      <c r="B34" t="s">
        <v>173</v>
      </c>
      <c r="C34" t="s">
        <v>69</v>
      </c>
      <c r="D34" s="3" t="s">
        <v>1</v>
      </c>
      <c r="F34" s="16">
        <v>22.406189693026654</v>
      </c>
      <c r="G34" s="16">
        <v>22.081131456164222</v>
      </c>
      <c r="H34" s="16">
        <v>22.690160025044332</v>
      </c>
      <c r="I34" s="16">
        <v>22.417422453559155</v>
      </c>
      <c r="J34" s="16">
        <v>23.214468538152058</v>
      </c>
      <c r="K34" s="16">
        <v>23.772713602623728</v>
      </c>
      <c r="L34" s="16">
        <v>23.894012070719445</v>
      </c>
      <c r="M34" s="16">
        <v>24.020807604489466</v>
      </c>
      <c r="N34" s="16">
        <v>24.211507191063735</v>
      </c>
      <c r="O34" s="16">
        <v>24.981839496769719</v>
      </c>
      <c r="P34" s="16">
        <v>26.585110647223154</v>
      </c>
      <c r="Q34" s="16">
        <v>28.189878026480812</v>
      </c>
      <c r="R34" s="17">
        <v>0.99846298803628397</v>
      </c>
      <c r="S34" s="2">
        <v>0.73584905660377298</v>
      </c>
      <c r="T34" s="2"/>
      <c r="U34" s="16">
        <v>38.72096047319404</v>
      </c>
      <c r="V34" s="16">
        <v>35.388138818913056</v>
      </c>
      <c r="W34" s="16">
        <v>35.923862427488089</v>
      </c>
      <c r="X34" s="16">
        <v>36.490449389373531</v>
      </c>
      <c r="Y34" s="16">
        <v>37.202912886006366</v>
      </c>
      <c r="Z34" s="16">
        <v>37.879302846447523</v>
      </c>
      <c r="AA34" s="16">
        <v>38.122915229556774</v>
      </c>
      <c r="AB34" s="16">
        <v>38.420683402872179</v>
      </c>
      <c r="AC34" s="16">
        <v>38.845947210665926</v>
      </c>
      <c r="AD34" s="16">
        <v>39.622465297177541</v>
      </c>
      <c r="AE34" s="16">
        <v>41.573324463170003</v>
      </c>
      <c r="AF34" s="16">
        <v>43.342170061346238</v>
      </c>
      <c r="AG34" s="17">
        <v>0.99440268827408396</v>
      </c>
      <c r="AH34" s="2">
        <v>0.93917075831969399</v>
      </c>
      <c r="AJ34" t="s">
        <v>182</v>
      </c>
      <c r="AK34">
        <v>2.3477299999999994</v>
      </c>
      <c r="AL34">
        <v>0.45</v>
      </c>
    </row>
    <row r="35" spans="1:38" x14ac:dyDescent="0.25">
      <c r="A35" t="b">
        <v>1</v>
      </c>
      <c r="B35" t="s">
        <v>176</v>
      </c>
      <c r="C35" t="s">
        <v>6</v>
      </c>
      <c r="D35" s="3" t="s">
        <v>1</v>
      </c>
      <c r="F35" s="16">
        <v>19.939843560060392</v>
      </c>
      <c r="G35" s="16">
        <v>25.09604202865432</v>
      </c>
      <c r="H35" s="16">
        <v>25.09604202865432</v>
      </c>
      <c r="I35" s="16">
        <v>25.478249481258622</v>
      </c>
      <c r="J35" s="16">
        <v>26.384122537511537</v>
      </c>
      <c r="K35" s="16">
        <v>27.018589191907495</v>
      </c>
      <c r="L35" s="16">
        <v>27.156449494011341</v>
      </c>
      <c r="M35" s="16">
        <v>27.300557419407067</v>
      </c>
      <c r="N35" s="16">
        <v>27.517294720618995</v>
      </c>
      <c r="O35" s="16">
        <v>28.392806555617412</v>
      </c>
      <c r="P35" s="16">
        <v>30.214984927907118</v>
      </c>
      <c r="Q35" s="16">
        <v>32.038863820889333</v>
      </c>
      <c r="R35" s="17">
        <v>0.99869595522433396</v>
      </c>
      <c r="S35" s="2">
        <v>0.82121807465618801</v>
      </c>
      <c r="T35" s="2"/>
      <c r="U35" s="16">
        <v>35.625723249294218</v>
      </c>
      <c r="V35" s="16">
        <v>34.789359415367429</v>
      </c>
      <c r="W35" s="16">
        <v>34.789359415367429</v>
      </c>
      <c r="X35" s="16">
        <v>35.873018514235127</v>
      </c>
      <c r="Y35" s="16">
        <v>36.573426885003755</v>
      </c>
      <c r="Z35" s="16">
        <v>37.238372096142058</v>
      </c>
      <c r="AA35" s="16">
        <v>37.477862474468829</v>
      </c>
      <c r="AB35" s="16">
        <v>37.770592308522453</v>
      </c>
      <c r="AC35" s="16">
        <v>38.188660507344416</v>
      </c>
      <c r="AD35" s="16">
        <v>38.952039642438919</v>
      </c>
      <c r="AE35" s="16">
        <v>40.869889604590732</v>
      </c>
      <c r="AF35" s="16">
        <v>42.608805730701199</v>
      </c>
      <c r="AG35" s="17">
        <v>0.99767464367033498</v>
      </c>
      <c r="AH35" s="2">
        <v>0.94864479315263905</v>
      </c>
      <c r="AJ35" t="s">
        <v>111</v>
      </c>
      <c r="AK35">
        <v>1.211379999999999</v>
      </c>
      <c r="AL35">
        <v>5</v>
      </c>
    </row>
    <row r="36" spans="1:38" x14ac:dyDescent="0.25">
      <c r="A36" t="b">
        <v>1</v>
      </c>
      <c r="B36" t="s">
        <v>175</v>
      </c>
      <c r="C36" t="s">
        <v>50</v>
      </c>
      <c r="D36" s="3" t="s">
        <v>90</v>
      </c>
      <c r="F36" s="16">
        <v>14.95</v>
      </c>
      <c r="G36" s="16">
        <v>13.756935339334987</v>
      </c>
      <c r="H36" s="16">
        <v>13.756935339334987</v>
      </c>
      <c r="I36" s="16">
        <v>13.966450577063942</v>
      </c>
      <c r="J36" s="16">
        <v>14.463024381263349</v>
      </c>
      <c r="K36" s="16">
        <v>14.810820927408894</v>
      </c>
      <c r="L36" s="16">
        <v>14.886392017851694</v>
      </c>
      <c r="M36" s="16">
        <v>14.965387877409594</v>
      </c>
      <c r="N36" s="16">
        <v>15.084197091826356</v>
      </c>
      <c r="O36" s="16">
        <v>15.564127739421847</v>
      </c>
      <c r="P36" s="16">
        <v>16.562994015454631</v>
      </c>
      <c r="Q36" s="16">
        <v>17.562792468489008</v>
      </c>
      <c r="R36" s="17">
        <v>0.99134477814807498</v>
      </c>
      <c r="S36" s="2">
        <v>0.89364548494983198</v>
      </c>
      <c r="T36" s="2"/>
      <c r="U36" s="16">
        <v>20.85401999651079</v>
      </c>
      <c r="V36" s="16">
        <v>18.136905844684737</v>
      </c>
      <c r="W36" s="16">
        <v>18.136905844684737</v>
      </c>
      <c r="X36" s="16">
        <v>18.70185511004021</v>
      </c>
      <c r="Y36" s="16">
        <v>19.06700241044863</v>
      </c>
      <c r="Z36" s="16">
        <v>19.413661529471156</v>
      </c>
      <c r="AA36" s="16">
        <v>19.538516212495356</v>
      </c>
      <c r="AB36" s="16">
        <v>19.691126479754704</v>
      </c>
      <c r="AC36" s="16">
        <v>19.909080005951036</v>
      </c>
      <c r="AD36" s="16">
        <v>20.307056161007516</v>
      </c>
      <c r="AE36" s="16">
        <v>21.306898203871192</v>
      </c>
      <c r="AF36" s="16">
        <v>22.213455800247573</v>
      </c>
      <c r="AG36" s="17">
        <v>0.99676015480267199</v>
      </c>
      <c r="AH36" s="2">
        <v>0.85864745011086396</v>
      </c>
      <c r="AJ36" t="s">
        <v>148</v>
      </c>
      <c r="AK36">
        <v>0.70338000000000001</v>
      </c>
      <c r="AL36">
        <v>0</v>
      </c>
    </row>
    <row r="37" spans="1:38" x14ac:dyDescent="0.25">
      <c r="A37" t="b">
        <v>1</v>
      </c>
      <c r="B37" t="s">
        <v>178</v>
      </c>
      <c r="C37" t="s">
        <v>73</v>
      </c>
      <c r="D37" s="3" t="s">
        <v>1</v>
      </c>
      <c r="F37" s="16">
        <v>4.047246458578627</v>
      </c>
      <c r="G37" s="16">
        <v>4.3958775765784273</v>
      </c>
      <c r="H37" s="16">
        <v>4.3958775765784273</v>
      </c>
      <c r="I37" s="16">
        <v>4.4628258694042859</v>
      </c>
      <c r="J37" s="16">
        <v>4.621500573991649</v>
      </c>
      <c r="K37" s="16">
        <v>4.7326351399905997</v>
      </c>
      <c r="L37" s="16">
        <v>4.7567830518416665</v>
      </c>
      <c r="M37" s="16">
        <v>4.7820253110445723</v>
      </c>
      <c r="N37" s="16">
        <v>4.8199894904684752</v>
      </c>
      <c r="O37" s="16">
        <v>4.9733460571774497</v>
      </c>
      <c r="P37" s="16">
        <v>5.2925228037787146</v>
      </c>
      <c r="Q37" s="16">
        <v>5.6119974173014722</v>
      </c>
      <c r="R37" s="17">
        <v>0.99984514049046802</v>
      </c>
      <c r="S37" s="2">
        <v>0.89037433155080203</v>
      </c>
      <c r="T37" s="2"/>
      <c r="U37" s="16">
        <v>3.8814636996320062</v>
      </c>
      <c r="V37" s="16">
        <v>3.9408211306499656</v>
      </c>
      <c r="W37" s="16">
        <v>3.9408211306499656</v>
      </c>
      <c r="X37" s="16">
        <v>4.0635743732219609</v>
      </c>
      <c r="Y37" s="16">
        <v>4.1429142677757502</v>
      </c>
      <c r="Z37" s="16">
        <v>4.2182370153863538</v>
      </c>
      <c r="AA37" s="16">
        <v>4.2453656765447603</v>
      </c>
      <c r="AB37" s="16">
        <v>4.2785251234272632</v>
      </c>
      <c r="AC37" s="16">
        <v>4.3258824769300874</v>
      </c>
      <c r="AD37" s="16">
        <v>4.4123554869777761</v>
      </c>
      <c r="AE37" s="16">
        <v>4.6296030529943426</v>
      </c>
      <c r="AF37" s="16">
        <v>4.8265815984278939</v>
      </c>
      <c r="AG37" s="17">
        <v>0.99990516986577904</v>
      </c>
      <c r="AH37" s="2">
        <v>0.875</v>
      </c>
      <c r="AJ37" t="s">
        <v>190</v>
      </c>
      <c r="AK37">
        <v>7.1906500000000291</v>
      </c>
      <c r="AL37">
        <v>0</v>
      </c>
    </row>
    <row r="38" spans="1:38" x14ac:dyDescent="0.25">
      <c r="A38" t="b">
        <v>1</v>
      </c>
      <c r="B38" t="s">
        <v>250</v>
      </c>
      <c r="C38" t="s">
        <v>18</v>
      </c>
      <c r="D38" s="3" t="s">
        <v>1</v>
      </c>
      <c r="F38" s="16">
        <v>17.116880605654814</v>
      </c>
      <c r="G38" s="16">
        <v>22.569470181311967</v>
      </c>
      <c r="H38" s="16">
        <v>22.569470181311967</v>
      </c>
      <c r="I38" s="16">
        <v>22.913198474991852</v>
      </c>
      <c r="J38" s="16">
        <v>25.48866264302065</v>
      </c>
      <c r="K38" s="16">
        <v>26.10159591336733</v>
      </c>
      <c r="L38" s="16">
        <v>26.234777326817557</v>
      </c>
      <c r="M38" s="16">
        <v>26.373994323303798</v>
      </c>
      <c r="N38" s="16">
        <v>26.583375702005906</v>
      </c>
      <c r="O38" s="16">
        <v>27.429173236887706</v>
      </c>
      <c r="P38" s="16">
        <v>29.189508064800513</v>
      </c>
      <c r="Q38" s="16">
        <v>30.951485698843687</v>
      </c>
      <c r="R38" s="17">
        <v>0.98945937174033305</v>
      </c>
      <c r="S38" s="2"/>
      <c r="T38" s="2"/>
      <c r="U38" s="16">
        <v>22.066965646437911</v>
      </c>
      <c r="V38" s="16">
        <v>21.61253093785038</v>
      </c>
      <c r="W38" s="16">
        <v>21.61253093785038</v>
      </c>
      <c r="X38" s="16">
        <v>22.28574298296828</v>
      </c>
      <c r="Y38" s="16">
        <v>24.26965505756225</v>
      </c>
      <c r="Z38" s="16">
        <v>24.710904135950404</v>
      </c>
      <c r="AA38" s="16">
        <v>24.869826866649703</v>
      </c>
      <c r="AB38" s="16">
        <v>25.064078614506883</v>
      </c>
      <c r="AC38" s="16">
        <v>25.341503287011545</v>
      </c>
      <c r="AD38" s="16">
        <v>25.848071849622244</v>
      </c>
      <c r="AE38" s="16">
        <v>27.120732384822691</v>
      </c>
      <c r="AF38" s="16">
        <v>28.274654730886411</v>
      </c>
      <c r="AG38" s="2">
        <v>0.99062998052389695</v>
      </c>
      <c r="AH38" s="2"/>
    </row>
    <row r="39" spans="1:38" x14ac:dyDescent="0.25">
      <c r="A39" t="b">
        <v>1</v>
      </c>
      <c r="B39" t="s">
        <v>180</v>
      </c>
      <c r="C39" t="s">
        <v>70</v>
      </c>
      <c r="D39" s="3" t="s">
        <v>1</v>
      </c>
      <c r="F39" s="16">
        <v>16.71552564123191</v>
      </c>
      <c r="G39" s="16">
        <v>18.465923812037246</v>
      </c>
      <c r="H39" s="16">
        <v>18.465923812037246</v>
      </c>
      <c r="I39" s="16">
        <v>18.747155955820133</v>
      </c>
      <c r="J39" s="16">
        <v>19.413706594404658</v>
      </c>
      <c r="K39" s="16">
        <v>19.880553632992527</v>
      </c>
      <c r="L39" s="16">
        <v>19.981992650047381</v>
      </c>
      <c r="M39" s="16">
        <v>20.088028732072978</v>
      </c>
      <c r="N39" s="16">
        <v>20.247506249955531</v>
      </c>
      <c r="O39" s="16">
        <v>20.891716792126218</v>
      </c>
      <c r="P39" s="16">
        <v>22.232494232498077</v>
      </c>
      <c r="Q39" s="16">
        <v>23.574522933348096</v>
      </c>
      <c r="R39" s="17">
        <v>0.99990416147785899</v>
      </c>
      <c r="S39" s="2">
        <v>0.87602179836512195</v>
      </c>
      <c r="T39" s="2"/>
      <c r="U39" s="16">
        <v>29.396028761387978</v>
      </c>
      <c r="V39" s="16">
        <v>28.512293287654323</v>
      </c>
      <c r="W39" s="16">
        <v>28.512293287654323</v>
      </c>
      <c r="X39" s="16">
        <v>29.400427089770343</v>
      </c>
      <c r="Y39" s="16">
        <v>29.974460335109775</v>
      </c>
      <c r="Z39" s="16">
        <v>30.519429061145633</v>
      </c>
      <c r="AA39" s="16">
        <v>30.715708039004824</v>
      </c>
      <c r="AB39" s="16">
        <v>30.955620443913791</v>
      </c>
      <c r="AC39" s="16">
        <v>31.298256333144558</v>
      </c>
      <c r="AD39" s="16">
        <v>31.923898487966063</v>
      </c>
      <c r="AE39" s="16">
        <v>33.49570956817913</v>
      </c>
      <c r="AF39" s="16">
        <v>34.920871957584673</v>
      </c>
      <c r="AG39" s="17">
        <v>0.999857013604455</v>
      </c>
      <c r="AH39" s="2">
        <v>0.90014064697608998</v>
      </c>
      <c r="AJ39" t="s">
        <v>184</v>
      </c>
      <c r="AK39">
        <v>0.8811799999999993</v>
      </c>
      <c r="AL39">
        <v>0</v>
      </c>
    </row>
    <row r="40" spans="1:38" x14ac:dyDescent="0.25">
      <c r="A40" t="b">
        <v>1</v>
      </c>
      <c r="B40" t="s">
        <v>182</v>
      </c>
      <c r="C40" t="s">
        <v>61</v>
      </c>
      <c r="D40" s="3" t="s">
        <v>90</v>
      </c>
      <c r="F40" s="16">
        <v>22.625527840537053</v>
      </c>
      <c r="G40" s="16">
        <v>11.758166563043233</v>
      </c>
      <c r="H40" s="16">
        <v>12.51945227414337</v>
      </c>
      <c r="I40" s="16">
        <v>11.937240971837518</v>
      </c>
      <c r="J40" s="16">
        <v>12.361666714679087</v>
      </c>
      <c r="K40" s="16">
        <v>12.658931302958248</v>
      </c>
      <c r="L40" s="16">
        <v>12.723522539804186</v>
      </c>
      <c r="M40" s="16">
        <v>12.79104095517514</v>
      </c>
      <c r="N40" s="16">
        <v>12.892588174659572</v>
      </c>
      <c r="O40" s="16">
        <v>13.302788873720921</v>
      </c>
      <c r="P40" s="16">
        <v>14.156528151990141</v>
      </c>
      <c r="Q40" s="16">
        <v>15.011064169662477</v>
      </c>
      <c r="R40" s="17">
        <v>0.937009823418538</v>
      </c>
      <c r="S40" s="2">
        <v>0.62049861495844805</v>
      </c>
      <c r="T40" s="2"/>
      <c r="U40" s="16">
        <v>21.405529256909201</v>
      </c>
      <c r="V40" s="16">
        <v>6.7644869565454142</v>
      </c>
      <c r="W40" s="16">
        <v>7.4341414672642019</v>
      </c>
      <c r="X40" s="16">
        <v>6.975194999545316</v>
      </c>
      <c r="Y40" s="16">
        <v>7.1113832872269445</v>
      </c>
      <c r="Z40" s="16">
        <v>7.2406760733877453</v>
      </c>
      <c r="AA40" s="16">
        <v>7.2872428848391229</v>
      </c>
      <c r="AB40" s="16">
        <v>7.344161643261927</v>
      </c>
      <c r="AC40" s="16">
        <v>7.425451351534865</v>
      </c>
      <c r="AD40" s="16">
        <v>7.5738837541149673</v>
      </c>
      <c r="AE40" s="16">
        <v>7.9467929215041311</v>
      </c>
      <c r="AF40" s="16">
        <v>8.284909967959571</v>
      </c>
      <c r="AG40" s="17">
        <v>0.99897036545892004</v>
      </c>
      <c r="AH40" s="2">
        <v>0.86096256684491901</v>
      </c>
      <c r="AJ40" t="s">
        <v>169</v>
      </c>
      <c r="AK40">
        <v>0.91829000000000005</v>
      </c>
      <c r="AL40">
        <v>0.2</v>
      </c>
    </row>
    <row r="41" spans="1:38" x14ac:dyDescent="0.25">
      <c r="A41" t="b">
        <v>1</v>
      </c>
      <c r="B41" t="s">
        <v>181</v>
      </c>
      <c r="C41" t="s">
        <v>53</v>
      </c>
      <c r="D41" s="3" t="s">
        <v>90</v>
      </c>
      <c r="F41" s="16">
        <v>15.06741944044429</v>
      </c>
      <c r="G41" s="16">
        <v>14.219729532334737</v>
      </c>
      <c r="H41" s="16">
        <v>14.448115245664781</v>
      </c>
      <c r="I41" s="16">
        <v>13.122397142910291</v>
      </c>
      <c r="J41" s="16">
        <v>13.588960829475834</v>
      </c>
      <c r="K41" s="16">
        <v>13.915738515636795</v>
      </c>
      <c r="L41" s="16">
        <v>13.986742515961815</v>
      </c>
      <c r="M41" s="16">
        <v>14.060964311688975</v>
      </c>
      <c r="N41" s="16">
        <v>14.17259336784833</v>
      </c>
      <c r="O41" s="16">
        <v>14.623519716246729</v>
      </c>
      <c r="P41" s="16">
        <v>15.562020153021091</v>
      </c>
      <c r="Q41" s="16">
        <v>16.50139643128108</v>
      </c>
      <c r="R41" s="17">
        <v>0.94916297246533698</v>
      </c>
      <c r="S41" s="2">
        <v>0.69309462915600994</v>
      </c>
      <c r="T41" s="2"/>
      <c r="U41" s="16">
        <v>7.1855807154916409</v>
      </c>
      <c r="V41" s="16">
        <v>10.260637743093479</v>
      </c>
      <c r="W41" s="16">
        <v>10.461534096309116</v>
      </c>
      <c r="X41" s="16">
        <v>9.4063746645859432</v>
      </c>
      <c r="Y41" s="16">
        <v>9.5900309005686388</v>
      </c>
      <c r="Z41" s="16">
        <v>9.7643882322469597</v>
      </c>
      <c r="AA41" s="16">
        <v>9.8271857419187807</v>
      </c>
      <c r="AB41" s="16">
        <v>9.9039433332410098</v>
      </c>
      <c r="AC41" s="16">
        <v>10.013566283200113</v>
      </c>
      <c r="AD41" s="16">
        <v>10.213734277230976</v>
      </c>
      <c r="AE41" s="16">
        <v>10.71661962230734</v>
      </c>
      <c r="AF41" s="16">
        <v>11.172586175163625</v>
      </c>
      <c r="AG41" s="17">
        <v>0.985351345943559</v>
      </c>
      <c r="AH41" s="2">
        <v>0.56730769230769196</v>
      </c>
      <c r="AJ41" t="s">
        <v>282</v>
      </c>
      <c r="AK41">
        <v>0</v>
      </c>
      <c r="AL41">
        <v>0</v>
      </c>
    </row>
    <row r="42" spans="1:38" x14ac:dyDescent="0.25">
      <c r="A42" t="b">
        <v>1</v>
      </c>
      <c r="B42" t="s">
        <v>184</v>
      </c>
      <c r="C42" t="s">
        <v>74</v>
      </c>
      <c r="D42" s="3" t="s">
        <v>1</v>
      </c>
      <c r="F42" s="16">
        <v>3.727676520232333</v>
      </c>
      <c r="G42" s="16">
        <v>5.2755941055725089</v>
      </c>
      <c r="H42" s="16">
        <v>5.2755941055725089</v>
      </c>
      <c r="I42" s="16">
        <v>5.3559402964883063</v>
      </c>
      <c r="J42" s="16">
        <v>5.5463694705591902</v>
      </c>
      <c r="K42" s="16">
        <v>5.6797446274182617</v>
      </c>
      <c r="L42" s="16">
        <v>5.7087250935946043</v>
      </c>
      <c r="M42" s="16">
        <v>5.739018911277725</v>
      </c>
      <c r="N42" s="16">
        <v>5.7845805989504582</v>
      </c>
      <c r="O42" s="16">
        <v>5.9686273530482907</v>
      </c>
      <c r="P42" s="16">
        <v>6.3516787309977376</v>
      </c>
      <c r="Q42" s="16">
        <v>6.7350875859123409</v>
      </c>
      <c r="R42" s="17">
        <v>0.99981183466609103</v>
      </c>
      <c r="S42" s="2">
        <v>0.841432225063938</v>
      </c>
      <c r="T42" s="2"/>
      <c r="U42" s="16">
        <v>6.1593801747732719</v>
      </c>
      <c r="V42" s="16">
        <v>6.07560406818145</v>
      </c>
      <c r="W42" s="16">
        <v>6.07560406818145</v>
      </c>
      <c r="X42" s="16">
        <v>6.2648539923031965</v>
      </c>
      <c r="Y42" s="16">
        <v>6.3871731156886788</v>
      </c>
      <c r="Z42" s="16">
        <v>6.5032989627235356</v>
      </c>
      <c r="AA42" s="16">
        <v>6.5451234958941509</v>
      </c>
      <c r="AB42" s="16">
        <v>6.5962457528296623</v>
      </c>
      <c r="AC42" s="16">
        <v>6.6692570669850468</v>
      </c>
      <c r="AD42" s="16">
        <v>6.8025733871670244</v>
      </c>
      <c r="AE42" s="16">
        <v>7.1375061720191688</v>
      </c>
      <c r="AF42" s="16">
        <v>7.4411900014304182</v>
      </c>
      <c r="AG42" s="17">
        <v>0.99993544013679903</v>
      </c>
      <c r="AH42" s="2">
        <v>0.88150807899461403</v>
      </c>
      <c r="AJ42" t="s">
        <v>189</v>
      </c>
      <c r="AK42">
        <v>0</v>
      </c>
      <c r="AL42">
        <v>0</v>
      </c>
    </row>
    <row r="43" spans="1:38" x14ac:dyDescent="0.25">
      <c r="A43" t="b">
        <v>1</v>
      </c>
      <c r="B43" t="s">
        <v>186</v>
      </c>
      <c r="C43" t="s">
        <v>56</v>
      </c>
      <c r="D43" s="3" t="s">
        <v>1</v>
      </c>
      <c r="F43" s="16">
        <v>50.34394622831271</v>
      </c>
      <c r="G43" s="16">
        <v>47.061812619397905</v>
      </c>
      <c r="H43" s="16">
        <v>48.584384041598184</v>
      </c>
      <c r="I43" s="16">
        <v>47.77855414763026</v>
      </c>
      <c r="J43" s="16">
        <v>49.477309193611589</v>
      </c>
      <c r="K43" s="16">
        <v>50.667104411851426</v>
      </c>
      <c r="L43" s="16">
        <v>50.925629469223296</v>
      </c>
      <c r="M43" s="16">
        <v>51.195870496641099</v>
      </c>
      <c r="N43" s="16">
        <v>51.602311091760576</v>
      </c>
      <c r="O43" s="16">
        <v>53.244130701311576</v>
      </c>
      <c r="P43" s="16">
        <v>56.661204079571924</v>
      </c>
      <c r="Q43" s="16">
        <v>60.081466390417546</v>
      </c>
      <c r="R43" s="17">
        <v>0.94146810930569003</v>
      </c>
      <c r="S43" s="2">
        <v>0.76883451384417201</v>
      </c>
      <c r="T43" s="2"/>
      <c r="U43" s="16">
        <v>49.208653578626752</v>
      </c>
      <c r="V43" s="16">
        <v>46.241413220399558</v>
      </c>
      <c r="W43" s="16">
        <v>47.580722241837137</v>
      </c>
      <c r="X43" s="16">
        <v>47.681794101878282</v>
      </c>
      <c r="Y43" s="16">
        <v>48.612764761873599</v>
      </c>
      <c r="Z43" s="16">
        <v>49.496598405087788</v>
      </c>
      <c r="AA43" s="16">
        <v>49.814924862735246</v>
      </c>
      <c r="AB43" s="16">
        <v>50.204016281660117</v>
      </c>
      <c r="AC43" s="16">
        <v>50.759705281426378</v>
      </c>
      <c r="AD43" s="16">
        <v>51.774375589329296</v>
      </c>
      <c r="AE43" s="16">
        <v>54.323548499808794</v>
      </c>
      <c r="AF43" s="16">
        <v>56.63488565847954</v>
      </c>
      <c r="AG43" s="17">
        <v>0.98001251461703498</v>
      </c>
      <c r="AH43" s="2">
        <v>0.95984103743986604</v>
      </c>
      <c r="AJ43" t="s">
        <v>161</v>
      </c>
      <c r="AK43">
        <v>3.2868500000000003</v>
      </c>
      <c r="AL43">
        <v>0</v>
      </c>
    </row>
    <row r="44" spans="1:38" x14ac:dyDescent="0.25">
      <c r="A44" t="b">
        <v>1</v>
      </c>
      <c r="B44" t="s">
        <v>189</v>
      </c>
      <c r="C44" t="s">
        <v>76</v>
      </c>
      <c r="D44" s="3" t="s">
        <v>90</v>
      </c>
      <c r="F44" s="16">
        <v>2.2636057077524563</v>
      </c>
      <c r="G44" s="16">
        <v>2.1546748057072067</v>
      </c>
      <c r="H44" s="16">
        <v>2.1546748057072067</v>
      </c>
      <c r="I44" s="16">
        <v>2.1874900507462343</v>
      </c>
      <c r="J44" s="16">
        <v>2.265265735423863</v>
      </c>
      <c r="K44" s="16">
        <v>2.3197392382067883</v>
      </c>
      <c r="L44" s="16">
        <v>2.331575531727144</v>
      </c>
      <c r="M44" s="16">
        <v>2.3439482284176574</v>
      </c>
      <c r="N44" s="16">
        <v>2.3625566767875275</v>
      </c>
      <c r="O44" s="16">
        <v>2.4377256333431334</v>
      </c>
      <c r="P44" s="16">
        <v>2.5941726868583577</v>
      </c>
      <c r="Q44" s="16">
        <v>2.7507657422446559</v>
      </c>
      <c r="R44" s="17">
        <v>1</v>
      </c>
      <c r="S44" s="2">
        <v>0.64285720918367395</v>
      </c>
      <c r="T44" s="2"/>
      <c r="U44" s="16">
        <v>5.6267434636840283</v>
      </c>
      <c r="V44" s="16">
        <v>2.3148645797258216</v>
      </c>
      <c r="W44" s="16">
        <v>2.3148645797258216</v>
      </c>
      <c r="X44" s="16">
        <v>2.3869706520025749</v>
      </c>
      <c r="Y44" s="16">
        <v>2.433575434501662</v>
      </c>
      <c r="Z44" s="16">
        <v>2.4778205181303772</v>
      </c>
      <c r="AA44" s="16">
        <v>2.4937560743835028</v>
      </c>
      <c r="AB44" s="16">
        <v>2.5132341543386172</v>
      </c>
      <c r="AC44" s="16">
        <v>2.5410521792067393</v>
      </c>
      <c r="AD44" s="16">
        <v>2.5918470012565935</v>
      </c>
      <c r="AE44" s="16">
        <v>2.7194596684979642</v>
      </c>
      <c r="AF44" s="16">
        <v>2.8351661780483832</v>
      </c>
      <c r="AG44" s="17">
        <v>0.99705448560083498</v>
      </c>
      <c r="AH44" s="2"/>
      <c r="AJ44" t="s">
        <v>195</v>
      </c>
      <c r="AK44">
        <v>0.19812000000000002</v>
      </c>
      <c r="AL44">
        <v>0</v>
      </c>
    </row>
    <row r="45" spans="1:38" x14ac:dyDescent="0.25">
      <c r="A45" t="b">
        <v>1</v>
      </c>
      <c r="B45" t="s">
        <v>191</v>
      </c>
      <c r="C45" t="s">
        <v>75</v>
      </c>
      <c r="D45" s="3" t="s">
        <v>1</v>
      </c>
      <c r="F45" s="16">
        <v>42.000056294177007</v>
      </c>
      <c r="G45" s="16">
        <v>24.223718864236318</v>
      </c>
      <c r="H45" s="16">
        <v>22.777276013146054</v>
      </c>
      <c r="I45" s="16">
        <v>24.592641018141357</v>
      </c>
      <c r="J45" s="16">
        <v>25.467026477661317</v>
      </c>
      <c r="K45" s="16">
        <v>26.079439456858275</v>
      </c>
      <c r="L45" s="16">
        <v>26.212507818669639</v>
      </c>
      <c r="M45" s="16">
        <v>26.351606640185345</v>
      </c>
      <c r="N45" s="16">
        <v>26.560810284567054</v>
      </c>
      <c r="O45" s="16">
        <v>27.405889860425994</v>
      </c>
      <c r="P45" s="16">
        <v>29.164730420241728</v>
      </c>
      <c r="Q45" s="16">
        <v>30.925212391684493</v>
      </c>
      <c r="R45" s="17">
        <v>0.94226861652182403</v>
      </c>
      <c r="S45" s="2">
        <v>0.88286605033763199</v>
      </c>
      <c r="T45" s="2"/>
      <c r="U45" s="16">
        <v>42.87839418580424</v>
      </c>
      <c r="V45" s="16">
        <v>31.072351957072186</v>
      </c>
      <c r="W45" s="16">
        <v>29.800008386706491</v>
      </c>
      <c r="X45" s="16">
        <v>32.040229419818083</v>
      </c>
      <c r="Y45" s="16">
        <v>32.665803899369692</v>
      </c>
      <c r="Z45" s="16">
        <v>33.259704217739227</v>
      </c>
      <c r="AA45" s="16">
        <v>33.473606670982292</v>
      </c>
      <c r="AB45" s="16">
        <v>33.73506030464798</v>
      </c>
      <c r="AC45" s="16">
        <v>34.108460747604028</v>
      </c>
      <c r="AD45" s="16">
        <v>34.790277991754373</v>
      </c>
      <c r="AE45" s="16">
        <v>36.503218673223643</v>
      </c>
      <c r="AF45" s="16">
        <v>38.056343387283924</v>
      </c>
      <c r="AG45" s="17">
        <v>0.92948265980015399</v>
      </c>
      <c r="AH45" s="2">
        <v>0.86062083361974995</v>
      </c>
      <c r="AJ45" t="s">
        <v>191</v>
      </c>
      <c r="AK45">
        <v>0.57149000000000005</v>
      </c>
      <c r="AL45">
        <v>0</v>
      </c>
    </row>
    <row r="46" spans="1:38" x14ac:dyDescent="0.25">
      <c r="A46" t="b">
        <v>1</v>
      </c>
      <c r="B46" t="s">
        <v>188</v>
      </c>
      <c r="C46" t="s">
        <v>7</v>
      </c>
      <c r="D46" s="3" t="s">
        <v>1</v>
      </c>
      <c r="F46" s="16">
        <v>45.725503479608093</v>
      </c>
      <c r="G46" s="16">
        <v>51.961551979485613</v>
      </c>
      <c r="H46" s="16">
        <v>51.961551979485613</v>
      </c>
      <c r="I46" s="16">
        <v>52.752915509749442</v>
      </c>
      <c r="J46" s="16">
        <v>56.389323667979831</v>
      </c>
      <c r="K46" s="16">
        <v>57.745334104954111</v>
      </c>
      <c r="L46" s="16">
        <v>58.039975292480683</v>
      </c>
      <c r="M46" s="16">
        <v>58.34796917920962</v>
      </c>
      <c r="N46" s="16">
        <v>58.81118980788839</v>
      </c>
      <c r="O46" s="16">
        <v>60.682372757735664</v>
      </c>
      <c r="P46" s="16">
        <v>64.576813661341617</v>
      </c>
      <c r="Q46" s="16">
        <v>68.474888993630898</v>
      </c>
      <c r="R46" s="17">
        <v>0.98617962699305695</v>
      </c>
      <c r="S46" s="2">
        <v>0.791035080121264</v>
      </c>
      <c r="T46" s="2"/>
      <c r="U46" s="16">
        <v>67.941653455527458</v>
      </c>
      <c r="V46" s="16">
        <v>66.592523305473733</v>
      </c>
      <c r="W46" s="16">
        <v>66.592523305473733</v>
      </c>
      <c r="X46" s="16">
        <v>68.666824040216767</v>
      </c>
      <c r="Y46" s="16">
        <v>71.5563107991631</v>
      </c>
      <c r="Z46" s="16">
        <v>72.857283397170789</v>
      </c>
      <c r="AA46" s="16">
        <v>73.325848948844225</v>
      </c>
      <c r="AB46" s="16">
        <v>73.898578079521258</v>
      </c>
      <c r="AC46" s="16">
        <v>74.716533095446138</v>
      </c>
      <c r="AD46" s="16">
        <v>76.210092745193265</v>
      </c>
      <c r="AE46" s="16">
        <v>79.962387229092684</v>
      </c>
      <c r="AF46" s="16">
        <v>83.36459570042021</v>
      </c>
      <c r="AG46" s="17">
        <v>0.982641745269211</v>
      </c>
      <c r="AH46" s="2">
        <v>0.90684068406840601</v>
      </c>
      <c r="AJ46" t="s">
        <v>116</v>
      </c>
      <c r="AK46">
        <v>10.207490000000043</v>
      </c>
      <c r="AL46">
        <v>0.32</v>
      </c>
    </row>
    <row r="47" spans="1:38" x14ac:dyDescent="0.25">
      <c r="A47" t="b">
        <v>1</v>
      </c>
      <c r="B47" t="s">
        <v>268</v>
      </c>
      <c r="C47" t="s">
        <v>85</v>
      </c>
      <c r="D47" s="3" t="s">
        <v>90</v>
      </c>
      <c r="F47" s="16">
        <v>2.3692706194534856</v>
      </c>
      <c r="G47" s="16">
        <v>2.9972905997028327</v>
      </c>
      <c r="H47" s="16">
        <v>4.9005048774531801</v>
      </c>
      <c r="I47" s="16">
        <v>3.0429387064249696</v>
      </c>
      <c r="J47" s="16">
        <v>3.1511296631077323</v>
      </c>
      <c r="K47" s="16">
        <v>3.2269057929402614</v>
      </c>
      <c r="L47" s="16">
        <v>3.2433708350013259</v>
      </c>
      <c r="M47" s="16">
        <v>3.2605820482132786</v>
      </c>
      <c r="N47" s="16">
        <v>3.2864675912318044</v>
      </c>
      <c r="O47" s="16">
        <v>3.391032422210853</v>
      </c>
      <c r="P47" s="16">
        <v>3.6086602895857069</v>
      </c>
      <c r="Q47" s="16">
        <v>3.8264912549104468</v>
      </c>
      <c r="R47" s="17">
        <v>0.98547043646396904</v>
      </c>
      <c r="S47" s="2"/>
      <c r="T47" s="2"/>
      <c r="U47" s="16">
        <v>3.8639297463585351</v>
      </c>
      <c r="V47" s="16">
        <v>3.6171570311533832</v>
      </c>
      <c r="W47" s="16">
        <v>5.2912933079503537</v>
      </c>
      <c r="X47" s="16">
        <v>3.7298284109865847</v>
      </c>
      <c r="Y47" s="16">
        <v>3.8026520302075042</v>
      </c>
      <c r="Z47" s="16">
        <v>3.8717884353101004</v>
      </c>
      <c r="AA47" s="16">
        <v>3.8966889888246223</v>
      </c>
      <c r="AB47" s="16">
        <v>3.9271250128063602</v>
      </c>
      <c r="AC47" s="16">
        <v>3.9705928532691681</v>
      </c>
      <c r="AD47" s="16">
        <v>4.0499637371355481</v>
      </c>
      <c r="AE47" s="16">
        <v>4.2493685146845808</v>
      </c>
      <c r="AF47" s="16">
        <v>4.4301689892506069</v>
      </c>
      <c r="AG47" s="2">
        <v>0.99519577862865805</v>
      </c>
      <c r="AH47" s="2"/>
    </row>
    <row r="48" spans="1:38" x14ac:dyDescent="0.25">
      <c r="A48" t="b">
        <v>1</v>
      </c>
      <c r="B48" t="s">
        <v>190</v>
      </c>
      <c r="C48" t="s">
        <v>10</v>
      </c>
      <c r="D48" s="3" t="s">
        <v>1</v>
      </c>
      <c r="F48" s="16">
        <v>13.403925942051991</v>
      </c>
      <c r="G48" s="16">
        <v>17.340181397884894</v>
      </c>
      <c r="H48" s="16">
        <v>17.340181397884894</v>
      </c>
      <c r="I48" s="16">
        <v>17.604268720986077</v>
      </c>
      <c r="J48" s="16">
        <v>18.230184277747849</v>
      </c>
      <c r="K48" s="16">
        <v>18.668570811591447</v>
      </c>
      <c r="L48" s="16">
        <v>18.763825778223971</v>
      </c>
      <c r="M48" s="16">
        <v>18.863397557884745</v>
      </c>
      <c r="N48" s="16">
        <v>19.013152810701573</v>
      </c>
      <c r="O48" s="16">
        <v>19.618090195550291</v>
      </c>
      <c r="P48" s="16">
        <v>20.877129508551487</v>
      </c>
      <c r="Q48" s="16">
        <v>22.137343801146894</v>
      </c>
      <c r="R48" s="17">
        <v>0.99952230795408803</v>
      </c>
      <c r="S48" s="2">
        <v>0.81879194630872398</v>
      </c>
      <c r="T48" s="2"/>
      <c r="U48" s="16">
        <v>22.864524946575031</v>
      </c>
      <c r="V48" s="16">
        <v>24.662849906113287</v>
      </c>
      <c r="W48" s="16">
        <v>24.662849906113287</v>
      </c>
      <c r="X48" s="16">
        <v>25.431076805196756</v>
      </c>
      <c r="Y48" s="16">
        <v>25.927609848964778</v>
      </c>
      <c r="Z48" s="16">
        <v>26.399002372819314</v>
      </c>
      <c r="AA48" s="16">
        <v>26.568781735069443</v>
      </c>
      <c r="AB48" s="16">
        <v>26.776303577426706</v>
      </c>
      <c r="AC48" s="16">
        <v>27.072680211297996</v>
      </c>
      <c r="AD48" s="16">
        <v>27.613854448095754</v>
      </c>
      <c r="AE48" s="16">
        <v>28.973455387976859</v>
      </c>
      <c r="AF48" s="16">
        <v>30.206206669928843</v>
      </c>
      <c r="AG48" s="17">
        <v>0.999947651574284</v>
      </c>
      <c r="AH48" s="2">
        <v>0.86239723063608797</v>
      </c>
      <c r="AJ48" t="s">
        <v>129</v>
      </c>
      <c r="AK48">
        <v>15.6436300000003</v>
      </c>
      <c r="AL48">
        <v>1.0649999999999999</v>
      </c>
    </row>
    <row r="49" spans="1:54" x14ac:dyDescent="0.25">
      <c r="A49" t="b">
        <v>1</v>
      </c>
      <c r="B49" t="s">
        <v>254</v>
      </c>
      <c r="C49" t="s">
        <v>21</v>
      </c>
      <c r="D49" s="3" t="s">
        <v>1</v>
      </c>
      <c r="F49" s="16">
        <v>9.8714909573784428</v>
      </c>
      <c r="G49" s="16">
        <v>11.363939867996294</v>
      </c>
      <c r="H49" s="16">
        <v>11.363939867996294</v>
      </c>
      <c r="I49" s="16">
        <v>11.537010286970574</v>
      </c>
      <c r="J49" s="16">
        <v>11.94720592369856</v>
      </c>
      <c r="K49" s="16">
        <v>12.23450385301236</v>
      </c>
      <c r="L49" s="16">
        <v>12.296929480986011</v>
      </c>
      <c r="M49" s="16">
        <v>12.362184145320287</v>
      </c>
      <c r="N49" s="16">
        <v>12.460326699246197</v>
      </c>
      <c r="O49" s="16">
        <v>12.856774228114741</v>
      </c>
      <c r="P49" s="16">
        <v>13.681889416709836</v>
      </c>
      <c r="Q49" s="16">
        <v>14.507774631704791</v>
      </c>
      <c r="R49" s="17">
        <v>0.99992127985066703</v>
      </c>
      <c r="S49" s="2"/>
      <c r="T49" s="2"/>
      <c r="U49" s="16">
        <v>15.150339625399702</v>
      </c>
      <c r="V49" s="16">
        <v>15.020370570951878</v>
      </c>
      <c r="W49" s="16">
        <v>15.020370570951878</v>
      </c>
      <c r="X49" s="16">
        <v>15.488242400474171</v>
      </c>
      <c r="Y49" s="16">
        <v>15.790645016007652</v>
      </c>
      <c r="Z49" s="16">
        <v>16.077736346475358</v>
      </c>
      <c r="AA49" s="16">
        <v>16.181136762323678</v>
      </c>
      <c r="AB49" s="16">
        <v>16.307523412108221</v>
      </c>
      <c r="AC49" s="16">
        <v>16.488025133777246</v>
      </c>
      <c r="AD49" s="16">
        <v>16.817615493816678</v>
      </c>
      <c r="AE49" s="16">
        <v>17.6456507786021</v>
      </c>
      <c r="AF49" s="16">
        <v>18.396431047193243</v>
      </c>
      <c r="AG49" s="2">
        <v>0.99904713007010204</v>
      </c>
      <c r="AH49" s="2"/>
    </row>
    <row r="50" spans="1:54" x14ac:dyDescent="0.25">
      <c r="A50" t="b">
        <v>1</v>
      </c>
      <c r="B50" t="s">
        <v>257</v>
      </c>
      <c r="C50" t="s">
        <v>19</v>
      </c>
      <c r="D50" s="3" t="s">
        <v>1</v>
      </c>
      <c r="F50" s="16">
        <v>18.798883230357276</v>
      </c>
      <c r="G50" s="16">
        <v>36.14248958481717</v>
      </c>
      <c r="H50" s="16">
        <v>38.274089575897555</v>
      </c>
      <c r="I50" s="16">
        <v>36.692932115126048</v>
      </c>
      <c r="J50" s="16">
        <v>37.997540525623798</v>
      </c>
      <c r="K50" s="16">
        <v>38.91127841394249</v>
      </c>
      <c r="L50" s="16">
        <v>39.109820260790649</v>
      </c>
      <c r="M50" s="16">
        <v>39.317359728040415</v>
      </c>
      <c r="N50" s="16">
        <v>39.629497619854163</v>
      </c>
      <c r="O50" s="16">
        <v>40.890380803811404</v>
      </c>
      <c r="P50" s="16">
        <v>43.514621820261887</v>
      </c>
      <c r="Q50" s="16">
        <v>46.141311870362685</v>
      </c>
      <c r="R50" s="17">
        <v>0.99611419361569697</v>
      </c>
      <c r="S50" s="2"/>
      <c r="T50" s="2"/>
      <c r="U50" s="16">
        <v>39.248018596244378</v>
      </c>
      <c r="V50" s="16">
        <v>37.70307825629348</v>
      </c>
      <c r="W50" s="16">
        <v>39.578110886306092</v>
      </c>
      <c r="X50" s="16">
        <v>38.877497230783298</v>
      </c>
      <c r="Y50" s="16">
        <v>39.636567017011885</v>
      </c>
      <c r="Z50" s="16">
        <v>40.357203491870933</v>
      </c>
      <c r="AA50" s="16">
        <v>40.616751946554331</v>
      </c>
      <c r="AB50" s="16">
        <v>40.933998829703327</v>
      </c>
      <c r="AC50" s="16">
        <v>41.387081561939247</v>
      </c>
      <c r="AD50" s="16">
        <v>42.214396113094104</v>
      </c>
      <c r="AE50" s="16">
        <v>44.292872073042318</v>
      </c>
      <c r="AF50" s="16">
        <v>46.177427922464283</v>
      </c>
      <c r="AG50" s="2">
        <v>0.99933451879411295</v>
      </c>
      <c r="AH50" s="2"/>
      <c r="AM50" s="18"/>
      <c r="AN50" s="18"/>
      <c r="AO50" s="18"/>
      <c r="AP50" s="18"/>
      <c r="AQ50" s="18"/>
      <c r="AR50" s="18"/>
      <c r="AS50" s="18"/>
      <c r="AT50" s="18"/>
      <c r="AU50" s="18"/>
      <c r="AV50" s="18"/>
      <c r="AW50" s="18"/>
      <c r="AX50" s="18"/>
      <c r="AY50" s="18"/>
      <c r="AZ50" s="18"/>
      <c r="BA50" s="18"/>
      <c r="BB50" s="18"/>
    </row>
    <row r="51" spans="1:54" x14ac:dyDescent="0.25">
      <c r="A51" t="b">
        <v>1</v>
      </c>
      <c r="B51" t="s">
        <v>197</v>
      </c>
      <c r="C51" t="s">
        <v>60</v>
      </c>
      <c r="D51" s="3" t="s">
        <v>1</v>
      </c>
      <c r="F51" s="16">
        <v>12.59484676156916</v>
      </c>
      <c r="G51" s="16">
        <v>11.995470194703303</v>
      </c>
      <c r="H51" s="16">
        <v>11.995470194703303</v>
      </c>
      <c r="I51" s="16">
        <v>12.178158687999321</v>
      </c>
      <c r="J51" s="16">
        <v>12.611150202520198</v>
      </c>
      <c r="K51" s="16">
        <v>12.914414192660557</v>
      </c>
      <c r="L51" s="16">
        <v>12.980309011573885</v>
      </c>
      <c r="M51" s="16">
        <v>13.04919008540741</v>
      </c>
      <c r="N51" s="16">
        <v>13.152786733588011</v>
      </c>
      <c r="O51" s="16">
        <v>13.571266114115119</v>
      </c>
      <c r="P51" s="16">
        <v>14.442235581303494</v>
      </c>
      <c r="Q51" s="16">
        <v>15.314017867710902</v>
      </c>
      <c r="R51" s="17">
        <v>0.98742900931521105</v>
      </c>
      <c r="S51" s="2">
        <v>0.76871880199667197</v>
      </c>
      <c r="T51" s="2"/>
      <c r="U51" s="16">
        <v>11.757228131478513</v>
      </c>
      <c r="V51" s="16">
        <v>11.836891621611572</v>
      </c>
      <c r="W51" s="16">
        <v>11.836891621611572</v>
      </c>
      <c r="X51" s="16">
        <v>12.205600776468964</v>
      </c>
      <c r="Y51" s="16">
        <v>12.443910941271699</v>
      </c>
      <c r="Z51" s="16">
        <v>12.670154957569306</v>
      </c>
      <c r="AA51" s="16">
        <v>12.751640265155066</v>
      </c>
      <c r="AB51" s="16">
        <v>12.851240009971709</v>
      </c>
      <c r="AC51" s="16">
        <v>12.993485456368516</v>
      </c>
      <c r="AD51" s="16">
        <v>13.253221083587963</v>
      </c>
      <c r="AE51" s="16">
        <v>13.905759173682116</v>
      </c>
      <c r="AF51" s="16">
        <v>14.497415992598706</v>
      </c>
      <c r="AG51" s="17">
        <v>0.99963694349855803</v>
      </c>
      <c r="AH51" s="2">
        <v>1</v>
      </c>
      <c r="AJ51" t="s">
        <v>168</v>
      </c>
      <c r="AK51">
        <v>5.6014000000000141</v>
      </c>
      <c r="AL51">
        <v>0</v>
      </c>
    </row>
    <row r="52" spans="1:54" x14ac:dyDescent="0.25">
      <c r="A52" t="b">
        <v>1</v>
      </c>
      <c r="B52" t="s">
        <v>198</v>
      </c>
      <c r="C52" t="s">
        <v>72</v>
      </c>
      <c r="D52" s="3" t="s">
        <v>1</v>
      </c>
      <c r="F52" s="16">
        <v>36.324256330379463</v>
      </c>
      <c r="G52" s="16">
        <v>16.620496287011068</v>
      </c>
      <c r="H52" s="16">
        <v>16.620496287011068</v>
      </c>
      <c r="I52" s="16">
        <v>16.873622956930753</v>
      </c>
      <c r="J52" s="16">
        <v>17.47356057859891</v>
      </c>
      <c r="K52" s="16">
        <v>17.893752362689007</v>
      </c>
      <c r="L52" s="16">
        <v>17.985053876952769</v>
      </c>
      <c r="M52" s="16">
        <v>18.080493039679457</v>
      </c>
      <c r="N52" s="16">
        <v>18.224032865837568</v>
      </c>
      <c r="O52" s="16">
        <v>18.803862991488888</v>
      </c>
      <c r="P52" s="16">
        <v>20.010647265930782</v>
      </c>
      <c r="Q52" s="16">
        <v>21.218557753734277</v>
      </c>
      <c r="R52" s="17">
        <v>1</v>
      </c>
      <c r="S52" s="2">
        <v>0.65982239254554398</v>
      </c>
      <c r="T52" s="2"/>
      <c r="U52" s="16">
        <v>31.197200000000002</v>
      </c>
      <c r="V52" s="16">
        <v>29.583486317431305</v>
      </c>
      <c r="W52" s="16">
        <v>29.583486317431305</v>
      </c>
      <c r="X52" s="16">
        <v>30.504986875729927</v>
      </c>
      <c r="Y52" s="16">
        <v>31.100586271679003</v>
      </c>
      <c r="Z52" s="16">
        <v>31.666029208431148</v>
      </c>
      <c r="AA52" s="16">
        <v>31.869682292289227</v>
      </c>
      <c r="AB52" s="16">
        <v>32.118608089888248</v>
      </c>
      <c r="AC52" s="16">
        <v>32.474116643292056</v>
      </c>
      <c r="AD52" s="16">
        <v>33.123263870421084</v>
      </c>
      <c r="AE52" s="16">
        <v>34.754127130557521</v>
      </c>
      <c r="AF52" s="16">
        <v>36.232832179700381</v>
      </c>
      <c r="AG52" s="17">
        <v>0.99979590104399396</v>
      </c>
      <c r="AH52" s="2">
        <v>0.93160354095773501</v>
      </c>
      <c r="AJ52" t="s">
        <v>188</v>
      </c>
      <c r="AK52">
        <v>5.8486400000000209</v>
      </c>
      <c r="AL52">
        <v>0.59998000000000007</v>
      </c>
    </row>
    <row r="53" spans="1:54" x14ac:dyDescent="0.25">
      <c r="A53" t="b">
        <v>1</v>
      </c>
      <c r="B53" t="s">
        <v>200</v>
      </c>
      <c r="C53" t="s">
        <v>87</v>
      </c>
      <c r="D53" s="3" t="s">
        <v>1</v>
      </c>
      <c r="F53" s="16">
        <v>11.137107378539474</v>
      </c>
      <c r="G53" s="16">
        <v>12.883743393895006</v>
      </c>
      <c r="H53" s="16">
        <v>12.883743393895006</v>
      </c>
      <c r="I53" s="16">
        <v>13.079960101572084</v>
      </c>
      <c r="J53" s="16">
        <v>13.545014949299871</v>
      </c>
      <c r="K53" s="16">
        <v>13.870735856122042</v>
      </c>
      <c r="L53" s="16">
        <v>13.941510233790153</v>
      </c>
      <c r="M53" s="16">
        <v>14.015492000704043</v>
      </c>
      <c r="N53" s="16">
        <v>14.126760055224812</v>
      </c>
      <c r="O53" s="16">
        <v>14.576228134994464</v>
      </c>
      <c r="P53" s="16">
        <v>15.511693517929379</v>
      </c>
      <c r="Q53" s="16">
        <v>16.448031909931355</v>
      </c>
      <c r="R53" s="17">
        <v>0.99938819820540303</v>
      </c>
      <c r="S53" s="2">
        <v>0.63105022831050195</v>
      </c>
      <c r="T53" s="2"/>
      <c r="U53" s="16">
        <v>17.181055602891263</v>
      </c>
      <c r="V53" s="16">
        <v>16.031758245955864</v>
      </c>
      <c r="W53" s="16">
        <v>16.031758245955864</v>
      </c>
      <c r="X53" s="16">
        <v>16.531133945480907</v>
      </c>
      <c r="Y53" s="16">
        <v>16.853898660391021</v>
      </c>
      <c r="Z53" s="16">
        <v>17.160321114006717</v>
      </c>
      <c r="AA53" s="16">
        <v>17.270683935055715</v>
      </c>
      <c r="AB53" s="16">
        <v>17.405580754364593</v>
      </c>
      <c r="AC53" s="16">
        <v>17.598236451579737</v>
      </c>
      <c r="AD53" s="16">
        <v>17.950019581522508</v>
      </c>
      <c r="AE53" s="16">
        <v>18.833810127307949</v>
      </c>
      <c r="AF53" s="16">
        <v>19.635143736557527</v>
      </c>
      <c r="AG53" s="17">
        <v>0.99922137183722404</v>
      </c>
      <c r="AH53" s="2">
        <v>0.75654450261780104</v>
      </c>
      <c r="AJ53" t="s">
        <v>203</v>
      </c>
      <c r="AK53">
        <v>2.9444899999999987</v>
      </c>
      <c r="AL53">
        <v>0</v>
      </c>
    </row>
    <row r="54" spans="1:54" x14ac:dyDescent="0.25">
      <c r="A54" t="b">
        <v>1</v>
      </c>
      <c r="B54" t="s">
        <v>201</v>
      </c>
      <c r="C54" t="s">
        <v>82</v>
      </c>
      <c r="D54" s="3" t="s">
        <v>1</v>
      </c>
      <c r="F54" s="16">
        <v>23.699961849313752</v>
      </c>
      <c r="G54" s="16">
        <v>26.721077624558255</v>
      </c>
      <c r="H54" s="16">
        <v>28.624291902308602</v>
      </c>
      <c r="I54" s="16">
        <v>27.128034028204024</v>
      </c>
      <c r="J54" s="16">
        <v>28.092564778769869</v>
      </c>
      <c r="K54" s="16">
        <v>28.768114839729712</v>
      </c>
      <c r="L54" s="16">
        <v>28.914901963757309</v>
      </c>
      <c r="M54" s="16">
        <v>29.068341261333259</v>
      </c>
      <c r="N54" s="16">
        <v>29.299112880348265</v>
      </c>
      <c r="O54" s="16">
        <v>30.231316439678476</v>
      </c>
      <c r="P54" s="16">
        <v>32.17148571721436</v>
      </c>
      <c r="Q54" s="16">
        <v>34.113465628689049</v>
      </c>
      <c r="R54" s="17">
        <v>0.99626579187301401</v>
      </c>
      <c r="S54" s="2">
        <v>0.77083333333333304</v>
      </c>
      <c r="T54" s="2"/>
      <c r="U54" s="16">
        <v>37.49858273642721</v>
      </c>
      <c r="V54" s="16">
        <v>35.840048515899149</v>
      </c>
      <c r="W54" s="16">
        <v>37.51418479269612</v>
      </c>
      <c r="X54" s="16">
        <v>36.956435690908698</v>
      </c>
      <c r="Y54" s="16">
        <v>37.677997410099216</v>
      </c>
      <c r="Z54" s="16">
        <v>38.363024930815349</v>
      </c>
      <c r="AA54" s="16">
        <v>38.609748265839769</v>
      </c>
      <c r="AB54" s="16">
        <v>38.911318965353672</v>
      </c>
      <c r="AC54" s="16">
        <v>39.342013429998367</v>
      </c>
      <c r="AD54" s="16">
        <v>40.128447721907939</v>
      </c>
      <c r="AE54" s="16">
        <v>42.104219533888298</v>
      </c>
      <c r="AF54" s="16">
        <v>43.895653448516484</v>
      </c>
      <c r="AG54" s="17">
        <v>0.99908756848195102</v>
      </c>
      <c r="AH54" s="2">
        <v>0.92281033396345302</v>
      </c>
      <c r="AJ54" t="s">
        <v>200</v>
      </c>
      <c r="AK54">
        <v>6.2124100000000038</v>
      </c>
      <c r="AL54">
        <v>0</v>
      </c>
    </row>
    <row r="55" spans="1:54" x14ac:dyDescent="0.25">
      <c r="A55" t="b">
        <v>1</v>
      </c>
      <c r="B55" t="s">
        <v>195</v>
      </c>
      <c r="C55" t="s">
        <v>78</v>
      </c>
      <c r="D55" s="3" t="s">
        <v>1</v>
      </c>
      <c r="F55" s="16">
        <v>23.100068818965841</v>
      </c>
      <c r="G55" s="16">
        <v>0.99810950329221715</v>
      </c>
      <c r="H55" s="16">
        <v>0.99810950329221715</v>
      </c>
      <c r="I55" s="16">
        <v>1.0133105015308195</v>
      </c>
      <c r="J55" s="16">
        <v>1.049338513644843</v>
      </c>
      <c r="K55" s="16">
        <v>1.0745722615223596</v>
      </c>
      <c r="L55" s="16">
        <v>1.0800551849849309</v>
      </c>
      <c r="M55" s="16">
        <v>1.0857865863618081</v>
      </c>
      <c r="N55" s="16">
        <v>1.0944065735219561</v>
      </c>
      <c r="O55" s="16">
        <v>1.1292270715813302</v>
      </c>
      <c r="P55" s="16">
        <v>1.2016980033720601</v>
      </c>
      <c r="Q55" s="16">
        <v>1.2742365675751761</v>
      </c>
      <c r="R55" s="17">
        <v>1</v>
      </c>
      <c r="S55" s="2">
        <v>0.79166666666666596</v>
      </c>
      <c r="T55" s="2"/>
      <c r="U55" s="16">
        <v>23.343210186389971</v>
      </c>
      <c r="V55" s="16">
        <v>1.099044888506852</v>
      </c>
      <c r="W55" s="16">
        <v>1.099044888506852</v>
      </c>
      <c r="X55" s="16">
        <v>1.13327920651411</v>
      </c>
      <c r="Y55" s="16">
        <v>1.1554060939502908</v>
      </c>
      <c r="Z55" s="16">
        <v>1.1764126501996663</v>
      </c>
      <c r="AA55" s="16">
        <v>1.1839784887367895</v>
      </c>
      <c r="AB55" s="16">
        <v>1.1932262367044619</v>
      </c>
      <c r="AC55" s="16">
        <v>1.2064336002398646</v>
      </c>
      <c r="AD55" s="16">
        <v>1.2305498228584333</v>
      </c>
      <c r="AE55" s="16">
        <v>1.2911374057644562</v>
      </c>
      <c r="AF55" s="16">
        <v>1.3460722166394057</v>
      </c>
      <c r="AG55" s="17">
        <v>0.99963967338627802</v>
      </c>
      <c r="AH55" s="2">
        <v>0.17</v>
      </c>
      <c r="AJ55" t="s">
        <v>197</v>
      </c>
      <c r="AK55">
        <v>4.8918200000000009</v>
      </c>
      <c r="AL55">
        <v>1.89</v>
      </c>
    </row>
    <row r="56" spans="1:54" x14ac:dyDescent="0.25">
      <c r="A56" t="b">
        <v>1</v>
      </c>
      <c r="B56" t="s">
        <v>199</v>
      </c>
      <c r="C56" t="s">
        <v>62</v>
      </c>
      <c r="D56" s="3" t="s">
        <v>1</v>
      </c>
      <c r="F56" s="16">
        <v>25.30992868735763</v>
      </c>
      <c r="G56" s="16">
        <v>24.173296056405384</v>
      </c>
      <c r="H56" s="16">
        <v>24.173296056405384</v>
      </c>
      <c r="I56" s="16">
        <v>24.541450281530569</v>
      </c>
      <c r="J56" s="16">
        <v>25.414015666674558</v>
      </c>
      <c r="K56" s="16">
        <v>26.025153879509826</v>
      </c>
      <c r="L56" s="16">
        <v>26.157945253280104</v>
      </c>
      <c r="M56" s="16">
        <v>26.296754534069795</v>
      </c>
      <c r="N56" s="16">
        <v>26.505522711246105</v>
      </c>
      <c r="O56" s="16">
        <v>27.348843214301475</v>
      </c>
      <c r="P56" s="16">
        <v>29.104022664935339</v>
      </c>
      <c r="Q56" s="16">
        <v>30.86084011052089</v>
      </c>
      <c r="R56" s="17">
        <v>0.951136101927194</v>
      </c>
      <c r="S56" s="2">
        <v>0.87290682696436195</v>
      </c>
      <c r="T56" s="2"/>
      <c r="U56" s="16">
        <v>21.862488783510621</v>
      </c>
      <c r="V56" s="16">
        <v>21.330783394686392</v>
      </c>
      <c r="W56" s="16">
        <v>21.330783394686392</v>
      </c>
      <c r="X56" s="16">
        <v>21.995219242315631</v>
      </c>
      <c r="Y56" s="16">
        <v>22.424668346747584</v>
      </c>
      <c r="Z56" s="16">
        <v>22.832373533232268</v>
      </c>
      <c r="AA56" s="16">
        <v>22.979214908613944</v>
      </c>
      <c r="AB56" s="16">
        <v>23.158699578302976</v>
      </c>
      <c r="AC56" s="16">
        <v>23.415034341090781</v>
      </c>
      <c r="AD56" s="16">
        <v>23.883093404332143</v>
      </c>
      <c r="AE56" s="16">
        <v>25.059005890610837</v>
      </c>
      <c r="AF56" s="16">
        <v>26.125206701747498</v>
      </c>
      <c r="AG56" s="17">
        <v>0.98096188945848095</v>
      </c>
      <c r="AH56" s="2">
        <v>0.79216269841269804</v>
      </c>
      <c r="AJ56" t="s">
        <v>170</v>
      </c>
      <c r="AK56">
        <v>11.492450000000053</v>
      </c>
      <c r="AL56">
        <v>0</v>
      </c>
    </row>
    <row r="57" spans="1:54" x14ac:dyDescent="0.25">
      <c r="A57" t="b">
        <v>1</v>
      </c>
      <c r="B57" t="s">
        <v>261</v>
      </c>
      <c r="C57" t="s">
        <v>11</v>
      </c>
      <c r="D57" s="3" t="s">
        <v>1</v>
      </c>
      <c r="F57" s="16">
        <v>5.7945673501635371</v>
      </c>
      <c r="G57" s="16">
        <v>7.5904383060341631</v>
      </c>
      <c r="H57" s="16">
        <v>7.5904383060341631</v>
      </c>
      <c r="I57" s="16">
        <v>7.7060390882526093</v>
      </c>
      <c r="J57" s="16">
        <v>7.9800254618303814</v>
      </c>
      <c r="K57" s="16">
        <v>8.1719234508411471</v>
      </c>
      <c r="L57" s="16">
        <v>8.2136200704425839</v>
      </c>
      <c r="M57" s="16">
        <v>8.2572063186596498</v>
      </c>
      <c r="N57" s="16">
        <v>8.3227597279019143</v>
      </c>
      <c r="O57" s="16">
        <v>8.5875631802618724</v>
      </c>
      <c r="P57" s="16">
        <v>9.1386912227501078</v>
      </c>
      <c r="Q57" s="16">
        <v>9.6903335972349964</v>
      </c>
      <c r="R57" s="17">
        <v>0.99910764806417995</v>
      </c>
      <c r="S57" s="2"/>
      <c r="T57" s="2"/>
      <c r="U57" s="16">
        <v>12.054959840534101</v>
      </c>
      <c r="V57" s="16">
        <v>11.289695871677695</v>
      </c>
      <c r="W57" s="16">
        <v>11.289695871677695</v>
      </c>
      <c r="X57" s="16">
        <v>11.641360342090119</v>
      </c>
      <c r="Y57" s="16">
        <v>11.868653906123441</v>
      </c>
      <c r="Z57" s="16">
        <v>12.084439115487308</v>
      </c>
      <c r="AA57" s="16">
        <v>12.162157520796836</v>
      </c>
      <c r="AB57" s="16">
        <v>12.257152969249164</v>
      </c>
      <c r="AC57" s="16">
        <v>12.392822694062641</v>
      </c>
      <c r="AD57" s="16">
        <v>12.640551264373549</v>
      </c>
      <c r="AE57" s="16">
        <v>13.262923827825761</v>
      </c>
      <c r="AF57" s="16">
        <v>13.82722953911377</v>
      </c>
      <c r="AG57" s="2">
        <v>0.99956195910217405</v>
      </c>
      <c r="AH57" s="2"/>
    </row>
    <row r="58" spans="1:54" x14ac:dyDescent="0.25">
      <c r="A58" t="b">
        <v>1</v>
      </c>
      <c r="B58" t="s">
        <v>203</v>
      </c>
      <c r="C58" t="s">
        <v>54</v>
      </c>
      <c r="D58" s="3" t="s">
        <v>1</v>
      </c>
      <c r="F58" s="16">
        <v>5.8377587358123399</v>
      </c>
      <c r="G58" s="16">
        <v>6.2666434784942142</v>
      </c>
      <c r="H58" s="16">
        <v>6.2666434784942142</v>
      </c>
      <c r="I58" s="16">
        <v>6.3620831433449458</v>
      </c>
      <c r="J58" s="16">
        <v>6.588285485285132</v>
      </c>
      <c r="K58" s="16">
        <v>6.7467158990353466</v>
      </c>
      <c r="L58" s="16">
        <v>6.7811405051997724</v>
      </c>
      <c r="M58" s="16">
        <v>6.8171251831760582</v>
      </c>
      <c r="N58" s="16">
        <v>6.8712458845055888</v>
      </c>
      <c r="O58" s="16">
        <v>7.0898668337721267</v>
      </c>
      <c r="P58" s="16">
        <v>7.5448765201730534</v>
      </c>
      <c r="Q58" s="16">
        <v>8.0003108375534637</v>
      </c>
      <c r="R58" s="17">
        <v>0.99494859592375795</v>
      </c>
      <c r="S58" s="2">
        <v>0.66200000000000003</v>
      </c>
      <c r="T58" s="2"/>
      <c r="U58" s="16">
        <v>9.0761668336893155</v>
      </c>
      <c r="V58" s="16">
        <v>9.3239377195588009</v>
      </c>
      <c r="W58" s="16">
        <v>9.3239377195588009</v>
      </c>
      <c r="X58" s="16">
        <v>9.6143704874186309</v>
      </c>
      <c r="Y58" s="16">
        <v>9.8020877704341842</v>
      </c>
      <c r="Z58" s="16">
        <v>9.9803005297307443</v>
      </c>
      <c r="AA58" s="16">
        <v>10.04448663173083</v>
      </c>
      <c r="AB58" s="16">
        <v>10.122941503773317</v>
      </c>
      <c r="AC58" s="16">
        <v>10.234988460482219</v>
      </c>
      <c r="AD58" s="16">
        <v>10.439582613166955</v>
      </c>
      <c r="AE58" s="16">
        <v>10.953587869459854</v>
      </c>
      <c r="AF58" s="16">
        <v>11.419636854892694</v>
      </c>
      <c r="AG58" s="17">
        <v>0.92612064198116395</v>
      </c>
      <c r="AH58" s="2">
        <v>0.82308845577211398</v>
      </c>
      <c r="AJ58" t="s">
        <v>156</v>
      </c>
      <c r="AK58">
        <v>15.183370000000071</v>
      </c>
      <c r="AL58">
        <v>1.04867</v>
      </c>
    </row>
    <row r="59" spans="1:54" x14ac:dyDescent="0.25">
      <c r="A59" t="b">
        <v>1</v>
      </c>
      <c r="B59" t="s">
        <v>264</v>
      </c>
      <c r="C59" t="s">
        <v>77</v>
      </c>
      <c r="D59" s="3" t="s">
        <v>1</v>
      </c>
      <c r="F59" s="16">
        <v>2.2436627720070308</v>
      </c>
      <c r="G59" s="16">
        <v>7.574441257566261</v>
      </c>
      <c r="H59" s="16">
        <v>6.1279984064759967</v>
      </c>
      <c r="I59" s="16">
        <v>7.6897984080942141</v>
      </c>
      <c r="J59" s="16">
        <v>7.9632073481798811</v>
      </c>
      <c r="K59" s="16">
        <v>8.1547009071291239</v>
      </c>
      <c r="L59" s="16">
        <v>8.1963096500075281</v>
      </c>
      <c r="M59" s="16">
        <v>8.2398040390595302</v>
      </c>
      <c r="N59" s="16">
        <v>8.305219292766818</v>
      </c>
      <c r="O59" s="16">
        <v>8.5694646648827781</v>
      </c>
      <c r="P59" s="16">
        <v>9.1194311905188581</v>
      </c>
      <c r="Q59" s="16">
        <v>9.6699109641833747</v>
      </c>
      <c r="R59" s="17">
        <v>0.90921842418320098</v>
      </c>
      <c r="S59" s="2"/>
      <c r="T59" s="2"/>
      <c r="U59" s="16">
        <v>3.1465983276559908</v>
      </c>
      <c r="V59" s="16">
        <v>2.5009334933040921</v>
      </c>
      <c r="W59" s="16">
        <v>1.2285899229383945</v>
      </c>
      <c r="X59" s="16">
        <v>2.5788354547436234</v>
      </c>
      <c r="Y59" s="16">
        <v>2.6291863316462907</v>
      </c>
      <c r="Z59" s="16">
        <v>2.6769878369828146</v>
      </c>
      <c r="AA59" s="16">
        <v>2.6942042939267425</v>
      </c>
      <c r="AB59" s="16">
        <v>2.7152480227788081</v>
      </c>
      <c r="AC59" s="16">
        <v>2.7453020616714388</v>
      </c>
      <c r="AD59" s="16">
        <v>2.8001797736825438</v>
      </c>
      <c r="AE59" s="16">
        <v>2.9380499525556489</v>
      </c>
      <c r="AF59" s="16">
        <v>3.0630569562751608</v>
      </c>
      <c r="AG59" s="2">
        <v>0.75751026179529501</v>
      </c>
      <c r="AH59" s="2"/>
    </row>
    <row r="60" spans="1:54" x14ac:dyDescent="0.25">
      <c r="A60" t="b">
        <v>1</v>
      </c>
      <c r="B60" t="s">
        <v>202</v>
      </c>
      <c r="C60" t="s">
        <v>71</v>
      </c>
      <c r="D60" s="3" t="s">
        <v>1</v>
      </c>
      <c r="F60" s="16">
        <v>38.661319703914423</v>
      </c>
      <c r="G60" s="16">
        <v>42.737297922728729</v>
      </c>
      <c r="H60" s="16">
        <v>43.346326491608842</v>
      </c>
      <c r="I60" s="16">
        <v>46.247833750775797</v>
      </c>
      <c r="J60" s="16">
        <v>44.930834273705372</v>
      </c>
      <c r="K60" s="16">
        <v>46.011299089631208</v>
      </c>
      <c r="L60" s="16">
        <v>46.246068253469957</v>
      </c>
      <c r="M60" s="16">
        <v>46.491476805688336</v>
      </c>
      <c r="N60" s="16">
        <v>46.860569533628706</v>
      </c>
      <c r="O60" s="16">
        <v>48.351522174068187</v>
      </c>
      <c r="P60" s="16">
        <v>51.454600335795099</v>
      </c>
      <c r="Q60" s="16">
        <v>54.560574398771173</v>
      </c>
      <c r="R60" s="17">
        <v>0.99913152628685598</v>
      </c>
      <c r="S60" s="2">
        <v>0.88593576965669996</v>
      </c>
      <c r="T60" s="2"/>
      <c r="U60" s="16">
        <v>71.324428576832375</v>
      </c>
      <c r="V60" s="16">
        <v>68.78604670333344</v>
      </c>
      <c r="W60" s="16">
        <v>69.32177031190848</v>
      </c>
      <c r="X60" s="16">
        <v>73.483574458308283</v>
      </c>
      <c r="Y60" s="16">
        <v>72.313531841047535</v>
      </c>
      <c r="Z60" s="16">
        <v>73.628271552187854</v>
      </c>
      <c r="AA60" s="16">
        <v>74.101795544161902</v>
      </c>
      <c r="AB60" s="16">
        <v>74.68058539183518</v>
      </c>
      <c r="AC60" s="16">
        <v>75.507196146750175</v>
      </c>
      <c r="AD60" s="16">
        <v>77.016560898541655</v>
      </c>
      <c r="AE60" s="16">
        <v>80.808562800372812</v>
      </c>
      <c r="AF60" s="16">
        <v>84.246774019949854</v>
      </c>
      <c r="AG60" s="17">
        <v>0.99979998745448995</v>
      </c>
      <c r="AH60" s="2">
        <v>0.92367322599880697</v>
      </c>
      <c r="AJ60" t="s">
        <v>186</v>
      </c>
      <c r="AK60">
        <v>11.638010000000063</v>
      </c>
      <c r="AL60">
        <v>3.2591999999999999</v>
      </c>
    </row>
    <row r="61" spans="1:54" x14ac:dyDescent="0.25">
      <c r="A61" t="b">
        <v>1</v>
      </c>
      <c r="B61" t="s">
        <v>205</v>
      </c>
      <c r="C61" t="s">
        <v>79</v>
      </c>
      <c r="D61" s="3" t="s">
        <v>1</v>
      </c>
      <c r="F61" s="16">
        <v>0.74973365923271396</v>
      </c>
      <c r="G61" s="16">
        <v>0.9297187405434516</v>
      </c>
      <c r="H61" s="16">
        <v>0.9297187405434516</v>
      </c>
      <c r="I61" s="16">
        <v>0.94387816182015594</v>
      </c>
      <c r="J61" s="16">
        <v>0.97743752373029646</v>
      </c>
      <c r="K61" s="16">
        <v>1.0009422476293206</v>
      </c>
      <c r="L61" s="16">
        <v>1.0060494795305337</v>
      </c>
      <c r="M61" s="16">
        <v>1.0113881635647837</v>
      </c>
      <c r="N61" s="16">
        <v>1.0194175066174238</v>
      </c>
      <c r="O61" s="16">
        <v>1.0518520936983755</v>
      </c>
      <c r="P61" s="16">
        <v>1.1193572954906099</v>
      </c>
      <c r="Q61" s="16">
        <v>1.1869254955020336</v>
      </c>
      <c r="R61" s="17">
        <v>0.98394076422035803</v>
      </c>
      <c r="S61" s="2">
        <v>0.61016949152542299</v>
      </c>
      <c r="T61" s="2"/>
      <c r="U61" s="16">
        <v>1.0265476694445808</v>
      </c>
      <c r="V61" s="16">
        <v>1.092110842052241</v>
      </c>
      <c r="W61" s="16">
        <v>1.092110842052241</v>
      </c>
      <c r="X61" s="16">
        <v>1.1261291703816552</v>
      </c>
      <c r="Y61" s="16">
        <v>1.1481164558170598</v>
      </c>
      <c r="Z61" s="16">
        <v>1.1689904784107059</v>
      </c>
      <c r="AA61" s="16">
        <v>1.1765085828867066</v>
      </c>
      <c r="AB61" s="16">
        <v>1.1856979853630538</v>
      </c>
      <c r="AC61" s="16">
        <v>1.198822021571925</v>
      </c>
      <c r="AD61" s="16">
        <v>1.2227860911622637</v>
      </c>
      <c r="AE61" s="16">
        <v>1.2829914175118564</v>
      </c>
      <c r="AF61" s="16">
        <v>1.3375796360550769</v>
      </c>
      <c r="AG61" s="17">
        <v>0.99845555107697903</v>
      </c>
      <c r="AH61" s="2">
        <v>0.83333333333333304</v>
      </c>
      <c r="AJ61" t="s">
        <v>199</v>
      </c>
      <c r="AK61">
        <v>3.3140999999999985</v>
      </c>
      <c r="AL61">
        <v>1.1333299999999999</v>
      </c>
    </row>
    <row r="62" spans="1:54" x14ac:dyDescent="0.25">
      <c r="A62" t="b">
        <v>1</v>
      </c>
      <c r="B62" t="s">
        <v>206</v>
      </c>
      <c r="C62" t="s">
        <v>57</v>
      </c>
      <c r="D62" s="3" t="s">
        <v>1</v>
      </c>
      <c r="F62" s="16">
        <v>19.096570367732824</v>
      </c>
      <c r="G62" s="16">
        <v>22.362441498261827</v>
      </c>
      <c r="H62" s="16">
        <v>22.362441498261827</v>
      </c>
      <c r="I62" s="16">
        <v>22.703016788552798</v>
      </c>
      <c r="J62" s="16">
        <v>23.510217111303998</v>
      </c>
      <c r="K62" s="16">
        <v>24.075574127574836</v>
      </c>
      <c r="L62" s="16">
        <v>24.198417918528399</v>
      </c>
      <c r="M62" s="16">
        <v>24.326828806883558</v>
      </c>
      <c r="N62" s="16">
        <v>24.519957875336218</v>
      </c>
      <c r="O62" s="16">
        <v>25.300104089979683</v>
      </c>
      <c r="P62" s="16">
        <v>26.92380065548593</v>
      </c>
      <c r="Q62" s="16">
        <v>28.549012511509286</v>
      </c>
      <c r="R62" s="17">
        <v>0.99828897406521699</v>
      </c>
      <c r="S62" s="2">
        <v>0.67998002995506701</v>
      </c>
      <c r="T62" s="2"/>
      <c r="U62" s="16">
        <v>31.413012967834369</v>
      </c>
      <c r="V62" s="16">
        <v>29.111488732175637</v>
      </c>
      <c r="W62" s="16">
        <v>29.111488732175637</v>
      </c>
      <c r="X62" s="16">
        <v>30.018286965208677</v>
      </c>
      <c r="Y62" s="16">
        <v>30.604383712495885</v>
      </c>
      <c r="Z62" s="16">
        <v>31.16080513981932</v>
      </c>
      <c r="AA62" s="16">
        <v>31.361208986492183</v>
      </c>
      <c r="AB62" s="16">
        <v>31.606163231377167</v>
      </c>
      <c r="AC62" s="16">
        <v>31.955999729197544</v>
      </c>
      <c r="AD62" s="16">
        <v>32.594789964578112</v>
      </c>
      <c r="AE62" s="16">
        <v>34.199633183925336</v>
      </c>
      <c r="AF62" s="16">
        <v>35.654745840846005</v>
      </c>
      <c r="AG62" s="17">
        <v>0.99998345379804998</v>
      </c>
      <c r="AH62" s="2">
        <v>0.84857246114925899</v>
      </c>
      <c r="AJ62" t="s">
        <v>163</v>
      </c>
      <c r="AK62">
        <v>9.0801000000000442</v>
      </c>
      <c r="AL62">
        <v>0.30004000000000003</v>
      </c>
    </row>
    <row r="63" spans="1:54" x14ac:dyDescent="0.25">
      <c r="A63" t="b">
        <v>1</v>
      </c>
      <c r="B63" t="s">
        <v>207</v>
      </c>
      <c r="C63" t="s">
        <v>46</v>
      </c>
      <c r="D63" s="3" t="s">
        <v>1</v>
      </c>
      <c r="F63" s="16">
        <v>0.14344051508657493</v>
      </c>
      <c r="G63" s="16">
        <v>0.49895791766791331</v>
      </c>
      <c r="H63" s="16">
        <v>0.49895791766791331</v>
      </c>
      <c r="I63" s="16">
        <v>0.50655694202605139</v>
      </c>
      <c r="J63" s="16">
        <v>0.52456745273938787</v>
      </c>
      <c r="K63" s="16">
        <v>0.53718187856580613</v>
      </c>
      <c r="L63" s="16">
        <v>0.53992280835817197</v>
      </c>
      <c r="M63" s="16">
        <v>0.54278795300101235</v>
      </c>
      <c r="N63" s="16">
        <v>0.54709711029243657</v>
      </c>
      <c r="O63" s="16">
        <v>0.56450398112830957</v>
      </c>
      <c r="P63" s="16">
        <v>0.60073241608307559</v>
      </c>
      <c r="Q63" s="16">
        <v>0.63699466068251476</v>
      </c>
      <c r="R63" s="17">
        <v>0.98608143453655295</v>
      </c>
      <c r="S63" s="2"/>
      <c r="T63" s="2"/>
      <c r="U63" s="16">
        <v>0.90554806852802783</v>
      </c>
      <c r="V63" s="16">
        <v>0.65001743230887599</v>
      </c>
      <c r="W63" s="16">
        <v>0.65001743230887599</v>
      </c>
      <c r="X63" s="16">
        <v>0.67026492512798719</v>
      </c>
      <c r="Y63" s="16">
        <v>0.68335161767954822</v>
      </c>
      <c r="Z63" s="16">
        <v>0.69577570326300597</v>
      </c>
      <c r="AA63" s="16">
        <v>0.70025043126601394</v>
      </c>
      <c r="AB63" s="16">
        <v>0.7057199052169395</v>
      </c>
      <c r="AC63" s="16">
        <v>0.71353124815900604</v>
      </c>
      <c r="AD63" s="16">
        <v>0.72779451007618612</v>
      </c>
      <c r="AE63" s="16">
        <v>0.76362833768615712</v>
      </c>
      <c r="AF63" s="16">
        <v>0.79611889842915051</v>
      </c>
      <c r="AG63" s="17">
        <v>1</v>
      </c>
      <c r="AH63" s="2"/>
      <c r="AJ63" t="s">
        <v>134</v>
      </c>
      <c r="AK63">
        <v>1.35622</v>
      </c>
      <c r="AL63">
        <v>2.02</v>
      </c>
    </row>
    <row r="64" spans="1:54" x14ac:dyDescent="0.25">
      <c r="A64" t="b">
        <v>1</v>
      </c>
      <c r="B64" t="s">
        <v>266</v>
      </c>
      <c r="C64" t="s">
        <v>20</v>
      </c>
      <c r="D64" s="3" t="s">
        <v>1</v>
      </c>
      <c r="F64" s="16">
        <v>26.290351193754169</v>
      </c>
      <c r="G64" s="16">
        <v>27.700187145435468</v>
      </c>
      <c r="H64" s="16">
        <v>27.700187145435468</v>
      </c>
      <c r="I64" s="16">
        <v>28.122055181575629</v>
      </c>
      <c r="J64" s="16">
        <v>29.121928116103017</v>
      </c>
      <c r="K64" s="16">
        <v>29.822231576076494</v>
      </c>
      <c r="L64" s="16">
        <v>29.974397250800919</v>
      </c>
      <c r="M64" s="16">
        <v>30.133458846969923</v>
      </c>
      <c r="N64" s="16">
        <v>30.372686363329358</v>
      </c>
      <c r="O64" s="16">
        <v>31.339047578767605</v>
      </c>
      <c r="P64" s="16">
        <v>33.350308233621405</v>
      </c>
      <c r="Q64" s="16">
        <v>35.363445867377841</v>
      </c>
      <c r="R64" s="17">
        <v>0.99854504447367198</v>
      </c>
      <c r="S64" s="2"/>
      <c r="T64" s="2"/>
      <c r="U64" s="16">
        <v>37.71855999066846</v>
      </c>
      <c r="V64" s="16">
        <v>37.243001380730306</v>
      </c>
      <c r="W64" s="16">
        <v>37.243001380730306</v>
      </c>
      <c r="X64" s="16">
        <v>38.403089349971353</v>
      </c>
      <c r="Y64" s="16">
        <v>39.15289648519812</v>
      </c>
      <c r="Z64" s="16">
        <v>39.864739296698538</v>
      </c>
      <c r="AA64" s="16">
        <v>40.121120576508936</v>
      </c>
      <c r="AB64" s="16">
        <v>40.434496211963271</v>
      </c>
      <c r="AC64" s="16">
        <v>40.882050141314664</v>
      </c>
      <c r="AD64" s="16">
        <v>41.699269275559111</v>
      </c>
      <c r="AE64" s="16">
        <v>43.752382353487832</v>
      </c>
      <c r="AF64" s="16">
        <v>45.613941657080495</v>
      </c>
      <c r="AG64" s="2">
        <v>0.99782456949996801</v>
      </c>
      <c r="AH64" s="2"/>
    </row>
    <row r="65" spans="1:38" x14ac:dyDescent="0.25">
      <c r="A65" t="b">
        <v>1</v>
      </c>
      <c r="B65" t="s">
        <v>208</v>
      </c>
      <c r="C65" t="s">
        <v>58</v>
      </c>
      <c r="D65" s="3" t="s">
        <v>1</v>
      </c>
      <c r="F65" s="16">
        <v>8.8730992304436338</v>
      </c>
      <c r="G65" s="16">
        <v>8.5857969265352772</v>
      </c>
      <c r="H65" s="16">
        <v>9.347082637635415</v>
      </c>
      <c r="I65" s="16">
        <v>8.7165568116248089</v>
      </c>
      <c r="J65" s="16">
        <v>9.0264719007582652</v>
      </c>
      <c r="K65" s="16">
        <v>9.2435340910862127</v>
      </c>
      <c r="L65" s="16">
        <v>9.2906985227022805</v>
      </c>
      <c r="M65" s="16">
        <v>9.340000376019999</v>
      </c>
      <c r="N65" s="16">
        <v>9.41415001493462</v>
      </c>
      <c r="O65" s="16">
        <v>9.713677996816859</v>
      </c>
      <c r="P65" s="16">
        <v>10.337077234455245</v>
      </c>
      <c r="Q65" s="16">
        <v>10.96105825010144</v>
      </c>
      <c r="R65" s="17">
        <v>0.99678171178595398</v>
      </c>
      <c r="S65" s="2">
        <v>0.77692307692307605</v>
      </c>
      <c r="T65" s="2"/>
      <c r="U65" s="16">
        <v>11.438062718606538</v>
      </c>
      <c r="V65" s="16">
        <v>11.109020037209392</v>
      </c>
      <c r="W65" s="16">
        <v>11.77867454792818</v>
      </c>
      <c r="X65" s="16">
        <v>11.455056608308423</v>
      </c>
      <c r="Y65" s="16">
        <v>11.678712655900402</v>
      </c>
      <c r="Z65" s="16">
        <v>11.891044523986446</v>
      </c>
      <c r="AA65" s="16">
        <v>11.967519154628132</v>
      </c>
      <c r="AB65" s="16">
        <v>12.060994333436804</v>
      </c>
      <c r="AC65" s="16">
        <v>12.194492853549873</v>
      </c>
      <c r="AD65" s="16">
        <v>12.438256873648685</v>
      </c>
      <c r="AE65" s="16">
        <v>13.05066923236819</v>
      </c>
      <c r="AF65" s="16">
        <v>13.605944017895128</v>
      </c>
      <c r="AG65" s="17">
        <v>0.99969594794721295</v>
      </c>
      <c r="AH65" s="2">
        <v>0.85739910313901302</v>
      </c>
      <c r="AJ65" t="s">
        <v>166</v>
      </c>
      <c r="AK65">
        <v>2.8651099999999974</v>
      </c>
      <c r="AL65">
        <v>0</v>
      </c>
    </row>
    <row r="66" spans="1:38" x14ac:dyDescent="0.25">
      <c r="A66" t="b">
        <v>1</v>
      </c>
      <c r="B66" t="s">
        <v>270</v>
      </c>
      <c r="C66" t="s">
        <v>81</v>
      </c>
      <c r="D66" s="3" t="s">
        <v>90</v>
      </c>
      <c r="F66" s="16">
        <v>1.2222549969488063</v>
      </c>
      <c r="G66" s="16">
        <v>1.674253590567816</v>
      </c>
      <c r="H66" s="16">
        <v>1.674253590567816</v>
      </c>
      <c r="I66" s="16">
        <v>1.6997521213374842</v>
      </c>
      <c r="J66" s="16">
        <v>1.7601864007867449</v>
      </c>
      <c r="K66" s="16">
        <v>1.8025141141769723</v>
      </c>
      <c r="L66" s="16">
        <v>1.8117113057313452</v>
      </c>
      <c r="M66" s="16">
        <v>1.8213253002906304</v>
      </c>
      <c r="N66" s="16">
        <v>1.8357846801541851</v>
      </c>
      <c r="O66" s="16">
        <v>1.8941934456342975</v>
      </c>
      <c r="P66" s="16">
        <v>2.0157579807501418</v>
      </c>
      <c r="Q66" s="16">
        <v>2.1374359641488683</v>
      </c>
      <c r="R66" s="17">
        <v>0.96549299260513199</v>
      </c>
      <c r="S66" s="2">
        <v>0.79720279720279696</v>
      </c>
      <c r="T66" s="2"/>
      <c r="U66" s="16">
        <v>1.1687478919343159</v>
      </c>
      <c r="V66" s="16">
        <v>1.2821076807275944</v>
      </c>
      <c r="W66" s="16">
        <v>1.2821076807275944</v>
      </c>
      <c r="X66" s="16">
        <v>1.322044249761829</v>
      </c>
      <c r="Y66" s="16">
        <v>1.3478567098616747</v>
      </c>
      <c r="Z66" s="16">
        <v>1.3723622304228511</v>
      </c>
      <c r="AA66" s="16">
        <v>1.3811882754743585</v>
      </c>
      <c r="AB66" s="16">
        <v>1.391976377782804</v>
      </c>
      <c r="AC66" s="16">
        <v>1.4073836303963951</v>
      </c>
      <c r="AD66" s="16">
        <v>1.4355167799817687</v>
      </c>
      <c r="AE66" s="16">
        <v>1.5061961546031883</v>
      </c>
      <c r="AF66" s="16">
        <v>1.5702812012638199</v>
      </c>
      <c r="AG66" s="17">
        <v>0.95562352116525895</v>
      </c>
      <c r="AH66" s="2">
        <v>0.105691056910569</v>
      </c>
      <c r="AJ66" t="s">
        <v>198</v>
      </c>
      <c r="AK66">
        <v>5.9533599999999982</v>
      </c>
      <c r="AL66">
        <v>0</v>
      </c>
    </row>
    <row r="67" spans="1:38" x14ac:dyDescent="0.25">
      <c r="A67" t="b">
        <v>1</v>
      </c>
      <c r="C67" t="s">
        <v>83</v>
      </c>
      <c r="D67" s="3" t="s">
        <v>90</v>
      </c>
      <c r="F67" s="16"/>
      <c r="G67" s="16"/>
      <c r="H67" s="16"/>
      <c r="I67" s="16"/>
      <c r="J67" s="16"/>
      <c r="K67" s="16"/>
      <c r="L67" s="16"/>
      <c r="M67" s="16"/>
      <c r="N67" s="16"/>
      <c r="O67" s="16"/>
      <c r="P67" s="16"/>
      <c r="Q67" s="16"/>
      <c r="R67" s="17"/>
      <c r="S67" s="2"/>
      <c r="T67" s="2"/>
      <c r="U67" s="16"/>
      <c r="V67" s="16"/>
      <c r="W67" s="16"/>
      <c r="X67" s="16"/>
      <c r="Y67" s="16"/>
      <c r="Z67" s="16"/>
      <c r="AA67" s="16"/>
      <c r="AB67" s="16"/>
      <c r="AC67" s="16"/>
      <c r="AD67" s="16"/>
      <c r="AE67" s="16"/>
      <c r="AF67" s="16"/>
      <c r="AG67" s="2"/>
      <c r="AH67" s="2"/>
    </row>
    <row r="68" spans="1:38" x14ac:dyDescent="0.25">
      <c r="A68" t="b">
        <v>1</v>
      </c>
      <c r="C68" t="s">
        <v>84</v>
      </c>
      <c r="D68" s="3" t="s">
        <v>1</v>
      </c>
      <c r="F68" s="16"/>
      <c r="G68" s="16"/>
      <c r="H68" s="16"/>
      <c r="I68" s="16"/>
      <c r="J68" s="16"/>
      <c r="K68" s="16"/>
      <c r="L68" s="16"/>
      <c r="M68" s="16"/>
      <c r="N68" s="16"/>
      <c r="O68" s="16"/>
      <c r="P68" s="16"/>
      <c r="Q68" s="16"/>
      <c r="R68" s="17"/>
      <c r="S68" s="2"/>
      <c r="T68" s="2"/>
      <c r="U68" s="16"/>
      <c r="V68" s="16"/>
      <c r="W68" s="16"/>
      <c r="X68" s="16"/>
      <c r="Y68" s="16"/>
      <c r="Z68" s="16"/>
      <c r="AA68" s="16"/>
      <c r="AB68" s="16"/>
      <c r="AC68" s="16"/>
      <c r="AD68" s="16"/>
      <c r="AE68" s="16"/>
      <c r="AF68" s="16"/>
      <c r="AG68" s="2"/>
      <c r="AH68" s="2"/>
    </row>
    <row r="69" spans="1:38" x14ac:dyDescent="0.25">
      <c r="A69" t="b">
        <v>1</v>
      </c>
      <c r="B69" t="s">
        <v>282</v>
      </c>
      <c r="C69" t="s">
        <v>80</v>
      </c>
      <c r="D69" s="3" t="s">
        <v>1</v>
      </c>
      <c r="F69" s="16">
        <v>0.33193467395770643</v>
      </c>
      <c r="G69" s="16">
        <v>0.47355284697117001</v>
      </c>
      <c r="H69" s="16">
        <v>0.47355284697117001</v>
      </c>
      <c r="I69" s="16">
        <v>0.48076495743495179</v>
      </c>
      <c r="J69" s="16">
        <v>0.49785844031536941</v>
      </c>
      <c r="K69" s="16">
        <v>0.50983058676597004</v>
      </c>
      <c r="L69" s="16">
        <v>0.51243195866640923</v>
      </c>
      <c r="M69" s="16">
        <v>0.51515122086179188</v>
      </c>
      <c r="N69" s="16">
        <v>0.51924097198336583</v>
      </c>
      <c r="O69" s="16">
        <v>0.5357615500708216</v>
      </c>
      <c r="P69" s="16">
        <v>0.57014536863877885</v>
      </c>
      <c r="Q69" s="16">
        <v>0.60456127539077553</v>
      </c>
      <c r="R69" s="17">
        <v>0.92096726136872598</v>
      </c>
      <c r="S69" s="2">
        <v>0.63414634146341398</v>
      </c>
      <c r="T69" s="2"/>
      <c r="U69" s="16">
        <v>0.26930404005686526</v>
      </c>
      <c r="V69" s="16">
        <v>2.6037895150960919</v>
      </c>
      <c r="W69" s="16">
        <v>2.6037895150960919</v>
      </c>
      <c r="X69" s="16">
        <v>2.6848953545535381</v>
      </c>
      <c r="Y69" s="16">
        <v>2.7373170145881094</v>
      </c>
      <c r="Z69" s="16">
        <v>2.7870844549196052</v>
      </c>
      <c r="AA69" s="16">
        <v>2.8050089739832762</v>
      </c>
      <c r="AB69" s="16">
        <v>2.8269181693658147</v>
      </c>
      <c r="AC69" s="16">
        <v>2.8582082422783639</v>
      </c>
      <c r="AD69" s="16">
        <v>2.9153429128042081</v>
      </c>
      <c r="AE69" s="16">
        <v>3.058883285691111</v>
      </c>
      <c r="AF69" s="16">
        <v>3.189031458951177</v>
      </c>
      <c r="AG69" s="17">
        <v>0.82896442598109199</v>
      </c>
      <c r="AH69" s="2">
        <v>0.73584905660377298</v>
      </c>
      <c r="AJ69" t="s">
        <v>201</v>
      </c>
      <c r="AK69">
        <v>12.661930000000179</v>
      </c>
      <c r="AL69">
        <v>1.0669999999999999</v>
      </c>
    </row>
    <row r="70" spans="1:38" x14ac:dyDescent="0.25">
      <c r="A70" t="b">
        <v>1</v>
      </c>
      <c r="B70" t="s">
        <v>1897</v>
      </c>
      <c r="C70" t="s">
        <v>91</v>
      </c>
      <c r="D70" s="3" t="s">
        <v>1</v>
      </c>
      <c r="F70" s="16"/>
      <c r="G70" s="16">
        <v>1.7424742376066324</v>
      </c>
      <c r="H70" s="16">
        <v>1.7424742376066324</v>
      </c>
      <c r="I70" s="16">
        <v>1.7690117545116424</v>
      </c>
      <c r="J70" s="16">
        <v>1.8319085436252573</v>
      </c>
      <c r="K70" s="16">
        <v>1.8759609802064177</v>
      </c>
      <c r="L70" s="16">
        <v>1.8855329288240656</v>
      </c>
      <c r="M70" s="16">
        <v>1.8955386638778358</v>
      </c>
      <c r="N70" s="16">
        <v>1.9105872186761965</v>
      </c>
      <c r="O70" s="16">
        <v>1.9713759604013894</v>
      </c>
      <c r="P70" s="16">
        <v>2.0978938737206896</v>
      </c>
      <c r="Q70" s="16">
        <v>2.2245298579889399</v>
      </c>
      <c r="R70" s="17">
        <v>0.99185120404406701</v>
      </c>
      <c r="S70" s="2"/>
      <c r="T70" s="2"/>
      <c r="U70" s="16"/>
      <c r="V70" s="16">
        <v>1.9766287857816573</v>
      </c>
      <c r="W70" s="16">
        <v>1.9766287857816573</v>
      </c>
      <c r="X70" s="16">
        <v>2.0381990993715626</v>
      </c>
      <c r="Y70" s="16">
        <v>2.0779942370438063</v>
      </c>
      <c r="Z70" s="16">
        <v>2.1157744625895241</v>
      </c>
      <c r="AA70" s="16">
        <v>2.129381599474871</v>
      </c>
      <c r="AB70" s="16">
        <v>2.146013645197216</v>
      </c>
      <c r="AC70" s="16">
        <v>2.1697670471022348</v>
      </c>
      <c r="AD70" s="16">
        <v>2.213139997862184</v>
      </c>
      <c r="AE70" s="16">
        <v>2.3221065757384354</v>
      </c>
      <c r="AF70" s="16">
        <v>2.4209066608418008</v>
      </c>
      <c r="AG70" s="17">
        <v>0.99597905336359505</v>
      </c>
      <c r="AH70" s="2"/>
      <c r="AJ70" t="s">
        <v>208</v>
      </c>
      <c r="AK70">
        <v>4.098809999999995</v>
      </c>
      <c r="AL70">
        <v>0.26500000000000001</v>
      </c>
    </row>
    <row r="71" spans="1:38" x14ac:dyDescent="0.25">
      <c r="AJ71" t="s">
        <v>283</v>
      </c>
      <c r="AK71">
        <v>3.0400000000000002E-3</v>
      </c>
      <c r="AL71">
        <v>0.9</v>
      </c>
    </row>
  </sheetData>
  <autoFilter ref="B4:D69" xr:uid="{232AA4A6-51C9-4B5D-A2B6-37E350305BC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8C13-33A6-49F2-9CBC-60DCD51E9485}">
  <sheetPr codeName="Sheet16">
    <tabColor rgb="FF00ADEE"/>
  </sheetPr>
  <dimension ref="B1:CO47"/>
  <sheetViews>
    <sheetView zoomScale="70" zoomScaleNormal="70" workbookViewId="0">
      <pane ySplit="9" topLeftCell="A10" activePane="bottomLeft" state="frozen"/>
      <selection activeCell="Q52" sqref="Q52"/>
      <selection pane="bottomLeft" activeCell="C4" sqref="C4"/>
    </sheetView>
  </sheetViews>
  <sheetFormatPr defaultColWidth="8.85546875" defaultRowHeight="15" x14ac:dyDescent="0.25"/>
  <cols>
    <col min="1" max="1" width="0.7109375" style="4" customWidth="1"/>
    <col min="2" max="2" width="26.42578125" style="4" customWidth="1"/>
    <col min="3" max="3" width="49.85546875" style="4" customWidth="1"/>
    <col min="4" max="4" width="56.42578125" style="4" hidden="1" customWidth="1"/>
    <col min="5" max="5" width="97.42578125" style="4" hidden="1" customWidth="1"/>
    <col min="6" max="6" width="12" style="4" customWidth="1"/>
    <col min="7" max="7" width="7.28515625" style="4" customWidth="1"/>
    <col min="8" max="8" width="11.85546875" style="4" customWidth="1"/>
    <col min="9" max="17" width="7.28515625" style="4" customWidth="1"/>
    <col min="18" max="18" width="3.85546875" style="4" bestFit="1" customWidth="1"/>
    <col min="19" max="19" width="4.7109375" style="4" customWidth="1"/>
    <col min="20" max="88" width="8.85546875" style="4" customWidth="1"/>
    <col min="89" max="16384" width="8.85546875" style="4"/>
  </cols>
  <sheetData>
    <row r="1" spans="2:93" ht="1.1499999999999999" customHeight="1" x14ac:dyDescent="0.25">
      <c r="D1" s="66"/>
      <c r="E1" s="66"/>
      <c r="G1" s="66"/>
      <c r="I1" s="66"/>
      <c r="K1" s="66"/>
      <c r="M1" s="66"/>
      <c r="P1" s="66"/>
      <c r="R1" s="66"/>
      <c r="T1" s="66"/>
      <c r="V1" s="66"/>
      <c r="X1" s="66"/>
      <c r="Z1" s="66"/>
      <c r="AB1" s="66"/>
      <c r="AD1" s="66"/>
      <c r="AF1" s="66"/>
      <c r="AH1" s="66"/>
      <c r="AJ1" s="66"/>
      <c r="AL1" s="66"/>
      <c r="AN1" s="66"/>
      <c r="AP1" s="66"/>
      <c r="AR1" s="66"/>
      <c r="AT1" s="66"/>
      <c r="AV1" s="66"/>
      <c r="AX1" s="66"/>
      <c r="AZ1" s="66"/>
      <c r="BB1" s="66"/>
      <c r="BD1" s="66"/>
      <c r="BF1" s="66"/>
      <c r="BH1" s="66"/>
      <c r="BJ1" s="66"/>
      <c r="BL1" s="66"/>
      <c r="BN1" s="66"/>
      <c r="BP1" s="66"/>
      <c r="BR1" s="66"/>
      <c r="BT1" s="66"/>
      <c r="BV1" s="66"/>
      <c r="BX1" s="66"/>
      <c r="BZ1" s="66"/>
      <c r="CB1" s="66"/>
      <c r="CD1" s="66"/>
      <c r="CF1" s="66"/>
      <c r="CH1" s="66"/>
      <c r="CJ1" s="66"/>
      <c r="CL1" s="66"/>
      <c r="CN1" s="66"/>
    </row>
    <row r="2" spans="2:93" x14ac:dyDescent="0.25">
      <c r="E2" s="67"/>
      <c r="F2" s="68"/>
      <c r="G2" s="188" t="s">
        <v>97</v>
      </c>
      <c r="H2" s="188"/>
      <c r="I2" s="188"/>
      <c r="J2" s="188"/>
      <c r="K2" s="189" t="str">
        <f>VLOOKUP($C$4,'T-D info'!$C$6:$I$53,2,FALSE)</f>
        <v>Greater Hobart</v>
      </c>
      <c r="L2" s="189"/>
      <c r="M2" s="189"/>
      <c r="N2" s="189"/>
      <c r="O2" s="69"/>
      <c r="P2" s="67"/>
      <c r="Q2" s="68"/>
      <c r="R2" s="67"/>
      <c r="S2" s="68"/>
      <c r="T2" s="67"/>
      <c r="U2" s="68"/>
      <c r="V2" s="67"/>
      <c r="W2" s="68"/>
      <c r="X2" s="67"/>
      <c r="Y2" s="68"/>
      <c r="Z2" s="67"/>
      <c r="AA2" s="68"/>
      <c r="AB2" s="67"/>
      <c r="AC2" s="68"/>
      <c r="AD2" s="67"/>
      <c r="AE2" s="68"/>
      <c r="AF2" s="67"/>
      <c r="AG2" s="68"/>
      <c r="AH2" s="67"/>
      <c r="AI2" s="68"/>
      <c r="AJ2" s="67"/>
      <c r="AK2" s="68"/>
      <c r="AL2" s="67"/>
      <c r="AM2" s="68"/>
      <c r="AN2" s="67"/>
      <c r="AO2" s="68"/>
      <c r="AP2" s="67"/>
      <c r="AQ2" s="68"/>
      <c r="AR2" s="67"/>
      <c r="AS2" s="68"/>
      <c r="AT2" s="67"/>
      <c r="AU2" s="68"/>
      <c r="AV2" s="67"/>
      <c r="AW2" s="68"/>
      <c r="AX2" s="67"/>
      <c r="AY2" s="68"/>
      <c r="AZ2" s="67"/>
      <c r="BA2" s="68"/>
      <c r="BB2" s="67"/>
      <c r="BC2" s="68"/>
      <c r="BD2" s="67"/>
      <c r="BE2" s="68"/>
      <c r="BF2" s="67"/>
      <c r="BG2" s="68"/>
      <c r="BH2" s="67"/>
      <c r="BI2" s="68"/>
      <c r="BJ2" s="67"/>
      <c r="BK2" s="68"/>
      <c r="BL2" s="67"/>
      <c r="BM2" s="68"/>
      <c r="BN2" s="67"/>
      <c r="BO2" s="68"/>
      <c r="BP2" s="67"/>
      <c r="BQ2" s="68"/>
      <c r="BR2" s="67"/>
      <c r="BS2" s="68"/>
      <c r="BT2" s="67"/>
      <c r="BU2" s="68"/>
      <c r="BV2" s="67"/>
      <c r="BW2" s="68"/>
      <c r="BX2" s="67"/>
      <c r="BY2" s="68"/>
      <c r="BZ2" s="67"/>
      <c r="CA2" s="68"/>
      <c r="CB2" s="67"/>
      <c r="CC2" s="68"/>
      <c r="CD2" s="67"/>
      <c r="CE2" s="68"/>
      <c r="CF2" s="67"/>
      <c r="CG2" s="68"/>
      <c r="CH2" s="67"/>
      <c r="CI2" s="68"/>
      <c r="CJ2" s="67"/>
      <c r="CK2" s="68"/>
      <c r="CL2" s="67"/>
      <c r="CM2" s="68"/>
      <c r="CN2" s="67"/>
      <c r="CO2" s="68"/>
    </row>
    <row r="3" spans="2:93" x14ac:dyDescent="0.25">
      <c r="C3" s="6" t="s">
        <v>1632</v>
      </c>
      <c r="D3" s="67"/>
      <c r="E3" s="67"/>
      <c r="F3" s="68"/>
      <c r="G3" s="188" t="s">
        <v>98</v>
      </c>
      <c r="H3" s="188"/>
      <c r="I3" s="188"/>
      <c r="J3" s="188"/>
      <c r="K3" s="189" t="str">
        <f>VLOOKUP($C$4,'T-D info'!$C$6:$I$53,3,FALSE)</f>
        <v>Distribution lines</v>
      </c>
      <c r="L3" s="189"/>
      <c r="M3" s="189"/>
      <c r="N3" s="189"/>
      <c r="O3" s="69"/>
      <c r="P3" s="67"/>
      <c r="Q3" s="68"/>
      <c r="R3" s="67"/>
      <c r="S3" s="68"/>
      <c r="T3" s="67"/>
      <c r="U3" s="68"/>
      <c r="V3" s="67"/>
      <c r="W3" s="68"/>
      <c r="X3" s="67"/>
      <c r="Y3" s="68"/>
      <c r="Z3" s="67"/>
      <c r="AA3" s="68"/>
      <c r="AB3" s="67"/>
      <c r="AC3" s="68"/>
      <c r="AD3" s="67"/>
      <c r="AE3" s="68"/>
      <c r="AF3" s="67"/>
      <c r="AG3" s="68"/>
      <c r="AH3" s="67"/>
      <c r="AI3" s="68"/>
      <c r="AJ3" s="67"/>
      <c r="AK3" s="68"/>
      <c r="AL3" s="67"/>
      <c r="AM3" s="68"/>
      <c r="AN3" s="67"/>
      <c r="AO3" s="68"/>
      <c r="AP3" s="67"/>
      <c r="AQ3" s="68"/>
      <c r="AR3" s="67"/>
      <c r="AS3" s="68"/>
      <c r="AT3" s="67"/>
      <c r="AU3" s="68"/>
      <c r="AV3" s="67"/>
      <c r="AW3" s="68"/>
      <c r="AX3" s="67"/>
      <c r="AY3" s="68"/>
      <c r="AZ3" s="67"/>
      <c r="BA3" s="68"/>
      <c r="BB3" s="67"/>
      <c r="BC3" s="68"/>
      <c r="BD3" s="67"/>
      <c r="BE3" s="68"/>
      <c r="BF3" s="67"/>
      <c r="BG3" s="68"/>
      <c r="BH3" s="67"/>
      <c r="BI3" s="68"/>
      <c r="BJ3" s="67"/>
      <c r="BK3" s="68"/>
      <c r="BL3" s="67"/>
      <c r="BM3" s="68"/>
      <c r="BN3" s="67"/>
      <c r="BO3" s="68"/>
      <c r="BP3" s="67"/>
      <c r="BQ3" s="68"/>
      <c r="BR3" s="67"/>
      <c r="BS3" s="68"/>
      <c r="BT3" s="67"/>
      <c r="BU3" s="68"/>
      <c r="BV3" s="67"/>
      <c r="BW3" s="68"/>
      <c r="BX3" s="67"/>
      <c r="BY3" s="68"/>
      <c r="BZ3" s="67"/>
      <c r="CA3" s="68"/>
      <c r="CB3" s="67"/>
      <c r="CC3" s="68"/>
      <c r="CD3" s="67"/>
      <c r="CE3" s="68"/>
      <c r="CF3" s="67"/>
      <c r="CG3" s="68"/>
      <c r="CH3" s="67"/>
      <c r="CI3" s="68"/>
      <c r="CJ3" s="67"/>
      <c r="CK3" s="68"/>
      <c r="CL3" s="67"/>
      <c r="CM3" s="68"/>
      <c r="CN3" s="67"/>
      <c r="CO3" s="68"/>
    </row>
    <row r="4" spans="2:93" x14ac:dyDescent="0.25">
      <c r="C4" s="70" t="s">
        <v>48</v>
      </c>
      <c r="D4" s="67"/>
      <c r="E4" s="67"/>
      <c r="F4" s="68"/>
      <c r="G4" s="188" t="s">
        <v>99</v>
      </c>
      <c r="H4" s="188"/>
      <c r="I4" s="188"/>
      <c r="J4" s="188"/>
      <c r="K4" s="189" t="str">
        <f>VLOOKUP($C$4,'T-D info'!$C$6:$I$53,4,FALSE)</f>
        <v>110/11 kV</v>
      </c>
      <c r="L4" s="189"/>
      <c r="M4" s="189"/>
      <c r="N4" s="189"/>
      <c r="O4" s="69"/>
      <c r="P4" s="67"/>
      <c r="Q4" s="68"/>
      <c r="R4" s="67"/>
      <c r="S4" s="68"/>
      <c r="T4" s="67"/>
      <c r="U4" s="68"/>
      <c r="V4" s="67"/>
      <c r="W4" s="68"/>
      <c r="X4" s="67"/>
      <c r="Y4" s="68"/>
      <c r="Z4" s="67"/>
      <c r="AA4" s="68"/>
      <c r="AB4" s="67"/>
      <c r="AC4" s="68"/>
      <c r="AD4" s="67"/>
      <c r="AE4" s="68"/>
      <c r="AF4" s="67"/>
      <c r="AG4" s="68"/>
      <c r="AH4" s="67"/>
      <c r="AI4" s="68"/>
      <c r="AJ4" s="67"/>
      <c r="AK4" s="68"/>
      <c r="AL4" s="67"/>
      <c r="AM4" s="68"/>
      <c r="AN4" s="67"/>
      <c r="AO4" s="68"/>
      <c r="AP4" s="67"/>
      <c r="AQ4" s="68"/>
      <c r="AR4" s="67"/>
      <c r="AS4" s="68"/>
      <c r="AT4" s="67"/>
      <c r="AU4" s="68"/>
      <c r="AV4" s="67"/>
      <c r="AW4" s="68"/>
      <c r="AX4" s="67"/>
      <c r="AY4" s="68"/>
      <c r="AZ4" s="67"/>
      <c r="BA4" s="68"/>
      <c r="BB4" s="67"/>
      <c r="BC4" s="68"/>
      <c r="BD4" s="67"/>
      <c r="BE4" s="68"/>
      <c r="BF4" s="67"/>
      <c r="BG4" s="68"/>
      <c r="BH4" s="67"/>
      <c r="BI4" s="68"/>
      <c r="BJ4" s="67"/>
      <c r="BK4" s="68"/>
      <c r="BL4" s="67"/>
      <c r="BM4" s="68"/>
      <c r="BN4" s="67"/>
      <c r="BO4" s="68"/>
      <c r="BP4" s="67"/>
      <c r="BQ4" s="68"/>
      <c r="BR4" s="67"/>
      <c r="BS4" s="68"/>
      <c r="BT4" s="67"/>
      <c r="BU4" s="68"/>
      <c r="BV4" s="67"/>
      <c r="BW4" s="68"/>
      <c r="BX4" s="67"/>
      <c r="BY4" s="68"/>
      <c r="BZ4" s="67"/>
      <c r="CA4" s="68"/>
      <c r="CB4" s="67"/>
      <c r="CC4" s="68"/>
      <c r="CD4" s="67"/>
      <c r="CE4" s="68"/>
      <c r="CF4" s="67"/>
      <c r="CG4" s="68"/>
      <c r="CH4" s="67"/>
      <c r="CI4" s="68"/>
      <c r="CJ4" s="67"/>
      <c r="CK4" s="68"/>
      <c r="CL4" s="67"/>
      <c r="CM4" s="68"/>
      <c r="CN4" s="67"/>
      <c r="CO4" s="68"/>
    </row>
    <row r="5" spans="2:93" x14ac:dyDescent="0.25">
      <c r="C5" s="68"/>
      <c r="D5" s="67"/>
      <c r="E5" s="67"/>
      <c r="F5" s="68"/>
      <c r="G5" s="188" t="s">
        <v>100</v>
      </c>
      <c r="H5" s="188"/>
      <c r="I5" s="188"/>
      <c r="J5" s="188"/>
      <c r="K5" s="189">
        <f>VLOOKUP($C$4,'T-D info'!$C$6:$I$53,5,FALSE)</f>
        <v>2</v>
      </c>
      <c r="L5" s="189"/>
      <c r="M5" s="189"/>
      <c r="N5" s="189"/>
      <c r="O5" s="69"/>
      <c r="P5" s="67"/>
      <c r="Q5" s="68"/>
      <c r="R5" s="67"/>
      <c r="S5" s="68"/>
      <c r="T5" s="67"/>
      <c r="U5" s="68"/>
      <c r="V5" s="67"/>
      <c r="W5" s="68"/>
      <c r="X5" s="67"/>
      <c r="Y5" s="68"/>
      <c r="Z5" s="67"/>
      <c r="AA5" s="68"/>
      <c r="AB5" s="67"/>
      <c r="AC5" s="68"/>
      <c r="AD5" s="67"/>
      <c r="AE5" s="68"/>
      <c r="AF5" s="67"/>
      <c r="AG5" s="68"/>
      <c r="AH5" s="67"/>
      <c r="AI5" s="68"/>
      <c r="AJ5" s="67"/>
      <c r="AK5" s="68"/>
      <c r="AL5" s="67"/>
      <c r="AM5" s="68"/>
      <c r="AN5" s="67"/>
      <c r="AO5" s="68"/>
      <c r="AP5" s="67"/>
      <c r="AQ5" s="68"/>
      <c r="AR5" s="67"/>
      <c r="AS5" s="68"/>
      <c r="AT5" s="67"/>
      <c r="AU5" s="68"/>
      <c r="AV5" s="67"/>
      <c r="AW5" s="68"/>
      <c r="AX5" s="67"/>
      <c r="AY5" s="68"/>
      <c r="AZ5" s="67"/>
      <c r="BA5" s="68"/>
      <c r="BB5" s="67"/>
      <c r="BC5" s="68"/>
      <c r="BD5" s="67"/>
      <c r="BE5" s="68"/>
      <c r="BF5" s="67"/>
      <c r="BG5" s="68"/>
      <c r="BH5" s="67"/>
      <c r="BI5" s="68"/>
      <c r="BJ5" s="67"/>
      <c r="BK5" s="68"/>
      <c r="BL5" s="67"/>
      <c r="BM5" s="68"/>
      <c r="BN5" s="67"/>
      <c r="BO5" s="68"/>
      <c r="BP5" s="67"/>
      <c r="BQ5" s="68"/>
      <c r="BR5" s="67"/>
      <c r="BS5" s="68"/>
      <c r="BT5" s="67"/>
      <c r="BU5" s="68"/>
      <c r="BV5" s="67"/>
      <c r="BW5" s="68"/>
      <c r="BX5" s="67"/>
      <c r="BY5" s="68"/>
      <c r="BZ5" s="67"/>
      <c r="CA5" s="68"/>
      <c r="CB5" s="67"/>
      <c r="CC5" s="68"/>
      <c r="CD5" s="67"/>
      <c r="CE5" s="68"/>
      <c r="CF5" s="67"/>
      <c r="CG5" s="68"/>
      <c r="CH5" s="67"/>
      <c r="CI5" s="68"/>
      <c r="CJ5" s="67"/>
      <c r="CK5" s="68"/>
      <c r="CL5" s="67"/>
      <c r="CM5" s="68"/>
      <c r="CN5" s="67"/>
      <c r="CO5" s="68"/>
    </row>
    <row r="6" spans="2:93" ht="14.45" customHeight="1" x14ac:dyDescent="0.25">
      <c r="C6" s="68"/>
      <c r="D6" s="67"/>
      <c r="E6" s="67"/>
      <c r="F6" s="68"/>
      <c r="G6" s="188" t="s">
        <v>101</v>
      </c>
      <c r="H6" s="188"/>
      <c r="I6" s="188"/>
      <c r="J6" s="188"/>
      <c r="K6" s="189" t="str">
        <f>VLOOKUP($C$4,'T-D info'!$C$6:$I$53,6,FALSE)</f>
        <v>Winter</v>
      </c>
      <c r="L6" s="189"/>
      <c r="M6" s="189"/>
      <c r="N6" s="189"/>
      <c r="O6" s="69"/>
      <c r="P6" s="67"/>
      <c r="Q6" s="68"/>
      <c r="R6" s="67"/>
      <c r="S6" s="68"/>
      <c r="T6" s="67"/>
      <c r="U6" s="68"/>
      <c r="V6" s="67"/>
      <c r="W6" s="68"/>
      <c r="X6" s="67"/>
      <c r="Y6" s="68"/>
      <c r="Z6" s="67"/>
      <c r="AA6" s="68"/>
      <c r="AB6" s="67"/>
      <c r="AC6" s="68"/>
      <c r="AD6" s="67"/>
      <c r="AE6" s="68"/>
      <c r="AF6" s="67"/>
      <c r="AG6" s="68"/>
      <c r="AH6" s="67"/>
      <c r="AI6" s="68"/>
      <c r="AJ6" s="67"/>
      <c r="AK6" s="68"/>
      <c r="AL6" s="67"/>
      <c r="AM6" s="68"/>
      <c r="AN6" s="67"/>
      <c r="AO6" s="68"/>
      <c r="AP6" s="67"/>
      <c r="AQ6" s="68"/>
      <c r="AR6" s="67"/>
      <c r="AS6" s="68"/>
      <c r="AT6" s="67"/>
      <c r="AU6" s="68"/>
      <c r="AV6" s="67"/>
      <c r="AW6" s="68"/>
      <c r="AX6" s="67"/>
      <c r="AY6" s="68"/>
      <c r="AZ6" s="67"/>
      <c r="BA6" s="68"/>
      <c r="BB6" s="67"/>
      <c r="BC6" s="68"/>
      <c r="BD6" s="67"/>
      <c r="BE6" s="68"/>
      <c r="BF6" s="67"/>
      <c r="BG6" s="68"/>
      <c r="BH6" s="67"/>
      <c r="BI6" s="68"/>
      <c r="BJ6" s="67"/>
      <c r="BK6" s="68"/>
      <c r="BL6" s="67"/>
      <c r="BM6" s="68"/>
      <c r="BN6" s="67"/>
      <c r="BO6" s="68"/>
      <c r="BP6" s="67"/>
      <c r="BQ6" s="68"/>
      <c r="BR6" s="67"/>
      <c r="BS6" s="68"/>
      <c r="BT6" s="67"/>
      <c r="BU6" s="68"/>
      <c r="BV6" s="67"/>
      <c r="BW6" s="68"/>
      <c r="BX6" s="67"/>
      <c r="BY6" s="68"/>
      <c r="BZ6" s="67"/>
      <c r="CA6" s="68"/>
      <c r="CB6" s="67"/>
      <c r="CC6" s="68"/>
      <c r="CD6" s="67"/>
      <c r="CE6" s="68"/>
      <c r="CF6" s="67"/>
      <c r="CG6" s="68"/>
      <c r="CH6" s="67"/>
      <c r="CI6" s="68"/>
      <c r="CJ6" s="67"/>
      <c r="CK6" s="68"/>
      <c r="CL6" s="67"/>
      <c r="CM6" s="68"/>
      <c r="CN6" s="67"/>
      <c r="CO6" s="68"/>
    </row>
    <row r="7" spans="2:93" ht="1.1499999999999999" customHeight="1" x14ac:dyDescent="0.25"/>
    <row r="8" spans="2:93" ht="45" x14ac:dyDescent="0.25">
      <c r="B8" s="6" t="s">
        <v>1633</v>
      </c>
      <c r="C8" s="6" t="s">
        <v>1634</v>
      </c>
      <c r="D8" s="5"/>
      <c r="E8" s="5"/>
      <c r="F8" s="71" t="s">
        <v>276</v>
      </c>
      <c r="G8" s="71" t="s">
        <v>1898</v>
      </c>
      <c r="H8" s="71">
        <v>2024</v>
      </c>
      <c r="I8" s="71">
        <f>H8+1</f>
        <v>2025</v>
      </c>
      <c r="J8" s="71">
        <f t="shared" ref="J8:Q8" si="0">I8+1</f>
        <v>2026</v>
      </c>
      <c r="K8" s="71">
        <f t="shared" si="0"/>
        <v>2027</v>
      </c>
      <c r="L8" s="71">
        <f t="shared" si="0"/>
        <v>2028</v>
      </c>
      <c r="M8" s="71">
        <f t="shared" si="0"/>
        <v>2029</v>
      </c>
      <c r="N8" s="71">
        <f t="shared" si="0"/>
        <v>2030</v>
      </c>
      <c r="O8" s="71">
        <f t="shared" si="0"/>
        <v>2031</v>
      </c>
      <c r="P8" s="71">
        <f t="shared" si="0"/>
        <v>2032</v>
      </c>
      <c r="Q8" s="71">
        <f t="shared" si="0"/>
        <v>2033</v>
      </c>
    </row>
    <row r="9" spans="2:93" ht="1.1499999999999999" customHeight="1" x14ac:dyDescent="0.25">
      <c r="B9" s="72"/>
      <c r="C9" s="73"/>
      <c r="D9" s="5"/>
      <c r="E9" s="5"/>
      <c r="F9" s="73"/>
      <c r="G9" s="73"/>
      <c r="H9" s="73"/>
      <c r="I9" s="73"/>
      <c r="J9" s="73"/>
      <c r="K9" s="73"/>
      <c r="L9" s="73"/>
      <c r="M9" s="73"/>
      <c r="N9" s="73"/>
      <c r="O9" s="73"/>
      <c r="P9" s="73"/>
      <c r="Q9" s="73"/>
    </row>
    <row r="10" spans="2:93" ht="14.45" customHeight="1" x14ac:dyDescent="0.25">
      <c r="B10" s="183" t="s">
        <v>1635</v>
      </c>
      <c r="C10" s="8" t="s">
        <v>107</v>
      </c>
      <c r="D10" s="75" t="s">
        <v>106</v>
      </c>
      <c r="E10" s="6" t="str">
        <f>CONCATENATE(VLOOKUP($C$4,'T-D info'!$B$57:$C$103,2,FALSE),D10,C10)</f>
        <v xml:space="preserve">BWSubstation capacity (winter and summer) (MVA)Total </v>
      </c>
      <c r="F10" s="11">
        <f>_xlfn.XLOOKUP($E10,'T-D data 2.0'!$E$2:$E$1035,'T-D data 2.0'!F$2:F$1035,"",0)</f>
        <v>70</v>
      </c>
      <c r="G10" s="11">
        <f>_xlfn.XLOOKUP($E10,'T-D data 2.0'!$E$2:$E$1035,'T-D data 2.0'!G$2:G$1035,"",0)</f>
        <v>70</v>
      </c>
      <c r="H10" s="11">
        <f>_xlfn.XLOOKUP($E10,'T-D data 2.0'!$E$2:$E$1035,'T-D data 2.0'!H$2:H$1035,"",0)</f>
        <v>70</v>
      </c>
      <c r="I10" s="11">
        <f>_xlfn.XLOOKUP($E10,'T-D data 2.0'!$E$2:$E$1035,'T-D data 2.0'!I$2:I$1035,"",0)</f>
        <v>70</v>
      </c>
      <c r="J10" s="11">
        <f>_xlfn.XLOOKUP($E10,'T-D data 2.0'!$E$2:$E$1035,'T-D data 2.0'!J$2:J$1035,"",0)</f>
        <v>70</v>
      </c>
      <c r="K10" s="11">
        <f>_xlfn.XLOOKUP($E10,'T-D data 2.0'!$E$2:$E$1035,'T-D data 2.0'!K$2:K$1035,"",0)</f>
        <v>70</v>
      </c>
      <c r="L10" s="11">
        <f>_xlfn.XLOOKUP($E10,'T-D data 2.0'!$E$2:$E$1035,'T-D data 2.0'!L$2:L$1035,"",0)</f>
        <v>70</v>
      </c>
      <c r="M10" s="11">
        <f>_xlfn.XLOOKUP($E10,'T-D data 2.0'!$E$2:$E$1035,'T-D data 2.0'!M$2:M$1035,"",0)</f>
        <v>70</v>
      </c>
      <c r="N10" s="11">
        <f>_xlfn.XLOOKUP($E10,'T-D data 2.0'!$E$2:$E$1035,'T-D data 2.0'!N$2:N$1035,"",0)</f>
        <v>70</v>
      </c>
      <c r="O10" s="11">
        <f>_xlfn.XLOOKUP($E10,'T-D data 2.0'!$E$2:$E$1035,'T-D data 2.0'!O$2:O$1035,"",0)</f>
        <v>70</v>
      </c>
      <c r="P10" s="11">
        <f>_xlfn.XLOOKUP($E10,'T-D data 2.0'!$E$2:$E$1035,'T-D data 2.0'!P$2:P$1035,"",0)</f>
        <v>70</v>
      </c>
      <c r="Q10" s="11">
        <f>_xlfn.XLOOKUP($E10,'T-D data 2.0'!$E$2:$E$1035,'T-D data 2.0'!Q$2:Q$1035,"",0)</f>
        <v>70</v>
      </c>
    </row>
    <row r="11" spans="2:93" x14ac:dyDescent="0.25">
      <c r="B11" s="184"/>
      <c r="C11" s="8" t="s">
        <v>112</v>
      </c>
      <c r="D11" s="75" t="s">
        <v>106</v>
      </c>
      <c r="E11" s="6" t="str">
        <f>CONCATENATE(VLOOKUP($C$4,'T-D info'!$B$57:$C$103,2,FALSE),D11,C11)</f>
        <v>BWSubstation capacity (winter and summer) (MVA)Firm delivery</v>
      </c>
      <c r="F11" s="11">
        <f>_xlfn.XLOOKUP($E11,'T-D data 2.0'!$E$2:$E$1035,'T-D data 2.0'!F$2:F$1035,"",0)</f>
        <v>35</v>
      </c>
      <c r="G11" s="11">
        <f>_xlfn.XLOOKUP($E11,'T-D data 2.0'!$E$2:$E$1035,'T-D data 2.0'!G$2:G$1035,"",0)</f>
        <v>35</v>
      </c>
      <c r="H11" s="11">
        <f>_xlfn.XLOOKUP($E11,'T-D data 2.0'!$E$2:$E$1035,'T-D data 2.0'!H$2:H$1035,"",0)</f>
        <v>35</v>
      </c>
      <c r="I11" s="11">
        <f>_xlfn.XLOOKUP($E11,'T-D data 2.0'!$E$2:$E$1035,'T-D data 2.0'!I$2:I$1035,"",0)</f>
        <v>35</v>
      </c>
      <c r="J11" s="11">
        <f>_xlfn.XLOOKUP($E11,'T-D data 2.0'!$E$2:$E$1035,'T-D data 2.0'!J$2:J$1035,"",0)</f>
        <v>35</v>
      </c>
      <c r="K11" s="11">
        <f>_xlfn.XLOOKUP($E11,'T-D data 2.0'!$E$2:$E$1035,'T-D data 2.0'!K$2:K$1035,"",0)</f>
        <v>35</v>
      </c>
      <c r="L11" s="11">
        <f>_xlfn.XLOOKUP($E11,'T-D data 2.0'!$E$2:$E$1035,'T-D data 2.0'!L$2:L$1035,"",0)</f>
        <v>35</v>
      </c>
      <c r="M11" s="11">
        <f>_xlfn.XLOOKUP($E11,'T-D data 2.0'!$E$2:$E$1035,'T-D data 2.0'!M$2:M$1035,"",0)</f>
        <v>35</v>
      </c>
      <c r="N11" s="11">
        <f>_xlfn.XLOOKUP($E11,'T-D data 2.0'!$E$2:$E$1035,'T-D data 2.0'!N$2:N$1035,"",0)</f>
        <v>35</v>
      </c>
      <c r="O11" s="11">
        <f>_xlfn.XLOOKUP($E11,'T-D data 2.0'!$E$2:$E$1035,'T-D data 2.0'!O$2:O$1035,"",0)</f>
        <v>35</v>
      </c>
      <c r="P11" s="11">
        <f>_xlfn.XLOOKUP($E11,'T-D data 2.0'!$E$2:$E$1035,'T-D data 2.0'!P$2:P$1035,"",0)</f>
        <v>35</v>
      </c>
      <c r="Q11" s="11">
        <f>_xlfn.XLOOKUP($E11,'T-D data 2.0'!$E$2:$E$1035,'T-D data 2.0'!Q$2:Q$1035,"",0)</f>
        <v>35</v>
      </c>
    </row>
    <row r="12" spans="2:93" x14ac:dyDescent="0.25">
      <c r="B12" s="185"/>
      <c r="C12" s="8" t="s">
        <v>117</v>
      </c>
      <c r="D12" s="75" t="s">
        <v>106</v>
      </c>
      <c r="E12" s="6" t="str">
        <f>CONCATENATE(VLOOKUP($C$4,'T-D info'!$B$57:$C$103,2,FALSE),D12,C12)</f>
        <v>BWSubstation capacity (winter and summer) (MVA)Short-term firm delivery</v>
      </c>
      <c r="F12" s="11">
        <f>_xlfn.XLOOKUP($E12,'T-D data 2.0'!$E$2:$E$1035,'T-D data 2.0'!F$2:F$1035,"",0)</f>
        <v>42</v>
      </c>
      <c r="G12" s="11">
        <f>_xlfn.XLOOKUP($E12,'T-D data 2.0'!$E$2:$E$1035,'T-D data 2.0'!G$2:G$1035,"",0)</f>
        <v>42</v>
      </c>
      <c r="H12" s="11">
        <f>_xlfn.XLOOKUP($E12,'T-D data 2.0'!$E$2:$E$1035,'T-D data 2.0'!H$2:H$1035,"",0)</f>
        <v>42</v>
      </c>
      <c r="I12" s="11">
        <f>_xlfn.XLOOKUP($E12,'T-D data 2.0'!$E$2:$E$1035,'T-D data 2.0'!I$2:I$1035,"",0)</f>
        <v>42</v>
      </c>
      <c r="J12" s="11">
        <f>_xlfn.XLOOKUP($E12,'T-D data 2.0'!$E$2:$E$1035,'T-D data 2.0'!J$2:J$1035,"",0)</f>
        <v>42</v>
      </c>
      <c r="K12" s="11">
        <f>_xlfn.XLOOKUP($E12,'T-D data 2.0'!$E$2:$E$1035,'T-D data 2.0'!K$2:K$1035,"",0)</f>
        <v>42</v>
      </c>
      <c r="L12" s="11">
        <f>_xlfn.XLOOKUP($E12,'T-D data 2.0'!$E$2:$E$1035,'T-D data 2.0'!L$2:L$1035,"",0)</f>
        <v>42</v>
      </c>
      <c r="M12" s="11">
        <f>_xlfn.XLOOKUP($E12,'T-D data 2.0'!$E$2:$E$1035,'T-D data 2.0'!M$2:M$1035,"",0)</f>
        <v>42</v>
      </c>
      <c r="N12" s="11">
        <f>_xlfn.XLOOKUP($E12,'T-D data 2.0'!$E$2:$E$1035,'T-D data 2.0'!N$2:N$1035,"",0)</f>
        <v>42</v>
      </c>
      <c r="O12" s="11">
        <f>_xlfn.XLOOKUP($E12,'T-D data 2.0'!$E$2:$E$1035,'T-D data 2.0'!O$2:O$1035,"",0)</f>
        <v>42</v>
      </c>
      <c r="P12" s="11">
        <f>_xlfn.XLOOKUP($E12,'T-D data 2.0'!$E$2:$E$1035,'T-D data 2.0'!P$2:P$1035,"",0)</f>
        <v>42</v>
      </c>
      <c r="Q12" s="11">
        <f>_xlfn.XLOOKUP($E12,'T-D data 2.0'!$E$2:$E$1035,'T-D data 2.0'!Q$2:Q$1035,"",0)</f>
        <v>42</v>
      </c>
    </row>
    <row r="13" spans="2:93" ht="0.75" customHeight="1" x14ac:dyDescent="0.25">
      <c r="B13" s="77"/>
      <c r="C13" s="73"/>
      <c r="D13" s="78"/>
      <c r="E13" s="79"/>
      <c r="F13" s="11" t="str">
        <f>_xlfn.XLOOKUP($E13,'T-D data 2.0'!$E$2:$E$1035,'T-D data 2.0'!F$2:F$1035,"",0)</f>
        <v/>
      </c>
      <c r="G13" s="11" t="str">
        <f>_xlfn.XLOOKUP($E13,'T-D data 2.0'!$E$2:$E$1035,'T-D data 2.0'!G$2:G$1035,"",0)</f>
        <v/>
      </c>
      <c r="H13" s="11">
        <f>_xlfn.XLOOKUP($E13,'T-D data 2.0'!$E$2:$E$1035,'T-D data 2.0'!H$2:H$1035,"",0)</f>
        <v>7.4364994708393297</v>
      </c>
      <c r="I13" s="11">
        <f>_xlfn.XLOOKUP($E13,'T-D data 2.0'!$E$2:$E$1035,'T-D data 2.0'!I$2:I$1035,"",0)</f>
        <v>7.549755796908495</v>
      </c>
      <c r="J13" s="11">
        <f>_xlfn.XLOOKUP($E13,'T-D data 2.0'!$E$2:$E$1035,'T-D data 2.0'!J$2:J$1035,"",0)</f>
        <v>7.8181855555047202</v>
      </c>
      <c r="K13" s="11" t="str">
        <f>_xlfn.XLOOKUP($E13,'T-D data 2.0'!$E$2:$E$1035,'T-D data 2.0'!K$2:K$1035,"",0)</f>
        <v/>
      </c>
      <c r="L13" s="11">
        <f>_xlfn.XLOOKUP($E13,'T-D data 2.0'!$E$2:$E$1035,'T-D data 2.0'!L$2:L$1035,"",0)</f>
        <v>8.0470427193861003</v>
      </c>
      <c r="M13" s="11">
        <f>_xlfn.XLOOKUP($E13,'T-D data 2.0'!$E$2:$E$1035,'T-D data 2.0'!M$2:M$1035,"",0)</f>
        <v>8.0897450112345695</v>
      </c>
      <c r="N13" s="11">
        <f>_xlfn.XLOOKUP($E13,'T-D data 2.0'!$E$2:$E$1035,'T-D data 2.0'!N$2:N$1035,"",0)</f>
        <v>8.1539689563464464</v>
      </c>
      <c r="O13" s="11">
        <f>_xlfn.XLOOKUP($E13,'T-D data 2.0'!$E$2:$E$1035,'T-D data 2.0'!O$2:O$1035,"",0)</f>
        <v>8.4134020291092924</v>
      </c>
      <c r="P13" s="11">
        <f>_xlfn.XLOOKUP($E13,'T-D data 2.0'!$E$2:$E$1035,'T-D data 2.0'!P$2:P$1035,"",0)</f>
        <v>8.9533528502720614</v>
      </c>
      <c r="Q13" s="11">
        <f>_xlfn.XLOOKUP($E13,'T-D data 2.0'!$E$2:$E$1035,'T-D data 2.0'!Q$2:Q$1035,"",0)</f>
        <v>9.4938075724569746</v>
      </c>
    </row>
    <row r="14" spans="2:93" ht="14.45" customHeight="1" x14ac:dyDescent="0.25">
      <c r="B14" s="186" t="s">
        <v>1636</v>
      </c>
      <c r="C14" s="8" t="s">
        <v>123</v>
      </c>
      <c r="D14" s="6" t="s">
        <v>122</v>
      </c>
      <c r="E14" s="6" t="str">
        <f>CONCATENATE(VLOOKUP($C$4,'T-D info'!$B$57:$C$103,2,FALSE),D14,C14)</f>
        <v>BWMaximum demand forecast(peak season)Maximum demand (MW)</v>
      </c>
      <c r="F14" s="11">
        <f>_xlfn.XLOOKUP($E14,'T-D data 2.0'!$E$2:$E$1035,'T-D data 2.0'!F$2:F$1035,"",0)</f>
        <v>34.886448736617474</v>
      </c>
      <c r="G14" s="11">
        <f>_xlfn.XLOOKUP($E14,'T-D data 2.0'!$E$2:$E$1035,'T-D data 2.0'!G$2:G$1035,"",0)</f>
        <v>35.453062610589541</v>
      </c>
      <c r="H14" s="11">
        <f>_xlfn.XLOOKUP($E14,'T-D data 2.0'!$E$2:$E$1035,'T-D data 2.0'!H$2:H$1035,"",0)</f>
        <v>35.319164437159394</v>
      </c>
      <c r="I14" s="11">
        <f>_xlfn.XLOOKUP($E14,'T-D data 2.0'!$E$2:$E$1035,'T-D data 2.0'!I$2:I$1035,"",0)</f>
        <v>36.529781704567696</v>
      </c>
      <c r="J14" s="11">
        <f>_xlfn.XLOOKUP($E14,'T-D data 2.0'!$E$2:$E$1035,'T-D data 2.0'!J$2:J$1035,"",0)</f>
        <v>36.567342409759817</v>
      </c>
      <c r="K14" s="11">
        <f>_xlfn.XLOOKUP($E14,'T-D data 2.0'!$E$2:$E$1035,'T-D data 2.0'!K$2:K$1035,"",0)</f>
        <v>37.23217699843201</v>
      </c>
      <c r="L14" s="11">
        <f>_xlfn.XLOOKUP($E14,'T-D data 2.0'!$E$2:$E$1035,'T-D data 2.0'!L$2:L$1035,"",0)</f>
        <v>37.471627534354006</v>
      </c>
      <c r="M14" s="11">
        <f>_xlfn.XLOOKUP($E14,'T-D data 2.0'!$E$2:$E$1035,'T-D data 2.0'!M$2:M$1035,"",0)</f>
        <v>37.764308668912392</v>
      </c>
      <c r="N14" s="11">
        <f>_xlfn.XLOOKUP($E14,'T-D data 2.0'!$E$2:$E$1035,'T-D data 2.0'!N$2:N$1035,"",0)</f>
        <v>38.182307316537688</v>
      </c>
      <c r="O14" s="11">
        <f>_xlfn.XLOOKUP($E14,'T-D data 2.0'!$E$2:$E$1035,'T-D data 2.0'!O$2:O$1035,"",0)</f>
        <v>38.945559453375679</v>
      </c>
      <c r="P14" s="11">
        <f>_xlfn.XLOOKUP($E14,'T-D data 2.0'!$E$2:$E$1035,'T-D data 2.0'!P$2:P$1035,"",0)</f>
        <v>40.863090355717944</v>
      </c>
      <c r="Q14" s="11">
        <f>_xlfn.XLOOKUP($E14,'T-D data 2.0'!$E$2:$E$1035,'T-D data 2.0'!Q$2:Q$1035,"",0)</f>
        <v>42.60171719003867</v>
      </c>
    </row>
    <row r="15" spans="2:93" x14ac:dyDescent="0.25">
      <c r="B15" s="187"/>
      <c r="C15" s="8" t="s">
        <v>126</v>
      </c>
      <c r="D15" s="6" t="s">
        <v>122</v>
      </c>
      <c r="E15" s="6" t="str">
        <f>CONCATENATE(VLOOKUP($C$4,'T-D info'!$B$57:$C$103,2,FALSE),D15,C15)</f>
        <v>BWMaximum demand forecast(peak season)Reactive power (coincident) (MVAr)</v>
      </c>
      <c r="F15" s="11">
        <f>_xlfn.XLOOKUP($E15,'T-D data 2.0'!$E$2:$E$1035,'T-D data 2.0'!F$2:F$1035,"",0)</f>
        <v>0.77139254825298842</v>
      </c>
      <c r="G15" s="11">
        <f>_xlfn.XLOOKUP($E15,'T-D data 2.0'!$E$2:$E$1035,'T-D data 2.0'!G$2:G$1035,"",0)</f>
        <v>0.78392124452178735</v>
      </c>
      <c r="H15" s="11">
        <f>_xlfn.XLOOKUP($E15,'T-D data 2.0'!$E$2:$E$1035,'T-D data 2.0'!H$2:H$1035,"",0)</f>
        <v>0.78096055184762214</v>
      </c>
      <c r="I15" s="11">
        <f>_xlfn.XLOOKUP($E15,'T-D data 2.0'!$E$2:$E$1035,'T-D data 2.0'!I$2:I$1035,"",0)</f>
        <v>0.80772914460165901</v>
      </c>
      <c r="J15" s="11">
        <f>_xlfn.XLOOKUP($E15,'T-D data 2.0'!$E$2:$E$1035,'T-D data 2.0'!J$2:J$1035,"",0)</f>
        <v>0.80855966903556897</v>
      </c>
      <c r="K15" s="11">
        <f>_xlfn.XLOOKUP($E15,'T-D data 2.0'!$E$2:$E$1035,'T-D data 2.0'!K$2:K$1035,"",0)</f>
        <v>0.82326017499391668</v>
      </c>
      <c r="L15" s="11">
        <f>_xlfn.XLOOKUP($E15,'T-D data 2.0'!$E$2:$E$1035,'T-D data 2.0'!L$2:L$1035,"",0)</f>
        <v>0.82855479126415499</v>
      </c>
      <c r="M15" s="11">
        <f>_xlfn.XLOOKUP($E15,'T-D data 2.0'!$E$2:$E$1035,'T-D data 2.0'!M$2:M$1035,"",0)</f>
        <v>0.83502641719308179</v>
      </c>
      <c r="N15" s="11">
        <f>_xlfn.XLOOKUP($E15,'T-D data 2.0'!$E$2:$E$1035,'T-D data 2.0'!N$2:N$1035,"",0)</f>
        <v>0.84426900431882934</v>
      </c>
      <c r="O15" s="11">
        <f>_xlfn.XLOOKUP($E15,'T-D data 2.0'!$E$2:$E$1035,'T-D data 2.0'!O$2:O$1035,"",0)</f>
        <v>0.86114567225472305</v>
      </c>
      <c r="P15" s="11">
        <f>_xlfn.XLOOKUP($E15,'T-D data 2.0'!$E$2:$E$1035,'T-D data 2.0'!P$2:P$1035,"",0)</f>
        <v>0.90354520280832062</v>
      </c>
      <c r="Q15" s="11">
        <f>_xlfn.XLOOKUP($E15,'T-D data 2.0'!$E$2:$E$1035,'T-D data 2.0'!Q$2:Q$1035,"",0)</f>
        <v>0.94198889176927592</v>
      </c>
    </row>
    <row r="16" spans="2:93" x14ac:dyDescent="0.25">
      <c r="B16" s="191" t="str">
        <f>"("&amp;K6&amp;" peak)"</f>
        <v>(Winter peak)</v>
      </c>
      <c r="C16" s="8" t="s">
        <v>130</v>
      </c>
      <c r="D16" s="6" t="s">
        <v>122</v>
      </c>
      <c r="E16" s="6" t="str">
        <f>CONCATENATE(VLOOKUP($C$4,'T-D info'!$B$57:$C$103,2,FALSE),D16,C16)</f>
        <v>BWMaximum demand forecast(peak season)Maximum demand (MVA)</v>
      </c>
      <c r="F16" s="11">
        <f>_xlfn.XLOOKUP($E16,'T-D data 2.0'!$E$2:$E$1035,'T-D data 2.0'!F$2:F$1035,"",0)</f>
        <v>34.894976026874403</v>
      </c>
      <c r="G16" s="11">
        <f>_xlfn.XLOOKUP($E16,'T-D data 2.0'!$E$2:$E$1035,'T-D data 2.0'!G$2:G$1035,"",0)</f>
        <v>35.461728398204095</v>
      </c>
      <c r="H16" s="11">
        <f>_xlfn.XLOOKUP($E16,'T-D data 2.0'!$E$2:$E$1035,'T-D data 2.0'!H$2:H$1035,"",0)</f>
        <v>35.327797496060334</v>
      </c>
      <c r="I16" s="11">
        <f>_xlfn.XLOOKUP($E16,'T-D data 2.0'!$E$2:$E$1035,'T-D data 2.0'!I$2:I$1035,"",0)</f>
        <v>36.538710674494354</v>
      </c>
      <c r="J16" s="11">
        <f>_xlfn.XLOOKUP($E16,'T-D data 2.0'!$E$2:$E$1035,'T-D data 2.0'!J$2:J$1035,"",0)</f>
        <v>36.576280560644896</v>
      </c>
      <c r="K16" s="11">
        <f>_xlfn.XLOOKUP($E16,'T-D data 2.0'!$E$2:$E$1035,'T-D data 2.0'!K$2:K$1035,"",0)</f>
        <v>37.241277654751599</v>
      </c>
      <c r="L16" s="11">
        <f>_xlfn.XLOOKUP($E16,'T-D data 2.0'!$E$2:$E$1035,'T-D data 2.0'!L$2:L$1035,"",0)</f>
        <v>37.480786719537839</v>
      </c>
      <c r="M16" s="11">
        <f>_xlfn.XLOOKUP($E16,'T-D data 2.0'!$E$2:$E$1035,'T-D data 2.0'!M$2:M$1035,"",0)</f>
        <v>37.773539394108965</v>
      </c>
      <c r="N16" s="11">
        <f>_xlfn.XLOOKUP($E16,'T-D data 2.0'!$E$2:$E$1035,'T-D data 2.0'!N$2:N$1035,"",0)</f>
        <v>38.191640213090885</v>
      </c>
      <c r="O16" s="11">
        <f>_xlfn.XLOOKUP($E16,'T-D data 2.0'!$E$2:$E$1035,'T-D data 2.0'!O$2:O$1035,"",0)</f>
        <v>38.955078911552249</v>
      </c>
      <c r="P16" s="11">
        <f>_xlfn.XLOOKUP($E16,'T-D data 2.0'!$E$2:$E$1035,'T-D data 2.0'!P$2:P$1035,"",0)</f>
        <v>40.873078515730704</v>
      </c>
      <c r="Q16" s="11">
        <f>_xlfn.XLOOKUP($E16,'T-D data 2.0'!$E$2:$E$1035,'T-D data 2.0'!Q$2:Q$1035,"",0)</f>
        <v>42.612130322388872</v>
      </c>
    </row>
    <row r="17" spans="2:17" ht="31.5" customHeight="1" x14ac:dyDescent="0.25">
      <c r="B17" s="192"/>
      <c r="C17" s="8" t="s">
        <v>135</v>
      </c>
      <c r="D17" s="6" t="s">
        <v>122</v>
      </c>
      <c r="E17" s="6" t="str">
        <f>CONCATENATE(VLOOKUP($C$4,'T-D info'!$B$57:$C$103,2,FALSE),D17,C17)</f>
        <v>BWMaximum demand forecast(peak season)Power factor (coincident)</v>
      </c>
      <c r="F17" s="11">
        <f>_xlfn.XLOOKUP($E17,'T-D data 2.0'!$E$2:$E$1035,'T-D data 2.0'!F$2:F$1035,"",0)</f>
        <v>0.99975562985770905</v>
      </c>
      <c r="G17" s="11">
        <f>_xlfn.XLOOKUP($E17,'T-D data 2.0'!$E$2:$E$1035,'T-D data 2.0'!G$2:G$1035,"",0)</f>
        <v>0.99975562985770905</v>
      </c>
      <c r="H17" s="11">
        <f>_xlfn.XLOOKUP($E17,'T-D data 2.0'!$E$2:$E$1035,'T-D data 2.0'!H$2:H$1035,"",0)</f>
        <v>0.99975562985770905</v>
      </c>
      <c r="I17" s="11">
        <f>_xlfn.XLOOKUP($E17,'T-D data 2.0'!$E$2:$E$1035,'T-D data 2.0'!I$2:I$1035,"",0)</f>
        <v>0.99975562985770905</v>
      </c>
      <c r="J17" s="11">
        <f>_xlfn.XLOOKUP($E17,'T-D data 2.0'!$E$2:$E$1035,'T-D data 2.0'!J$2:J$1035,"",0)</f>
        <v>0.99975562985770905</v>
      </c>
      <c r="K17" s="11">
        <f>_xlfn.XLOOKUP($E17,'T-D data 2.0'!$E$2:$E$1035,'T-D data 2.0'!K$2:K$1035,"",0)</f>
        <v>0.99975562985770905</v>
      </c>
      <c r="L17" s="11">
        <f>_xlfn.XLOOKUP($E17,'T-D data 2.0'!$E$2:$E$1035,'T-D data 2.0'!L$2:L$1035,"",0)</f>
        <v>0.99975562985770905</v>
      </c>
      <c r="M17" s="11">
        <f>_xlfn.XLOOKUP($E17,'T-D data 2.0'!$E$2:$E$1035,'T-D data 2.0'!M$2:M$1035,"",0)</f>
        <v>0.99975562985770905</v>
      </c>
      <c r="N17" s="11">
        <f>_xlfn.XLOOKUP($E17,'T-D data 2.0'!$E$2:$E$1035,'T-D data 2.0'!N$2:N$1035,"",0)</f>
        <v>0.99975562985770905</v>
      </c>
      <c r="O17" s="11">
        <f>_xlfn.XLOOKUP($E17,'T-D data 2.0'!$E$2:$E$1035,'T-D data 2.0'!O$2:O$1035,"",0)</f>
        <v>0.99975562985770905</v>
      </c>
      <c r="P17" s="11">
        <f>_xlfn.XLOOKUP($E17,'T-D data 2.0'!$E$2:$E$1035,'T-D data 2.0'!P$2:P$1035,"",0)</f>
        <v>0.99975562985770905</v>
      </c>
      <c r="Q17" s="11">
        <f>_xlfn.XLOOKUP($E17,'T-D data 2.0'!$E$2:$E$1035,'T-D data 2.0'!Q$2:Q$1035,"",0)</f>
        <v>0.99975562985770905</v>
      </c>
    </row>
    <row r="18" spans="2:17" ht="31.5" hidden="1" customHeight="1" x14ac:dyDescent="0.25">
      <c r="B18" s="83"/>
      <c r="C18" s="73"/>
      <c r="D18" s="79"/>
      <c r="E18" s="6" t="str">
        <f>CONCATENATE(VLOOKUP($C$4,'T-D info'!$B$57:$C$103,2,FALSE),D18,C18)</f>
        <v>BW</v>
      </c>
      <c r="F18" s="11" t="str">
        <f>_xlfn.XLOOKUP($E18,'T-D data 2.0'!$E$2:$E$1035,'T-D data 2.0'!F$2:F$1035,"",0)</f>
        <v/>
      </c>
      <c r="G18" s="11" t="str">
        <f>_xlfn.XLOOKUP($E18,'T-D data 2.0'!$E$2:$E$1035,'T-D data 2.0'!G$2:G$1035,"",0)</f>
        <v/>
      </c>
      <c r="H18" s="11" t="str">
        <f>_xlfn.XLOOKUP($E18,'T-D data 2.0'!$E$2:$E$1035,'T-D data 2.0'!H$2:H$1035,"",0)</f>
        <v/>
      </c>
      <c r="I18" s="11" t="str">
        <f>_xlfn.XLOOKUP($E18,'T-D data 2.0'!$E$2:$E$1035,'T-D data 2.0'!I$2:I$1035,"",0)</f>
        <v/>
      </c>
      <c r="J18" s="11" t="str">
        <f>_xlfn.XLOOKUP($E18,'T-D data 2.0'!$E$2:$E$1035,'T-D data 2.0'!J$2:J$1035,"",0)</f>
        <v/>
      </c>
      <c r="K18" s="11" t="str">
        <f>_xlfn.XLOOKUP($E18,'T-D data 2.0'!$E$2:$E$1035,'T-D data 2.0'!K$2:K$1035,"",0)</f>
        <v/>
      </c>
      <c r="L18" s="11" t="str">
        <f>_xlfn.XLOOKUP($E18,'T-D data 2.0'!$E$2:$E$1035,'T-D data 2.0'!L$2:L$1035,"",0)</f>
        <v/>
      </c>
      <c r="M18" s="11" t="str">
        <f>_xlfn.XLOOKUP($E18,'T-D data 2.0'!$E$2:$E$1035,'T-D data 2.0'!M$2:M$1035,"",0)</f>
        <v/>
      </c>
      <c r="N18" s="11" t="str">
        <f>_xlfn.XLOOKUP($E18,'T-D data 2.0'!$E$2:$E$1035,'T-D data 2.0'!N$2:N$1035,"",0)</f>
        <v/>
      </c>
      <c r="O18" s="11" t="str">
        <f>_xlfn.XLOOKUP($E18,'T-D data 2.0'!$E$2:$E$1035,'T-D data 2.0'!O$2:O$1035,"",0)</f>
        <v/>
      </c>
      <c r="P18" s="11" t="str">
        <f>_xlfn.XLOOKUP($E18,'T-D data 2.0'!$E$2:$E$1035,'T-D data 2.0'!P$2:P$1035,"",0)</f>
        <v/>
      </c>
      <c r="Q18" s="11" t="str">
        <f>_xlfn.XLOOKUP($E18,'T-D data 2.0'!$E$2:$E$1035,'T-D data 2.0'!Q$2:Q$1035,"",0)</f>
        <v/>
      </c>
    </row>
    <row r="19" spans="2:17" ht="31.5" customHeight="1" x14ac:dyDescent="0.25">
      <c r="B19" s="80" t="s">
        <v>1636</v>
      </c>
      <c r="C19" s="8" t="s">
        <v>123</v>
      </c>
      <c r="D19" s="6" t="s">
        <v>140</v>
      </c>
      <c r="E19" s="6" t="str">
        <f>CONCATENATE(VLOOKUP($C$4,'T-D info'!$B$57:$C$103,2,FALSE),D19,C19)</f>
        <v>BWMaximum demand forecast(non-peak season)Maximum demand (MW)</v>
      </c>
      <c r="F19" s="11">
        <f>_xlfn.XLOOKUP($E19,'T-D data 2.0'!$E$2:$E$1035,'T-D data 2.0'!F$2:F$1035,"",0)</f>
        <v>19.093103372594516</v>
      </c>
      <c r="G19" s="11">
        <f>_xlfn.XLOOKUP($E19,'T-D data 2.0'!$E$2:$E$1035,'T-D data 2.0'!G$2:G$1035,"",0)</f>
        <v>24.482358273447847</v>
      </c>
      <c r="H19" s="11">
        <f>_xlfn.XLOOKUP($E19,'T-D data 2.0'!$E$2:$E$1035,'T-D data 2.0'!H$2:H$1035,"",0)</f>
        <v>24.330124018676752</v>
      </c>
      <c r="I19" s="11">
        <f>_xlfn.XLOOKUP($E19,'T-D data 2.0'!$E$2:$E$1035,'T-D data 2.0'!I$2:I$1035,"",0)</f>
        <v>24.82430890116483</v>
      </c>
      <c r="J19" s="11">
        <f>_xlfn.XLOOKUP($E19,'T-D data 2.0'!$E$2:$E$1035,'T-D data 2.0'!J$2:J$1035,"",0)</f>
        <v>24.93870164139307</v>
      </c>
      <c r="K19" s="11">
        <f>_xlfn.XLOOKUP($E19,'T-D data 2.0'!$E$2:$E$1035,'T-D data 2.0'!K$2:K$1035,"",0)</f>
        <v>25.538409839871065</v>
      </c>
      <c r="L19" s="11">
        <f>_xlfn.XLOOKUP($E19,'T-D data 2.0'!$E$2:$E$1035,'T-D data 2.0'!L$2:L$1035,"",0)</f>
        <v>25.668717639096602</v>
      </c>
      <c r="M19" s="11">
        <f>_xlfn.XLOOKUP($E19,'T-D data 2.0'!$E$2:$E$1035,'T-D data 2.0'!M$2:M$1035,"",0)</f>
        <v>25.804930793447088</v>
      </c>
      <c r="N19" s="11">
        <f>_xlfn.XLOOKUP($E19,'T-D data 2.0'!$E$2:$E$1035,'T-D data 2.0'!N$2:N$1035,"",0)</f>
        <v>26.00979441480877</v>
      </c>
      <c r="O19" s="11">
        <f>_xlfn.XLOOKUP($E19,'T-D data 2.0'!$E$2:$E$1035,'T-D data 2.0'!O$2:O$1035,"",0)</f>
        <v>26.837342437506567</v>
      </c>
      <c r="P19" s="11">
        <f>_xlfn.XLOOKUP($E19,'T-D data 2.0'!$E$2:$E$1035,'T-D data 2.0'!P$2:P$1035,"",0)</f>
        <v>28.559695064520188</v>
      </c>
      <c r="Q19" s="11">
        <f>_xlfn.XLOOKUP($E19,'T-D data 2.0'!$E$2:$E$1035,'T-D data 2.0'!Q$2:Q$1035,"",0)</f>
        <v>30.283655051343683</v>
      </c>
    </row>
    <row r="20" spans="2:17" ht="17.45" customHeight="1" x14ac:dyDescent="0.25">
      <c r="B20" s="81" t="str">
        <f>"("&amp;IF(K6="Winter","Summer","Winter")&amp;")"</f>
        <v>(Summer)</v>
      </c>
      <c r="C20" s="8" t="s">
        <v>126</v>
      </c>
      <c r="D20" s="6" t="s">
        <v>140</v>
      </c>
      <c r="E20" s="6" t="str">
        <f>CONCATENATE(VLOOKUP($C$4,'T-D info'!$B$57:$C$103,2,FALSE),D20,C20)</f>
        <v>BWMaximum demand forecast(non-peak season)Reactive power (coincident) (MVAr)</v>
      </c>
      <c r="F20" s="11">
        <f>_xlfn.XLOOKUP($E20,'T-D data 2.0'!$E$2:$E$1035,'T-D data 2.0'!F$2:F$1035,"",0)</f>
        <v>0.33109326445493409</v>
      </c>
      <c r="G20" s="11">
        <f>_xlfn.XLOOKUP($E20,'T-D data 2.0'!$E$2:$E$1035,'T-D data 2.0'!G$2:G$1035,"",0)</f>
        <v>0.42454826562908193</v>
      </c>
      <c r="H20" s="11">
        <f>_xlfn.XLOOKUP($E20,'T-D data 2.0'!$E$2:$E$1035,'T-D data 2.0'!H$2:H$1035,"",0)</f>
        <v>0.42190837333949099</v>
      </c>
      <c r="I20" s="11">
        <f>_xlfn.XLOOKUP($E20,'T-D data 2.0'!$E$2:$E$1035,'T-D data 2.0'!I$2:I$1035,"",0)</f>
        <v>0.43047802714569061</v>
      </c>
      <c r="J20" s="11">
        <f>_xlfn.XLOOKUP($E20,'T-D data 2.0'!$E$2:$E$1035,'T-D data 2.0'!J$2:J$1035,"",0)</f>
        <v>0.43246171020938834</v>
      </c>
      <c r="K20" s="11">
        <f>_xlfn.XLOOKUP($E20,'T-D data 2.0'!$E$2:$E$1035,'T-D data 2.0'!K$2:K$1035,"",0)</f>
        <v>0.44286124250543596</v>
      </c>
      <c r="L20" s="11">
        <f>_xlfn.XLOOKUP($E20,'T-D data 2.0'!$E$2:$E$1035,'T-D data 2.0'!L$2:L$1035,"",0)</f>
        <v>0.44512090840609142</v>
      </c>
      <c r="M20" s="11">
        <f>_xlfn.XLOOKUP($E20,'T-D data 2.0'!$E$2:$E$1035,'T-D data 2.0'!M$2:M$1035,"",0)</f>
        <v>0.4474829789954276</v>
      </c>
      <c r="N20" s="11">
        <f>_xlfn.XLOOKUP($E20,'T-D data 2.0'!$E$2:$E$1035,'T-D data 2.0'!N$2:N$1035,"",0)</f>
        <v>0.45103551646627105</v>
      </c>
      <c r="O20" s="11">
        <f>_xlfn.XLOOKUP($E20,'T-D data 2.0'!$E$2:$E$1035,'T-D data 2.0'!O$2:O$1035,"",0)</f>
        <v>0.46538601627662485</v>
      </c>
      <c r="P20" s="11">
        <f>_xlfn.XLOOKUP($E20,'T-D data 2.0'!$E$2:$E$1035,'T-D data 2.0'!P$2:P$1035,"",0)</f>
        <v>0.49525331142971807</v>
      </c>
      <c r="Q20" s="11">
        <f>_xlfn.XLOOKUP($E20,'T-D data 2.0'!$E$2:$E$1035,'T-D data 2.0'!Q$2:Q$1035,"",0)</f>
        <v>0.5251484797892505</v>
      </c>
    </row>
    <row r="21" spans="2:17" ht="1.1499999999999999" customHeight="1" x14ac:dyDescent="0.25">
      <c r="B21" s="83"/>
      <c r="C21" s="73"/>
      <c r="D21" s="79"/>
      <c r="E21" s="79"/>
      <c r="F21" s="11">
        <f>_xlfn.XLOOKUP($E21,'T-D data 2.0'!$E$2:$E$1035,'T-D data 2.0'!F$2:F$1035,"",0)</f>
        <v>5.670354183424382</v>
      </c>
      <c r="G21" s="11" t="str">
        <f>_xlfn.XLOOKUP($E21,'T-D data 2.0'!$E$2:$E$1035,'T-D data 2.0'!G$2:G$1035,"",0)</f>
        <v/>
      </c>
      <c r="H21" s="11">
        <f>_xlfn.XLOOKUP($E21,'T-D data 2.0'!$E$2:$E$1035,'T-D data 2.0'!H$2:H$1035,"",0)</f>
        <v>7.4364994708393297</v>
      </c>
      <c r="I21" s="11">
        <f>_xlfn.XLOOKUP($E21,'T-D data 2.0'!$E$2:$E$1035,'T-D data 2.0'!I$2:I$1035,"",0)</f>
        <v>7.549755796908495</v>
      </c>
      <c r="J21" s="11" t="str">
        <f>_xlfn.XLOOKUP($E21,'T-D data 2.0'!$E$2:$E$1035,'T-D data 2.0'!J$2:J$1035,"",0)</f>
        <v/>
      </c>
      <c r="K21" s="11">
        <f>_xlfn.XLOOKUP($E21,'T-D data 2.0'!$E$2:$E$1035,'T-D data 2.0'!K$2:K$1035,"",0)</f>
        <v>8.0061917333033374</v>
      </c>
      <c r="L21" s="11">
        <f>_xlfn.XLOOKUP($E21,'T-D data 2.0'!$E$2:$E$1035,'T-D data 2.0'!L$2:L$1035,"",0)</f>
        <v>8.0470427193861003</v>
      </c>
      <c r="M21" s="11" t="str">
        <f>_xlfn.XLOOKUP($E21,'T-D data 2.0'!$E$2:$E$1035,'T-D data 2.0'!M$2:M$1035,"",0)</f>
        <v/>
      </c>
      <c r="N21" s="11">
        <f>_xlfn.XLOOKUP($E21,'T-D data 2.0'!$E$2:$E$1035,'T-D data 2.0'!N$2:N$1035,"",0)</f>
        <v>8.1539689563464464</v>
      </c>
      <c r="O21" s="11" t="str">
        <f>_xlfn.XLOOKUP($E21,'T-D data 2.0'!$E$2:$E$1035,'T-D data 2.0'!O$2:O$1035,"",0)</f>
        <v/>
      </c>
      <c r="P21" s="11" t="str">
        <f>_xlfn.XLOOKUP($E21,'T-D data 2.0'!$E$2:$E$1035,'T-D data 2.0'!P$2:P$1035,"",0)</f>
        <v/>
      </c>
      <c r="Q21" s="11">
        <f>_xlfn.XLOOKUP($E21,'T-D data 2.0'!$E$2:$E$1035,'T-D data 2.0'!Q$2:Q$1035,"",0)</f>
        <v>9.4938075724569746</v>
      </c>
    </row>
    <row r="22" spans="2:17" ht="14.45" customHeight="1" x14ac:dyDescent="0.25">
      <c r="B22" s="74" t="s">
        <v>150</v>
      </c>
      <c r="C22" s="8" t="s">
        <v>151</v>
      </c>
      <c r="D22" s="6" t="s">
        <v>150</v>
      </c>
      <c r="E22" s="6" t="str">
        <f>CONCATENATE(VLOOKUP($C$4,'T-D info'!$B$57:$C$103,2,FALSE),D22,C22)</f>
        <v>BWHours exceeding95% of maximum demand</v>
      </c>
      <c r="F22" s="11">
        <f>_xlfn.XLOOKUP($E22,'T-D data 2.0'!$E$2:$E$1035,'T-D data 2.0'!F$2:F$1035,"",0)</f>
        <v>7.5</v>
      </c>
      <c r="G22" s="11">
        <f>_xlfn.XLOOKUP($E22,'T-D data 2.0'!$E$2:$E$1035,'T-D data 2.0'!G$2:G$1035,"",0)</f>
        <v>7.5</v>
      </c>
      <c r="H22" s="11">
        <f>_xlfn.XLOOKUP($E22,'T-D data 2.0'!$E$2:$E$1035,'T-D data 2.0'!H$2:H$1035,"",0)</f>
        <v>7.5</v>
      </c>
      <c r="I22" s="11">
        <f>_xlfn.XLOOKUP($E22,'T-D data 2.0'!$E$2:$E$1035,'T-D data 2.0'!I$2:I$1035,"",0)</f>
        <v>7.5</v>
      </c>
      <c r="J22" s="11">
        <f>_xlfn.XLOOKUP($E22,'T-D data 2.0'!$E$2:$E$1035,'T-D data 2.0'!J$2:J$1035,"",0)</f>
        <v>7.5</v>
      </c>
      <c r="K22" s="11">
        <f>_xlfn.XLOOKUP($E22,'T-D data 2.0'!$E$2:$E$1035,'T-D data 2.0'!K$2:K$1035,"",0)</f>
        <v>7.5</v>
      </c>
      <c r="L22" s="11">
        <f>_xlfn.XLOOKUP($E22,'T-D data 2.0'!$E$2:$E$1035,'T-D data 2.0'!L$2:L$1035,"",0)</f>
        <v>7.5</v>
      </c>
      <c r="M22" s="11">
        <f>_xlfn.XLOOKUP($E22,'T-D data 2.0'!$E$2:$E$1035,'T-D data 2.0'!M$2:M$1035,"",0)</f>
        <v>7.5</v>
      </c>
      <c r="N22" s="11">
        <f>_xlfn.XLOOKUP($E22,'T-D data 2.0'!$E$2:$E$1035,'T-D data 2.0'!N$2:N$1035,"",0)</f>
        <v>7.5</v>
      </c>
      <c r="O22" s="11">
        <f>_xlfn.XLOOKUP($E22,'T-D data 2.0'!$E$2:$E$1035,'T-D data 2.0'!O$2:O$1035,"",0)</f>
        <v>7.5</v>
      </c>
      <c r="P22" s="11">
        <f>_xlfn.XLOOKUP($E22,'T-D data 2.0'!$E$2:$E$1035,'T-D data 2.0'!P$2:P$1035,"",0)</f>
        <v>7.5</v>
      </c>
      <c r="Q22" s="11">
        <f>_xlfn.XLOOKUP($E22,'T-D data 2.0'!$E$2:$E$1035,'T-D data 2.0'!Q$2:Q$1035,"",0)</f>
        <v>7.5</v>
      </c>
    </row>
    <row r="23" spans="2:17" ht="1.1499999999999999" customHeight="1" x14ac:dyDescent="0.25">
      <c r="B23" s="83"/>
      <c r="C23" s="73"/>
      <c r="D23" s="79"/>
      <c r="E23" s="79"/>
      <c r="F23" s="11" t="str">
        <f>_xlfn.XLOOKUP($E23,'T-D data 2.0'!$E$2:$E$1035,'T-D data 2.0'!F$2:F$1035,"",0)</f>
        <v/>
      </c>
      <c r="G23" s="11" t="str">
        <f>_xlfn.XLOOKUP($E23,'T-D data 2.0'!$E$2:$E$1035,'T-D data 2.0'!G$2:G$1035,"",0)</f>
        <v/>
      </c>
      <c r="H23" s="11">
        <f>_xlfn.XLOOKUP($E23,'T-D data 2.0'!$E$2:$E$1035,'T-D data 2.0'!H$2:H$1035,"",0)</f>
        <v>7.4364994708393297</v>
      </c>
      <c r="I23" s="11">
        <f>_xlfn.XLOOKUP($E23,'T-D data 2.0'!$E$2:$E$1035,'T-D data 2.0'!I$2:I$1035,"",0)</f>
        <v>7.549755796908495</v>
      </c>
      <c r="J23" s="11">
        <f>_xlfn.XLOOKUP($E23,'T-D data 2.0'!$E$2:$E$1035,'T-D data 2.0'!J$2:J$1035,"",0)</f>
        <v>7.8181855555047202</v>
      </c>
      <c r="K23" s="11">
        <f>_xlfn.XLOOKUP($E23,'T-D data 2.0'!$E$2:$E$1035,'T-D data 2.0'!K$2:K$1035,"",0)</f>
        <v>8.0061917333033374</v>
      </c>
      <c r="L23" s="11">
        <f>_xlfn.XLOOKUP($E23,'T-D data 2.0'!$E$2:$E$1035,'T-D data 2.0'!L$2:L$1035,"",0)</f>
        <v>8.0470427193861003</v>
      </c>
      <c r="M23" s="11">
        <f>_xlfn.XLOOKUP($E23,'T-D data 2.0'!$E$2:$E$1035,'T-D data 2.0'!M$2:M$1035,"",0)</f>
        <v>8.0897450112345695</v>
      </c>
      <c r="N23" s="11">
        <f>_xlfn.XLOOKUP($E23,'T-D data 2.0'!$E$2:$E$1035,'T-D data 2.0'!N$2:N$1035,"",0)</f>
        <v>8.1539689563464464</v>
      </c>
      <c r="O23" s="11" t="str">
        <f>_xlfn.XLOOKUP($E23,'T-D data 2.0'!$E$2:$E$1035,'T-D data 2.0'!O$2:O$1035,"",0)</f>
        <v/>
      </c>
      <c r="P23" s="11">
        <f>_xlfn.XLOOKUP($E23,'T-D data 2.0'!$E$2:$E$1035,'T-D data 2.0'!P$2:P$1035,"",0)</f>
        <v>8.9533528502720614</v>
      </c>
      <c r="Q23" s="11">
        <f>_xlfn.XLOOKUP($E23,'T-D data 2.0'!$E$2:$E$1035,'T-D data 2.0'!Q$2:Q$1035,"",0)</f>
        <v>9.4938075724569746</v>
      </c>
    </row>
    <row r="24" spans="2:17" x14ac:dyDescent="0.25">
      <c r="B24" s="183" t="s">
        <v>159</v>
      </c>
      <c r="C24" s="8" t="s">
        <v>1</v>
      </c>
      <c r="D24" s="6" t="s">
        <v>159</v>
      </c>
      <c r="E24" s="6" t="str">
        <f>CONCATENATE(VLOOKUP($C$4,'T-D info'!$B$57:$C$103,2,FALSE),D24,C24)</f>
        <v>BWRegional diversity factorSummer</v>
      </c>
      <c r="F24" s="11">
        <f>_xlfn.XLOOKUP($E24,'T-D data 2.0'!$E$2:$E$1035,'T-D data 2.0'!F$2:F$1035,"",0)</f>
        <v>0.86037735849056596</v>
      </c>
      <c r="G24" s="11">
        <f>_xlfn.XLOOKUP($E24,'T-D data 2.0'!$E$2:$E$1035,'T-D data 2.0'!G$2:G$1035,"",0)</f>
        <v>0.86037735849056596</v>
      </c>
      <c r="H24" s="11">
        <f>_xlfn.XLOOKUP($E24,'T-D data 2.0'!$E$2:$E$1035,'T-D data 2.0'!H$2:H$1035,"",0)</f>
        <v>0.86037735849056596</v>
      </c>
      <c r="I24" s="11">
        <f>_xlfn.XLOOKUP($E24,'T-D data 2.0'!$E$2:$E$1035,'T-D data 2.0'!I$2:I$1035,"",0)</f>
        <v>0.86037735849056596</v>
      </c>
      <c r="J24" s="11">
        <f>_xlfn.XLOOKUP($E24,'T-D data 2.0'!$E$2:$E$1035,'T-D data 2.0'!J$2:J$1035,"",0)</f>
        <v>0.86037735849056596</v>
      </c>
      <c r="K24" s="11">
        <f>_xlfn.XLOOKUP($E24,'T-D data 2.0'!$E$2:$E$1035,'T-D data 2.0'!K$2:K$1035,"",0)</f>
        <v>0.86037735849056596</v>
      </c>
      <c r="L24" s="11">
        <f>_xlfn.XLOOKUP($E24,'T-D data 2.0'!$E$2:$E$1035,'T-D data 2.0'!L$2:L$1035,"",0)</f>
        <v>0.86037735849056596</v>
      </c>
      <c r="M24" s="11">
        <f>_xlfn.XLOOKUP($E24,'T-D data 2.0'!$E$2:$E$1035,'T-D data 2.0'!M$2:M$1035,"",0)</f>
        <v>0.86037735849056596</v>
      </c>
      <c r="N24" s="11">
        <f>_xlfn.XLOOKUP($E24,'T-D data 2.0'!$E$2:$E$1035,'T-D data 2.0'!N$2:N$1035,"",0)</f>
        <v>0.86037735849056596</v>
      </c>
      <c r="O24" s="11">
        <f>_xlfn.XLOOKUP($E24,'T-D data 2.0'!$E$2:$E$1035,'T-D data 2.0'!O$2:O$1035,"",0)</f>
        <v>0.86037735849056596</v>
      </c>
      <c r="P24" s="11">
        <f>_xlfn.XLOOKUP($E24,'T-D data 2.0'!$E$2:$E$1035,'T-D data 2.0'!P$2:P$1035,"",0)</f>
        <v>0.86037735849056596</v>
      </c>
      <c r="Q24" s="11">
        <f>_xlfn.XLOOKUP($E24,'T-D data 2.0'!$E$2:$E$1035,'T-D data 2.0'!Q$2:Q$1035,"",0)</f>
        <v>0.86037735849056596</v>
      </c>
    </row>
    <row r="25" spans="2:17" x14ac:dyDescent="0.25">
      <c r="B25" s="185"/>
      <c r="C25" s="8" t="s">
        <v>90</v>
      </c>
      <c r="D25" s="6" t="s">
        <v>159</v>
      </c>
      <c r="E25" s="6" t="str">
        <f>CONCATENATE(VLOOKUP($C$4,'T-D info'!$B$57:$C$103,2,FALSE),D25,C25)</f>
        <v>BWRegional diversity factorWinter</v>
      </c>
      <c r="F25" s="11">
        <f>_xlfn.XLOOKUP($E25,'T-D data 2.0'!$E$2:$E$1035,'T-D data 2.0'!F$2:F$1035,"",0)</f>
        <v>0.93665027480474405</v>
      </c>
      <c r="G25" s="11">
        <f>_xlfn.XLOOKUP($E25,'T-D data 2.0'!$E$2:$E$1035,'T-D data 2.0'!G$2:G$1035,"",0)</f>
        <v>0.93665027480474405</v>
      </c>
      <c r="H25" s="11">
        <f>_xlfn.XLOOKUP($E25,'T-D data 2.0'!$E$2:$E$1035,'T-D data 2.0'!H$2:H$1035,"",0)</f>
        <v>0.93665027480474405</v>
      </c>
      <c r="I25" s="11">
        <f>_xlfn.XLOOKUP($E25,'T-D data 2.0'!$E$2:$E$1035,'T-D data 2.0'!I$2:I$1035,"",0)</f>
        <v>0.93665027480474405</v>
      </c>
      <c r="J25" s="11">
        <f>_xlfn.XLOOKUP($E25,'T-D data 2.0'!$E$2:$E$1035,'T-D data 2.0'!J$2:J$1035,"",0)</f>
        <v>0.93665027480474405</v>
      </c>
      <c r="K25" s="11">
        <f>_xlfn.XLOOKUP($E25,'T-D data 2.0'!$E$2:$E$1035,'T-D data 2.0'!K$2:K$1035,"",0)</f>
        <v>0.93665027480474405</v>
      </c>
      <c r="L25" s="11">
        <f>_xlfn.XLOOKUP($E25,'T-D data 2.0'!$E$2:$E$1035,'T-D data 2.0'!L$2:L$1035,"",0)</f>
        <v>0.93665027480474405</v>
      </c>
      <c r="M25" s="11">
        <f>_xlfn.XLOOKUP($E25,'T-D data 2.0'!$E$2:$E$1035,'T-D data 2.0'!M$2:M$1035,"",0)</f>
        <v>0.93665027480474405</v>
      </c>
      <c r="N25" s="11">
        <f>_xlfn.XLOOKUP($E25,'T-D data 2.0'!$E$2:$E$1035,'T-D data 2.0'!N$2:N$1035,"",0)</f>
        <v>0.93665027480474405</v>
      </c>
      <c r="O25" s="11">
        <f>_xlfn.XLOOKUP($E25,'T-D data 2.0'!$E$2:$E$1035,'T-D data 2.0'!O$2:O$1035,"",0)</f>
        <v>0.93665027480474405</v>
      </c>
      <c r="P25" s="11">
        <f>_xlfn.XLOOKUP($E25,'T-D data 2.0'!$E$2:$E$1035,'T-D data 2.0'!P$2:P$1035,"",0)</f>
        <v>0.93665027480474405</v>
      </c>
      <c r="Q25" s="11">
        <f>_xlfn.XLOOKUP($E25,'T-D data 2.0'!$E$2:$E$1035,'T-D data 2.0'!Q$2:Q$1035,"",0)</f>
        <v>0.93665027480474405</v>
      </c>
    </row>
    <row r="26" spans="2:17" ht="1.1499999999999999" customHeight="1" x14ac:dyDescent="0.25">
      <c r="B26" s="83"/>
      <c r="C26" s="73"/>
      <c r="D26" s="79"/>
      <c r="E26" s="79"/>
      <c r="F26" s="11">
        <f>_xlfn.XLOOKUP($E26,'T-D data 2.0'!$E$2:$E$1035,'T-D data 2.0'!F$2:F$1035,"",0)</f>
        <v>5.670354183424382</v>
      </c>
      <c r="G26" s="11">
        <f>_xlfn.XLOOKUP($E26,'T-D data 2.0'!$E$2:$E$1035,'T-D data 2.0'!G$2:G$1035,"",0)</f>
        <v>7.4364994708393297</v>
      </c>
      <c r="H26" s="11" t="str">
        <f>_xlfn.XLOOKUP($E26,'T-D data 2.0'!$E$2:$E$1035,'T-D data 2.0'!H$2:H$1035,"",0)</f>
        <v/>
      </c>
      <c r="I26" s="11">
        <f>_xlfn.XLOOKUP($E26,'T-D data 2.0'!$E$2:$E$1035,'T-D data 2.0'!I$2:I$1035,"",0)</f>
        <v>7.549755796908495</v>
      </c>
      <c r="J26" s="11">
        <f>_xlfn.XLOOKUP($E26,'T-D data 2.0'!$E$2:$E$1035,'T-D data 2.0'!J$2:J$1035,"",0)</f>
        <v>7.8181855555047202</v>
      </c>
      <c r="K26" s="11">
        <f>_xlfn.XLOOKUP($E26,'T-D data 2.0'!$E$2:$E$1035,'T-D data 2.0'!K$2:K$1035,"",0)</f>
        <v>8.0061917333033374</v>
      </c>
      <c r="L26" s="11">
        <f>_xlfn.XLOOKUP($E26,'T-D data 2.0'!$E$2:$E$1035,'T-D data 2.0'!L$2:L$1035,"",0)</f>
        <v>8.0470427193861003</v>
      </c>
      <c r="M26" s="11">
        <f>_xlfn.XLOOKUP($E26,'T-D data 2.0'!$E$2:$E$1035,'T-D data 2.0'!M$2:M$1035,"",0)</f>
        <v>8.0897450112345695</v>
      </c>
      <c r="N26" s="11">
        <f>_xlfn.XLOOKUP($E26,'T-D data 2.0'!$E$2:$E$1035,'T-D data 2.0'!N$2:N$1035,"",0)</f>
        <v>8.1539689563464464</v>
      </c>
      <c r="O26" s="11" t="str">
        <f>_xlfn.XLOOKUP($E26,'T-D data 2.0'!$E$2:$E$1035,'T-D data 2.0'!O$2:O$1035,"",0)</f>
        <v/>
      </c>
      <c r="P26" s="11">
        <f>_xlfn.XLOOKUP($E26,'T-D data 2.0'!$E$2:$E$1035,'T-D data 2.0'!P$2:P$1035,"",0)</f>
        <v>8.9533528502720614</v>
      </c>
      <c r="Q26" s="11">
        <f>_xlfn.XLOOKUP($E26,'T-D data 2.0'!$E$2:$E$1035,'T-D data 2.0'!Q$2:Q$1035,"",0)</f>
        <v>9.4938075724569746</v>
      </c>
    </row>
    <row r="27" spans="2:17" x14ac:dyDescent="0.25">
      <c r="B27" s="183" t="s">
        <v>1637</v>
      </c>
      <c r="C27" s="85" t="str">
        <f>IF(VLOOKUP(E27,'T-D data 2.0'!$E$1:$S$1035,14,FALSE)=0,"",VLOOKUP('Tx-Dx connection points'!E27,'T-D data 2.0'!$E$1:$S$1035,14,FALSE))</f>
        <v>Claremont</v>
      </c>
      <c r="D27" s="75" t="s">
        <v>1638</v>
      </c>
      <c r="E27" s="6" t="str">
        <f>CONCATENATE(VLOOKUP($C$4,'T-D info'!$B$57:$C$103,2,FALSE),D27)</f>
        <v>BWLoad transfer capacity (MVA)1</v>
      </c>
      <c r="F27" s="11">
        <f>_xlfn.XLOOKUP($E27,'T-D data 2.0'!$E$2:$E$1035,'T-D data 2.0'!F$2:F$1035,"",0)</f>
        <v>4.5999999999999996</v>
      </c>
      <c r="G27" s="11">
        <f>_xlfn.XLOOKUP($E27,'T-D data 2.0'!$E$2:$E$1035,'T-D data 2.0'!G$2:G$1035,"",0)</f>
        <v>0</v>
      </c>
      <c r="H27" s="11">
        <f>_xlfn.XLOOKUP($E27,'T-D data 2.0'!$E$2:$E$1035,'T-D data 2.0'!H$2:H$1035,"",0)</f>
        <v>0</v>
      </c>
      <c r="I27" s="11">
        <f>_xlfn.XLOOKUP($E27,'T-D data 2.0'!$E$2:$E$1035,'T-D data 2.0'!I$2:I$1035,"",0)</f>
        <v>0</v>
      </c>
      <c r="J27" s="11">
        <f>_xlfn.XLOOKUP($E27,'T-D data 2.0'!$E$2:$E$1035,'T-D data 2.0'!J$2:J$1035,"",0)</f>
        <v>0</v>
      </c>
      <c r="K27" s="11">
        <f>_xlfn.XLOOKUP($E27,'T-D data 2.0'!$E$2:$E$1035,'T-D data 2.0'!K$2:K$1035,"",0)</f>
        <v>0</v>
      </c>
      <c r="L27" s="11">
        <f>_xlfn.XLOOKUP($E27,'T-D data 2.0'!$E$2:$E$1035,'T-D data 2.0'!L$2:L$1035,"",0)</f>
        <v>0</v>
      </c>
      <c r="M27" s="11">
        <f>_xlfn.XLOOKUP($E27,'T-D data 2.0'!$E$2:$E$1035,'T-D data 2.0'!M$2:M$1035,"",0)</f>
        <v>0</v>
      </c>
      <c r="N27" s="11">
        <f>_xlfn.XLOOKUP($E27,'T-D data 2.0'!$E$2:$E$1035,'T-D data 2.0'!N$2:N$1035,"",0)</f>
        <v>0</v>
      </c>
      <c r="O27" s="11">
        <f>_xlfn.XLOOKUP($E27,'T-D data 2.0'!$E$2:$E$1035,'T-D data 2.0'!O$2:O$1035,"",0)</f>
        <v>0</v>
      </c>
      <c r="P27" s="11">
        <f>_xlfn.XLOOKUP($E27,'T-D data 2.0'!$E$2:$E$1035,'T-D data 2.0'!P$2:P$1035,"",0)</f>
        <v>0</v>
      </c>
      <c r="Q27" s="11">
        <f>_xlfn.XLOOKUP($E27,'T-D data 2.0'!$E$2:$E$1035,'T-D data 2.0'!Q$2:Q$1035,"",0)</f>
        <v>0</v>
      </c>
    </row>
    <row r="28" spans="2:17" x14ac:dyDescent="0.25">
      <c r="B28" s="184"/>
      <c r="C28" s="85" t="str">
        <f>IF(VLOOKUP(E28,'T-D data 2.0'!$E$1:$S$1035,14,FALSE)=0,"",VLOOKUP('Tx-Dx connection points'!E28,'T-D data 2.0'!$E$1:$S$1035,14,FALSE))</f>
        <v>Derwent Park</v>
      </c>
      <c r="D28" s="75" t="s">
        <v>1639</v>
      </c>
      <c r="E28" s="6" t="str">
        <f>CONCATENATE(VLOOKUP($C$4,'T-D info'!$B$57:$C$103,2,FALSE),D28)</f>
        <v>BWLoad transfer capacity (MVA)2</v>
      </c>
      <c r="F28" s="11">
        <f>_xlfn.XLOOKUP($E28,'T-D data 2.0'!$E$2:$E$1035,'T-D data 2.0'!F$2:F$1035,"",0)</f>
        <v>3.1</v>
      </c>
      <c r="G28" s="11">
        <f>_xlfn.XLOOKUP($E28,'T-D data 2.0'!$E$2:$E$1035,'T-D data 2.0'!G$2:G$1035,"",0)</f>
        <v>0</v>
      </c>
      <c r="H28" s="11">
        <f>_xlfn.XLOOKUP($E28,'T-D data 2.0'!$E$2:$E$1035,'T-D data 2.0'!H$2:H$1035,"",0)</f>
        <v>0</v>
      </c>
      <c r="I28" s="11">
        <f>_xlfn.XLOOKUP($E28,'T-D data 2.0'!$E$2:$E$1035,'T-D data 2.0'!I$2:I$1035,"",0)</f>
        <v>0</v>
      </c>
      <c r="J28" s="11">
        <f>_xlfn.XLOOKUP($E28,'T-D data 2.0'!$E$2:$E$1035,'T-D data 2.0'!J$2:J$1035,"",0)</f>
        <v>0</v>
      </c>
      <c r="K28" s="11">
        <f>_xlfn.XLOOKUP($E28,'T-D data 2.0'!$E$2:$E$1035,'T-D data 2.0'!K$2:K$1035,"",0)</f>
        <v>0</v>
      </c>
      <c r="L28" s="11">
        <f>_xlfn.XLOOKUP($E28,'T-D data 2.0'!$E$2:$E$1035,'T-D data 2.0'!L$2:L$1035,"",0)</f>
        <v>0</v>
      </c>
      <c r="M28" s="11">
        <f>_xlfn.XLOOKUP($E28,'T-D data 2.0'!$E$2:$E$1035,'T-D data 2.0'!M$2:M$1035,"",0)</f>
        <v>0</v>
      </c>
      <c r="N28" s="11">
        <f>_xlfn.XLOOKUP($E28,'T-D data 2.0'!$E$2:$E$1035,'T-D data 2.0'!N$2:N$1035,"",0)</f>
        <v>0</v>
      </c>
      <c r="O28" s="11">
        <f>_xlfn.XLOOKUP($E28,'T-D data 2.0'!$E$2:$E$1035,'T-D data 2.0'!O$2:O$1035,"",0)</f>
        <v>0</v>
      </c>
      <c r="P28" s="11">
        <f>_xlfn.XLOOKUP($E28,'T-D data 2.0'!$E$2:$E$1035,'T-D data 2.0'!P$2:P$1035,"",0)</f>
        <v>0</v>
      </c>
      <c r="Q28" s="11">
        <f>_xlfn.XLOOKUP($E28,'T-D data 2.0'!$E$2:$E$1035,'T-D data 2.0'!Q$2:Q$1035,"",0)</f>
        <v>0</v>
      </c>
    </row>
    <row r="29" spans="2:17" x14ac:dyDescent="0.25">
      <c r="B29" s="184"/>
      <c r="C29" s="85" t="str">
        <f>IF(VLOOKUP(E29,'T-D data 2.0'!$E$1:$S$1035,14,FALSE)=0,"",VLOOKUP('Tx-Dx connection points'!E29,'T-D data 2.0'!$E$1:$S$1035,14,FALSE))</f>
        <v>New Norfolk</v>
      </c>
      <c r="D29" s="75" t="s">
        <v>1640</v>
      </c>
      <c r="E29" s="6" t="str">
        <f>CONCATENATE(VLOOKUP($C$4,'T-D info'!$B$57:$C$103,2,FALSE),D29)</f>
        <v>BWLoad transfer capacity (MVA)3</v>
      </c>
      <c r="F29" s="11">
        <f>_xlfn.XLOOKUP($E29,'T-D data 2.0'!$E$2:$E$1035,'T-D data 2.0'!F$2:F$1035,"",0)</f>
        <v>1.5</v>
      </c>
      <c r="G29" s="11">
        <f>_xlfn.XLOOKUP($E29,'T-D data 2.0'!$E$2:$E$1035,'T-D data 2.0'!G$2:G$1035,"",0)</f>
        <v>0</v>
      </c>
      <c r="H29" s="11">
        <f>_xlfn.XLOOKUP($E29,'T-D data 2.0'!$E$2:$E$1035,'T-D data 2.0'!H$2:H$1035,"",0)</f>
        <v>0</v>
      </c>
      <c r="I29" s="11">
        <f>_xlfn.XLOOKUP($E29,'T-D data 2.0'!$E$2:$E$1035,'T-D data 2.0'!I$2:I$1035,"",0)</f>
        <v>0</v>
      </c>
      <c r="J29" s="11">
        <f>_xlfn.XLOOKUP($E29,'T-D data 2.0'!$E$2:$E$1035,'T-D data 2.0'!J$2:J$1035,"",0)</f>
        <v>0</v>
      </c>
      <c r="K29" s="11">
        <f>_xlfn.XLOOKUP($E29,'T-D data 2.0'!$E$2:$E$1035,'T-D data 2.0'!K$2:K$1035,"",0)</f>
        <v>0</v>
      </c>
      <c r="L29" s="11">
        <f>_xlfn.XLOOKUP($E29,'T-D data 2.0'!$E$2:$E$1035,'T-D data 2.0'!L$2:L$1035,"",0)</f>
        <v>0</v>
      </c>
      <c r="M29" s="11">
        <f>_xlfn.XLOOKUP($E29,'T-D data 2.0'!$E$2:$E$1035,'T-D data 2.0'!M$2:M$1035,"",0)</f>
        <v>0</v>
      </c>
      <c r="N29" s="11">
        <f>_xlfn.XLOOKUP($E29,'T-D data 2.0'!$E$2:$E$1035,'T-D data 2.0'!N$2:N$1035,"",0)</f>
        <v>0</v>
      </c>
      <c r="O29" s="11">
        <f>_xlfn.XLOOKUP($E29,'T-D data 2.0'!$E$2:$E$1035,'T-D data 2.0'!O$2:O$1035,"",0)</f>
        <v>0</v>
      </c>
      <c r="P29" s="11">
        <f>_xlfn.XLOOKUP($E29,'T-D data 2.0'!$E$2:$E$1035,'T-D data 2.0'!P$2:P$1035,"",0)</f>
        <v>0</v>
      </c>
      <c r="Q29" s="11">
        <f>_xlfn.XLOOKUP($E29,'T-D data 2.0'!$E$2:$E$1035,'T-D data 2.0'!Q$2:Q$1035,"",0)</f>
        <v>0</v>
      </c>
    </row>
    <row r="30" spans="2:17" x14ac:dyDescent="0.25">
      <c r="B30" s="184"/>
      <c r="C30" s="85" t="str">
        <f>IF(VLOOKUP(E30,'T-D data 2.0'!$E$1:$S$1035,14,FALSE)=0,"",VLOOKUP('Tx-Dx connection points'!E30,'T-D data 2.0'!$E$1:$S$1035,14,FALSE))</f>
        <v/>
      </c>
      <c r="D30" s="75" t="s">
        <v>1641</v>
      </c>
      <c r="E30" s="6" t="str">
        <f>CONCATENATE(VLOOKUP($C$4,'T-D info'!$B$57:$C$103,2,FALSE),D30)</f>
        <v>BWLoad transfer capacity (MVA)4</v>
      </c>
      <c r="F30" s="11">
        <f>_xlfn.XLOOKUP($E30,'T-D data 2.0'!$E$2:$E$1035,'T-D data 2.0'!F$2:F$1035,"",0)</f>
        <v>0</v>
      </c>
      <c r="G30" s="11">
        <f>_xlfn.XLOOKUP($E30,'T-D data 2.0'!$E$2:$E$1035,'T-D data 2.0'!G$2:G$1035,"",0)</f>
        <v>0</v>
      </c>
      <c r="H30" s="11">
        <f>_xlfn.XLOOKUP($E30,'T-D data 2.0'!$E$2:$E$1035,'T-D data 2.0'!H$2:H$1035,"",0)</f>
        <v>0</v>
      </c>
      <c r="I30" s="11">
        <f>_xlfn.XLOOKUP($E30,'T-D data 2.0'!$E$2:$E$1035,'T-D data 2.0'!I$2:I$1035,"",0)</f>
        <v>0</v>
      </c>
      <c r="J30" s="11">
        <f>_xlfn.XLOOKUP($E30,'T-D data 2.0'!$E$2:$E$1035,'T-D data 2.0'!J$2:J$1035,"",0)</f>
        <v>0</v>
      </c>
      <c r="K30" s="11">
        <f>_xlfn.XLOOKUP($E30,'T-D data 2.0'!$E$2:$E$1035,'T-D data 2.0'!K$2:K$1035,"",0)</f>
        <v>0</v>
      </c>
      <c r="L30" s="11">
        <f>_xlfn.XLOOKUP($E30,'T-D data 2.0'!$E$2:$E$1035,'T-D data 2.0'!L$2:L$1035,"",0)</f>
        <v>0</v>
      </c>
      <c r="M30" s="11">
        <f>_xlfn.XLOOKUP($E30,'T-D data 2.0'!$E$2:$E$1035,'T-D data 2.0'!M$2:M$1035,"",0)</f>
        <v>0</v>
      </c>
      <c r="N30" s="11">
        <f>_xlfn.XLOOKUP($E30,'T-D data 2.0'!$E$2:$E$1035,'T-D data 2.0'!N$2:N$1035,"",0)</f>
        <v>0</v>
      </c>
      <c r="O30" s="11">
        <f>_xlfn.XLOOKUP($E30,'T-D data 2.0'!$E$2:$E$1035,'T-D data 2.0'!O$2:O$1035,"",0)</f>
        <v>0</v>
      </c>
      <c r="P30" s="11">
        <f>_xlfn.XLOOKUP($E30,'T-D data 2.0'!$E$2:$E$1035,'T-D data 2.0'!P$2:P$1035,"",0)</f>
        <v>0</v>
      </c>
      <c r="Q30" s="11">
        <f>_xlfn.XLOOKUP($E30,'T-D data 2.0'!$E$2:$E$1035,'T-D data 2.0'!Q$2:Q$1035,"",0)</f>
        <v>0</v>
      </c>
    </row>
    <row r="31" spans="2:17" ht="11.25" customHeight="1" x14ac:dyDescent="0.25">
      <c r="B31" s="185"/>
      <c r="C31" s="85" t="str">
        <f>IF(VLOOKUP(E31,'T-D data 2.0'!$E$1:$S$1035,14,FALSE)=0,"",VLOOKUP('Tx-Dx connection points'!E31,'T-D data 2.0'!$E$1:$S$1035,14,FALSE))</f>
        <v/>
      </c>
      <c r="D31" s="75" t="s">
        <v>1642</v>
      </c>
      <c r="E31" s="6" t="str">
        <f>CONCATENATE(VLOOKUP($C$4,'T-D info'!$B$57:$C$103,2,FALSE),D31)</f>
        <v>BWLoad transfer capacity (MVA)5</v>
      </c>
      <c r="F31" s="11">
        <f>_xlfn.XLOOKUP($E31,'T-D data 2.0'!$E$2:$E$1035,'T-D data 2.0'!F$2:F$1035,"",0)</f>
        <v>0</v>
      </c>
      <c r="G31" s="11">
        <f>_xlfn.XLOOKUP($E31,'T-D data 2.0'!$E$2:$E$1035,'T-D data 2.0'!G$2:G$1035,"",0)</f>
        <v>0</v>
      </c>
      <c r="H31" s="11">
        <f>_xlfn.XLOOKUP($E31,'T-D data 2.0'!$E$2:$E$1035,'T-D data 2.0'!H$2:H$1035,"",0)</f>
        <v>0</v>
      </c>
      <c r="I31" s="11">
        <f>_xlfn.XLOOKUP($E31,'T-D data 2.0'!$E$2:$E$1035,'T-D data 2.0'!I$2:I$1035,"",0)</f>
        <v>0</v>
      </c>
      <c r="J31" s="11">
        <f>_xlfn.XLOOKUP($E31,'T-D data 2.0'!$E$2:$E$1035,'T-D data 2.0'!J$2:J$1035,"",0)</f>
        <v>0</v>
      </c>
      <c r="K31" s="11">
        <f>_xlfn.XLOOKUP($E31,'T-D data 2.0'!$E$2:$E$1035,'T-D data 2.0'!K$2:K$1035,"",0)</f>
        <v>0</v>
      </c>
      <c r="L31" s="11">
        <f>_xlfn.XLOOKUP($E31,'T-D data 2.0'!$E$2:$E$1035,'T-D data 2.0'!L$2:L$1035,"",0)</f>
        <v>0</v>
      </c>
      <c r="M31" s="11">
        <f>_xlfn.XLOOKUP($E31,'T-D data 2.0'!$E$2:$E$1035,'T-D data 2.0'!M$2:M$1035,"",0)</f>
        <v>0</v>
      </c>
      <c r="N31" s="11">
        <f>_xlfn.XLOOKUP($E31,'T-D data 2.0'!$E$2:$E$1035,'T-D data 2.0'!N$2:N$1035,"",0)</f>
        <v>0</v>
      </c>
      <c r="O31" s="11">
        <f>_xlfn.XLOOKUP($E31,'T-D data 2.0'!$E$2:$E$1035,'T-D data 2.0'!O$2:O$1035,"",0)</f>
        <v>0</v>
      </c>
      <c r="P31" s="11">
        <f>_xlfn.XLOOKUP($E31,'T-D data 2.0'!$E$2:$E$1035,'T-D data 2.0'!P$2:P$1035,"",0)</f>
        <v>0</v>
      </c>
      <c r="Q31" s="11">
        <f>_xlfn.XLOOKUP($E31,'T-D data 2.0'!$E$2:$E$1035,'T-D data 2.0'!Q$2:Q$1035,"",0)</f>
        <v>0</v>
      </c>
    </row>
    <row r="32" spans="2:17" ht="0.75" customHeight="1" x14ac:dyDescent="0.25">
      <c r="B32" s="86"/>
      <c r="C32" s="87"/>
      <c r="D32" s="78"/>
      <c r="E32" s="79"/>
      <c r="F32" s="11">
        <f>_xlfn.XLOOKUP($E32,'T-D data 2.0'!$E$2:$E$1035,'T-D data 2.0'!F$2:F$1035,"",0)</f>
        <v>5.670354183424382</v>
      </c>
      <c r="G32" s="84"/>
      <c r="H32" s="84"/>
      <c r="I32" s="84"/>
      <c r="J32" s="84"/>
      <c r="K32" s="84"/>
      <c r="L32" s="84"/>
      <c r="M32" s="84"/>
      <c r="N32" s="84"/>
      <c r="O32" s="84"/>
      <c r="P32" s="84"/>
      <c r="Q32" s="84"/>
    </row>
    <row r="33" spans="2:17" ht="15.75" customHeight="1" x14ac:dyDescent="0.25">
      <c r="B33" s="193" t="s">
        <v>171</v>
      </c>
      <c r="C33" s="88" t="s">
        <v>172</v>
      </c>
      <c r="D33" s="6" t="s">
        <v>171</v>
      </c>
      <c r="E33" s="6" t="str">
        <f>CONCATENATE(VLOOKUP($C$4,'T-D info'!$B$57:$C$103,2,FALSE),D33,C33)</f>
        <v>BWEmbedded generation capacity (MVA)Units less than 100 kVA</v>
      </c>
      <c r="F33" s="11">
        <f>_xlfn.XLOOKUP($E33,'T-D data 2.0'!$E$2:$E$1035,'T-D data 2.0'!F$2:F$1035,"",0)</f>
        <v>10.207490000000043</v>
      </c>
      <c r="G33" s="11"/>
      <c r="H33" s="11"/>
      <c r="I33" s="11"/>
      <c r="J33" s="11"/>
      <c r="K33" s="11"/>
      <c r="L33" s="11"/>
      <c r="M33" s="11"/>
      <c r="N33" s="11"/>
      <c r="O33" s="11"/>
      <c r="P33" s="11"/>
      <c r="Q33" s="11"/>
    </row>
    <row r="34" spans="2:17" ht="15" customHeight="1" x14ac:dyDescent="0.25">
      <c r="B34" s="194"/>
      <c r="C34" s="88" t="s">
        <v>174</v>
      </c>
      <c r="D34" s="6" t="s">
        <v>171</v>
      </c>
      <c r="E34" s="6" t="str">
        <f>CONCATENATE(VLOOKUP($C$4,'T-D info'!$B$57:$C$103,2,FALSE),D34,C34)</f>
        <v>BWEmbedded generation capacity (MVA)Units greater than 100 kVA</v>
      </c>
      <c r="F34" s="11">
        <f>_xlfn.XLOOKUP($E34,'T-D data 2.0'!$E$2:$E$1035,'T-D data 2.0'!F$2:F$1035,"",0)</f>
        <v>0.32</v>
      </c>
      <c r="G34" s="11"/>
      <c r="H34" s="11"/>
      <c r="I34" s="11"/>
      <c r="J34" s="11"/>
      <c r="K34" s="11"/>
      <c r="L34" s="11"/>
      <c r="M34" s="11"/>
      <c r="N34" s="11"/>
      <c r="O34" s="11"/>
      <c r="P34" s="11"/>
      <c r="Q34" s="11"/>
    </row>
    <row r="35" spans="2:17" ht="18.75" customHeight="1" x14ac:dyDescent="0.25">
      <c r="B35" s="194"/>
      <c r="C35" s="88" t="s">
        <v>1643</v>
      </c>
      <c r="D35" s="6" t="s">
        <v>1644</v>
      </c>
      <c r="E35" s="6" t="str">
        <f>CONCATENATE(VLOOKUP($C$4,'T-D info'!$B$57:$C$103,2,FALSE),D35)</f>
        <v>BWEmbedded generation forecast capacity (MVA)</v>
      </c>
      <c r="F35" s="89"/>
      <c r="G35" s="82"/>
      <c r="H35" s="82">
        <f>IF(ISNA(VLOOKUP($E35,'Substation DER'!$D$5:$R$55,'Substation DER'!I$1,FALSE)/1000),0,VLOOKUP($E35,'Substation DER'!$D$5:$R$55,'Substation DER'!I$1,FALSE)/1000)</f>
        <v>2.9744872540847132</v>
      </c>
      <c r="I35" s="82">
        <f>IF(ISNA(VLOOKUP($E35,'Substation DER'!$D$5:$R$55,'Substation DER'!J$1,FALSE)/1000),0,VLOOKUP($E35,'Substation DER'!$D$5:$R$55,'Substation DER'!J$1,FALSE)/1000)</f>
        <v>3.300083264149694</v>
      </c>
      <c r="J35" s="82">
        <f>IF(ISNA(VLOOKUP($E35,'Substation DER'!$D$5:$R$55,'Substation DER'!K$1,FALSE)/1000),0,VLOOKUP($E35,'Substation DER'!$D$5:$R$55,'Substation DER'!K$1,FALSE)/1000)</f>
        <v>3.5561955248315527</v>
      </c>
      <c r="K35" s="82">
        <f>IF(ISNA(VLOOKUP($E35,'Substation DER'!$D$5:$R$55,'Substation DER'!L$1,FALSE)/1000),0,VLOOKUP($E35,'Substation DER'!$D$5:$R$55,'Substation DER'!L$1,FALSE)/1000)</f>
        <v>3.8087783560536317</v>
      </c>
      <c r="L35" s="82">
        <f>IF(ISNA(VLOOKUP($E35,'Substation DER'!$D$5:$R$55,'Substation DER'!M$1,FALSE)/1000),0,VLOOKUP($E35,'Substation DER'!$D$5:$R$55,'Substation DER'!M$1,FALSE)/1000)</f>
        <v>4.0579860026765395</v>
      </c>
      <c r="M35" s="82">
        <f>IF(ISNA(VLOOKUP($E35,'Substation DER'!$D$5:$R$55,'Substation DER'!N$1,FALSE)/1000),0,VLOOKUP($E35,'Substation DER'!$D$5:$R$55,'Substation DER'!N$1,FALSE)/1000)</f>
        <v>4.2956772628220401</v>
      </c>
      <c r="N35" s="82">
        <f>IF(ISNA(VLOOKUP($E35,'Substation DER'!$D$5:$R$55,'Substation DER'!O$1,FALSE)/1000),0,VLOOKUP($E35,'Substation DER'!$D$5:$R$55,'Substation DER'!O$1,FALSE)/1000)</f>
        <v>4.5241311941179667</v>
      </c>
      <c r="O35" s="82">
        <f>IF(ISNA(VLOOKUP($E35,'Substation DER'!$D$5:$R$55,'Substation DER'!P$1,FALSE)/1000),0,VLOOKUP($E35,'Substation DER'!$D$5:$R$55,'Substation DER'!P$1,FALSE)/1000)</f>
        <v>4.7444679481105423</v>
      </c>
      <c r="P35" s="82">
        <f>IF(ISNA(VLOOKUP($E35,'Substation DER'!$D$5:$R$55,'Substation DER'!Q$1,FALSE)/1000),0,VLOOKUP($E35,'Substation DER'!$D$5:$R$55,'Substation DER'!Q$1,FALSE)/1000)</f>
        <v>4.9565053215594537</v>
      </c>
      <c r="Q35" s="82">
        <f>IF(ISNA(VLOOKUP($E35,'Substation DER'!$D$5:$R$55,'Substation DER'!R$1,FALSE)/1000),0,VLOOKUP($E35,'Substation DER'!$D$5:$R$55,'Substation DER'!R$1,FALSE)/1000)</f>
        <v>5.1613921258867306</v>
      </c>
    </row>
    <row r="36" spans="2:17" ht="16.5" customHeight="1" x14ac:dyDescent="0.25">
      <c r="B36" s="194"/>
      <c r="C36" s="88" t="s">
        <v>1645</v>
      </c>
      <c r="D36" s="6" t="s">
        <v>1644</v>
      </c>
      <c r="E36" s="6" t="s">
        <v>1681</v>
      </c>
      <c r="F36" s="89"/>
      <c r="G36" s="82"/>
      <c r="H36" s="82">
        <f>IF(ISNA(VLOOKUP($E36,'Substation DER'!$D$5:$AC$55,'Substation DER'!T$1,FALSE)/1000),0,VLOOKUP($E36,'Substation DER'!$D$5:$AC$55,'Substation DER'!T$1,FALSE)/1000)</f>
        <v>0</v>
      </c>
      <c r="I36" s="82">
        <v>0</v>
      </c>
      <c r="J36" s="82">
        <v>0</v>
      </c>
      <c r="K36" s="82">
        <v>0</v>
      </c>
      <c r="L36" s="82">
        <v>0</v>
      </c>
      <c r="M36" s="82">
        <v>0</v>
      </c>
      <c r="N36" s="82">
        <v>0</v>
      </c>
      <c r="O36" s="82">
        <v>0</v>
      </c>
      <c r="P36" s="82">
        <v>0</v>
      </c>
      <c r="Q36" s="82">
        <v>0</v>
      </c>
    </row>
    <row r="37" spans="2:17" ht="16.5" customHeight="1" x14ac:dyDescent="0.25"/>
    <row r="38" spans="2:17" x14ac:dyDescent="0.25">
      <c r="C38" s="195" t="s">
        <v>1646</v>
      </c>
      <c r="F38" s="190" t="str">
        <f>IF(ISNA(VLOOKUP($C$4,'T-D info'!$K$6:$L$18,2,FALSE)),"",VLOOKUP($C$4,'T-D info'!$K$6:$L$18,2,FALSE))</f>
        <v/>
      </c>
      <c r="G38" s="190"/>
      <c r="H38" s="190"/>
      <c r="I38" s="190"/>
      <c r="J38" s="190"/>
      <c r="K38" s="190"/>
      <c r="L38" s="190"/>
      <c r="M38" s="190"/>
      <c r="N38" s="190"/>
      <c r="O38" s="190"/>
      <c r="P38" s="190"/>
      <c r="Q38" s="190"/>
    </row>
    <row r="39" spans="2:17" x14ac:dyDescent="0.25">
      <c r="C39" s="196"/>
      <c r="F39" s="190"/>
      <c r="G39" s="190"/>
      <c r="H39" s="190"/>
      <c r="I39" s="190"/>
      <c r="J39" s="190"/>
      <c r="K39" s="190"/>
      <c r="L39" s="190"/>
      <c r="M39" s="190"/>
      <c r="N39" s="190"/>
      <c r="O39" s="190"/>
      <c r="P39" s="190"/>
      <c r="Q39" s="190"/>
    </row>
    <row r="40" spans="2:17" x14ac:dyDescent="0.25">
      <c r="C40" s="196"/>
      <c r="F40" s="190"/>
      <c r="G40" s="190"/>
      <c r="H40" s="190"/>
      <c r="I40" s="190"/>
      <c r="J40" s="190"/>
      <c r="K40" s="190"/>
      <c r="L40" s="190"/>
      <c r="M40" s="190"/>
      <c r="N40" s="190"/>
      <c r="O40" s="190"/>
      <c r="P40" s="190"/>
      <c r="Q40" s="190"/>
    </row>
    <row r="41" spans="2:17" x14ac:dyDescent="0.25">
      <c r="F41" s="90"/>
      <c r="G41" s="90"/>
      <c r="H41" s="90"/>
      <c r="I41" s="90"/>
      <c r="J41" s="90"/>
      <c r="K41" s="90"/>
      <c r="L41" s="90"/>
      <c r="M41" s="90"/>
      <c r="N41" s="90"/>
      <c r="O41" s="90"/>
      <c r="P41" s="90"/>
      <c r="Q41" s="90"/>
    </row>
    <row r="42" spans="2:17" x14ac:dyDescent="0.25">
      <c r="C42" s="91"/>
      <c r="D42" s="91"/>
      <c r="E42" s="91"/>
      <c r="F42" s="91"/>
      <c r="G42" s="91"/>
      <c r="H42" s="91"/>
      <c r="I42" s="91"/>
      <c r="J42" s="91"/>
      <c r="K42" s="91"/>
      <c r="L42" s="91"/>
      <c r="M42" s="91"/>
      <c r="N42" s="91"/>
      <c r="O42" s="91"/>
      <c r="P42" s="91"/>
      <c r="Q42" s="91"/>
    </row>
    <row r="43" spans="2:17" x14ac:dyDescent="0.25">
      <c r="C43" s="92"/>
      <c r="D43" s="92"/>
      <c r="E43" s="92"/>
      <c r="F43" s="93"/>
      <c r="G43" s="93"/>
      <c r="H43" s="93"/>
      <c r="I43" s="93"/>
      <c r="J43" s="93"/>
      <c r="K43" s="93"/>
      <c r="L43" s="93"/>
      <c r="M43" s="93"/>
      <c r="N43" s="93"/>
      <c r="O43" s="94"/>
      <c r="P43" s="94">
        <f t="shared" ref="P43:Q43" si="1">P8</f>
        <v>2032</v>
      </c>
      <c r="Q43" s="94">
        <f t="shared" si="1"/>
        <v>2033</v>
      </c>
    </row>
    <row r="44" spans="2:17" x14ac:dyDescent="0.25">
      <c r="C44" s="92"/>
      <c r="D44" s="92"/>
      <c r="E44" s="92"/>
      <c r="F44" s="92"/>
      <c r="G44" s="92"/>
      <c r="H44" s="92"/>
      <c r="I44" s="92"/>
      <c r="J44" s="92"/>
      <c r="K44" s="92"/>
      <c r="L44" s="92"/>
      <c r="M44" s="92"/>
      <c r="N44" s="92"/>
      <c r="O44" s="91"/>
      <c r="P44" s="91">
        <f t="shared" ref="P44:Q45" si="2">IFERROR(P11/1,VALUE(LEFT(P11,FIND("[",P11)-1)))</f>
        <v>35</v>
      </c>
      <c r="Q44" s="91">
        <f t="shared" si="2"/>
        <v>35</v>
      </c>
    </row>
    <row r="45" spans="2:17" x14ac:dyDescent="0.25">
      <c r="C45" s="92"/>
      <c r="D45" s="92"/>
      <c r="E45" s="92"/>
      <c r="F45" s="92"/>
      <c r="G45" s="92"/>
      <c r="H45" s="92"/>
      <c r="I45" s="92"/>
      <c r="J45" s="92"/>
      <c r="K45" s="92"/>
      <c r="L45" s="92"/>
      <c r="M45" s="92"/>
      <c r="N45" s="92"/>
      <c r="O45" s="91"/>
      <c r="P45" s="91">
        <f t="shared" si="2"/>
        <v>42</v>
      </c>
      <c r="Q45" s="91">
        <f t="shared" si="2"/>
        <v>42</v>
      </c>
    </row>
    <row r="46" spans="2:17" x14ac:dyDescent="0.25">
      <c r="C46" s="92"/>
      <c r="D46" s="92"/>
      <c r="E46" s="92"/>
      <c r="F46" s="92"/>
      <c r="G46" s="92"/>
      <c r="H46" s="92"/>
      <c r="I46" s="92"/>
      <c r="J46" s="92"/>
      <c r="K46" s="92"/>
      <c r="L46" s="92"/>
      <c r="M46" s="92"/>
      <c r="N46" s="92"/>
      <c r="O46" s="91"/>
      <c r="P46" s="91">
        <f t="shared" ref="P46:Q46" si="3">IFERROR(P16/1,VALUE(LEFT(P16,FIND("[",P16)-1)))</f>
        <v>40.873078515730704</v>
      </c>
      <c r="Q46" s="91">
        <f t="shared" si="3"/>
        <v>42.612130322388872</v>
      </c>
    </row>
    <row r="47" spans="2:17" x14ac:dyDescent="0.25">
      <c r="C47" s="91"/>
      <c r="D47" s="91"/>
      <c r="E47" s="91"/>
      <c r="F47" s="91"/>
      <c r="G47" s="91"/>
      <c r="H47" s="91"/>
      <c r="I47" s="91"/>
      <c r="J47" s="91"/>
      <c r="K47" s="91"/>
      <c r="L47" s="91"/>
      <c r="M47" s="91"/>
      <c r="N47" s="91"/>
      <c r="O47" s="91"/>
      <c r="P47" s="91"/>
      <c r="Q47" s="91"/>
    </row>
  </sheetData>
  <mergeCells count="18">
    <mergeCell ref="B16:B17"/>
    <mergeCell ref="B24:B25"/>
    <mergeCell ref="B27:B31"/>
    <mergeCell ref="B33:B36"/>
    <mergeCell ref="C38:C40"/>
    <mergeCell ref="F38:Q40"/>
    <mergeCell ref="G5:J5"/>
    <mergeCell ref="K5:N5"/>
    <mergeCell ref="G6:J6"/>
    <mergeCell ref="K6:N6"/>
    <mergeCell ref="B10:B12"/>
    <mergeCell ref="B14:B15"/>
    <mergeCell ref="G2:J2"/>
    <mergeCell ref="K2:N2"/>
    <mergeCell ref="G3:J3"/>
    <mergeCell ref="K3:N3"/>
    <mergeCell ref="G4:J4"/>
    <mergeCell ref="K4:N4"/>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108111-5FF6-4E54-B1E8-669C930F725F}">
          <x14:formula1>
            <xm:f>'T-D info'!$C$7:$C$53</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C072-6E3B-4FEA-87DF-09BEE45CC957}">
  <sheetPr codeName="Sheet17">
    <tabColor rgb="FFEB008B"/>
  </sheetPr>
  <dimension ref="B1:CP51"/>
  <sheetViews>
    <sheetView zoomScale="70" zoomScaleNormal="70" workbookViewId="0">
      <pane ySplit="8" topLeftCell="A9" activePane="bottomLeft" state="frozen"/>
      <selection activeCell="Q52" sqref="Q52"/>
      <selection pane="bottomLeft" activeCell="C4" sqref="C4"/>
    </sheetView>
  </sheetViews>
  <sheetFormatPr defaultColWidth="8.85546875" defaultRowHeight="15" x14ac:dyDescent="0.25"/>
  <cols>
    <col min="1" max="1" width="0.7109375" style="4" customWidth="1"/>
    <col min="2" max="2" width="26.42578125" style="4" customWidth="1"/>
    <col min="3" max="3" width="38.28515625" style="4" bestFit="1" customWidth="1"/>
    <col min="4" max="4" width="42.42578125" style="4" hidden="1" customWidth="1"/>
    <col min="5" max="5" width="71" style="4" hidden="1" customWidth="1"/>
    <col min="6" max="6" width="8.140625" style="4" bestFit="1" customWidth="1"/>
    <col min="7" max="17" width="7.28515625" style="4" customWidth="1"/>
    <col min="18" max="18" width="3.85546875" style="4" bestFit="1" customWidth="1"/>
    <col min="19" max="19" width="4.7109375" style="4" customWidth="1"/>
    <col min="20" max="20" width="8.85546875" style="4" customWidth="1"/>
    <col min="21" max="21" width="6.140625" style="4" hidden="1" customWidth="1"/>
    <col min="22" max="89" width="8.85546875" style="4" customWidth="1"/>
    <col min="90" max="16384" width="8.85546875" style="4"/>
  </cols>
  <sheetData>
    <row r="1" spans="2:94" ht="1.1499999999999999" customHeight="1" x14ac:dyDescent="0.25">
      <c r="D1" s="66"/>
      <c r="E1" s="66"/>
      <c r="G1" s="66"/>
      <c r="I1" s="66"/>
      <c r="K1" s="66"/>
      <c r="M1" s="66"/>
      <c r="P1" s="66"/>
      <c r="R1" s="66"/>
      <c r="T1" s="66"/>
      <c r="U1" s="66"/>
      <c r="W1" s="66"/>
      <c r="Y1" s="66"/>
      <c r="AA1" s="66"/>
      <c r="AC1" s="66"/>
      <c r="AE1" s="66"/>
      <c r="AG1" s="66"/>
      <c r="AI1" s="66"/>
      <c r="AK1" s="66"/>
      <c r="AM1" s="66"/>
      <c r="AO1" s="66"/>
      <c r="AQ1" s="66"/>
      <c r="AS1" s="66"/>
      <c r="AU1" s="66"/>
      <c r="AW1" s="66"/>
      <c r="AY1" s="66"/>
      <c r="BA1" s="66"/>
      <c r="BC1" s="66"/>
      <c r="BE1" s="66"/>
      <c r="BG1" s="66"/>
      <c r="BI1" s="66"/>
      <c r="BK1" s="66"/>
      <c r="BM1" s="66"/>
      <c r="BO1" s="66"/>
      <c r="BQ1" s="66"/>
      <c r="BS1" s="66"/>
      <c r="BU1" s="66"/>
      <c r="BW1" s="66"/>
      <c r="BY1" s="66"/>
      <c r="CA1" s="66"/>
      <c r="CC1" s="66"/>
      <c r="CE1" s="66"/>
      <c r="CG1" s="66"/>
      <c r="CI1" s="66"/>
      <c r="CK1" s="66"/>
      <c r="CM1" s="66"/>
      <c r="CO1" s="66"/>
    </row>
    <row r="2" spans="2:94" x14ac:dyDescent="0.25">
      <c r="E2" s="67"/>
      <c r="F2" s="68"/>
      <c r="G2" s="188" t="s">
        <v>97</v>
      </c>
      <c r="H2" s="188"/>
      <c r="I2" s="188"/>
      <c r="J2" s="188"/>
      <c r="K2" s="189" t="str">
        <f>VLOOKUP($C$4,'Zone info'!$B$3:$H$19,2,FALSE)</f>
        <v>West Coast</v>
      </c>
      <c r="L2" s="189"/>
      <c r="M2" s="189"/>
      <c r="N2" s="189"/>
      <c r="O2" s="69"/>
      <c r="P2" s="67"/>
      <c r="Q2" s="197" t="s">
        <v>131</v>
      </c>
      <c r="R2" s="198"/>
      <c r="S2" s="198"/>
      <c r="T2" s="199"/>
      <c r="U2" s="95"/>
      <c r="V2" s="200" t="s">
        <v>225</v>
      </c>
      <c r="W2" s="201"/>
      <c r="X2" s="68"/>
      <c r="Y2" s="67"/>
      <c r="Z2" s="68"/>
      <c r="AA2" s="67"/>
      <c r="AB2" s="68"/>
      <c r="AC2" s="67"/>
      <c r="AD2" s="68"/>
      <c r="AE2" s="67"/>
      <c r="AF2" s="68"/>
      <c r="AG2" s="67"/>
      <c r="AH2" s="68"/>
      <c r="AI2" s="67"/>
      <c r="AJ2" s="68"/>
      <c r="AK2" s="67"/>
      <c r="AL2" s="68"/>
      <c r="AM2" s="67"/>
      <c r="AN2" s="68"/>
      <c r="AO2" s="67"/>
      <c r="AP2" s="68"/>
      <c r="AQ2" s="67"/>
      <c r="AR2" s="68"/>
      <c r="AS2" s="67"/>
      <c r="AT2" s="68"/>
      <c r="AU2" s="67"/>
      <c r="AV2" s="68"/>
      <c r="AW2" s="67"/>
      <c r="AX2" s="68"/>
      <c r="AY2" s="67"/>
      <c r="AZ2" s="68"/>
      <c r="BA2" s="67"/>
      <c r="BB2" s="68"/>
      <c r="BC2" s="67"/>
      <c r="BD2" s="68"/>
      <c r="BE2" s="67"/>
      <c r="BF2" s="68"/>
      <c r="BG2" s="67"/>
      <c r="BH2" s="68"/>
      <c r="BI2" s="67"/>
      <c r="BJ2" s="68"/>
      <c r="BK2" s="67"/>
      <c r="BL2" s="68"/>
      <c r="BM2" s="67"/>
      <c r="BN2" s="68"/>
      <c r="BO2" s="67"/>
      <c r="BP2" s="68"/>
      <c r="BQ2" s="67"/>
      <c r="BR2" s="68"/>
      <c r="BS2" s="67"/>
      <c r="BT2" s="68"/>
      <c r="BU2" s="67"/>
      <c r="BV2" s="68"/>
      <c r="BW2" s="67"/>
      <c r="BX2" s="68"/>
      <c r="BY2" s="67"/>
      <c r="BZ2" s="68"/>
      <c r="CA2" s="67"/>
      <c r="CB2" s="68"/>
      <c r="CC2" s="67"/>
      <c r="CD2" s="68"/>
      <c r="CE2" s="67"/>
      <c r="CF2" s="68"/>
      <c r="CG2" s="67"/>
      <c r="CH2" s="68"/>
      <c r="CI2" s="67"/>
      <c r="CJ2" s="68"/>
      <c r="CK2" s="67"/>
      <c r="CL2" s="68"/>
      <c r="CM2" s="67"/>
      <c r="CN2" s="68"/>
    </row>
    <row r="3" spans="2:94" x14ac:dyDescent="0.25">
      <c r="C3" s="6" t="s">
        <v>1647</v>
      </c>
      <c r="D3" s="67"/>
      <c r="E3" s="67"/>
      <c r="F3" s="68"/>
      <c r="G3" s="188" t="s">
        <v>98</v>
      </c>
      <c r="H3" s="188"/>
      <c r="I3" s="188"/>
      <c r="J3" s="188"/>
      <c r="K3" s="189" t="str">
        <f>VLOOKUP($C$4,'Zone info'!$B$3:$H$19,3,FALSE)</f>
        <v>Distribution lines</v>
      </c>
      <c r="L3" s="189"/>
      <c r="M3" s="189"/>
      <c r="N3" s="189"/>
      <c r="O3" s="69"/>
      <c r="P3" s="67"/>
      <c r="Q3" s="202">
        <f>IF(VLOOKUP($U3,'Zone info'!$L$3:$N$54,2,FALSE)=0,"",VLOOKUP($U3,'Zone info'!$L$3:$N$54,2,FALSE))</f>
        <v>97013</v>
      </c>
      <c r="R3" s="203"/>
      <c r="S3" s="203"/>
      <c r="T3" s="204"/>
      <c r="U3" s="96" t="str">
        <f>CONCATENATE($C$4,1)</f>
        <v>Trial Harbour1</v>
      </c>
      <c r="V3" s="205" t="str">
        <f>IF(VLOOKUP($U3,'Zone info'!$L$3:$N$54,3,FALSE)=0,"",VLOOKUP($U3,'Zone info'!$L$3:$N$54,3,FALSE))</f>
        <v>50[1]</v>
      </c>
      <c r="W3" s="206"/>
      <c r="X3" s="68"/>
      <c r="Y3" s="67"/>
      <c r="Z3" s="68"/>
      <c r="AA3" s="67"/>
      <c r="AB3" s="68"/>
      <c r="AC3" s="67"/>
      <c r="AD3" s="68"/>
      <c r="AE3" s="67"/>
      <c r="AF3" s="68"/>
      <c r="AG3" s="67"/>
      <c r="AH3" s="68"/>
      <c r="AI3" s="67"/>
      <c r="AJ3" s="68"/>
      <c r="AK3" s="67"/>
      <c r="AL3" s="68"/>
      <c r="AM3" s="67"/>
      <c r="AN3" s="68"/>
      <c r="AO3" s="67"/>
      <c r="AP3" s="68"/>
      <c r="AQ3" s="67"/>
      <c r="AR3" s="68"/>
      <c r="AS3" s="67"/>
      <c r="AT3" s="68"/>
      <c r="AU3" s="67"/>
      <c r="AV3" s="68"/>
      <c r="AW3" s="67"/>
      <c r="AX3" s="68"/>
      <c r="AY3" s="67"/>
      <c r="AZ3" s="68"/>
      <c r="BA3" s="67"/>
      <c r="BB3" s="68"/>
      <c r="BC3" s="67"/>
      <c r="BD3" s="68"/>
      <c r="BE3" s="67"/>
      <c r="BF3" s="68"/>
      <c r="BG3" s="67"/>
      <c r="BH3" s="68"/>
      <c r="BI3" s="67"/>
      <c r="BJ3" s="68"/>
      <c r="BK3" s="67"/>
      <c r="BL3" s="68"/>
      <c r="BM3" s="67"/>
      <c r="BN3" s="68"/>
      <c r="BO3" s="67"/>
      <c r="BP3" s="68"/>
      <c r="BQ3" s="67"/>
      <c r="BR3" s="68"/>
      <c r="BS3" s="67"/>
      <c r="BT3" s="68"/>
      <c r="BU3" s="67"/>
      <c r="BV3" s="68"/>
      <c r="BW3" s="67"/>
      <c r="BX3" s="68"/>
      <c r="BY3" s="67"/>
      <c r="BZ3" s="68"/>
      <c r="CA3" s="67"/>
      <c r="CB3" s="68"/>
      <c r="CC3" s="67"/>
      <c r="CD3" s="68"/>
      <c r="CE3" s="67"/>
      <c r="CF3" s="68"/>
      <c r="CG3" s="67"/>
      <c r="CH3" s="68"/>
      <c r="CI3" s="67"/>
      <c r="CJ3" s="68"/>
      <c r="CK3" s="67"/>
      <c r="CL3" s="68"/>
      <c r="CM3" s="67"/>
      <c r="CN3" s="68"/>
    </row>
    <row r="4" spans="2:94" x14ac:dyDescent="0.25">
      <c r="B4" s="97"/>
      <c r="C4" s="98" t="s">
        <v>251</v>
      </c>
      <c r="D4" s="67"/>
      <c r="E4" s="67"/>
      <c r="F4" s="68"/>
      <c r="G4" s="188" t="s">
        <v>99</v>
      </c>
      <c r="H4" s="188"/>
      <c r="I4" s="188"/>
      <c r="J4" s="188"/>
      <c r="K4" s="189" t="str">
        <f>VLOOKUP($C$4,'Zone info'!$B$3:$H$19,4,FALSE)</f>
        <v>44/22 kV</v>
      </c>
      <c r="L4" s="189"/>
      <c r="M4" s="189"/>
      <c r="N4" s="189"/>
      <c r="O4" s="69"/>
      <c r="P4" s="67"/>
      <c r="Q4" s="202" t="str">
        <f>IF(VLOOKUP($U4,'Zone info'!$L$3:$N$54,2,FALSE)=0,"",VLOOKUP($U4,'Zone info'!$L$3:$N$54,2,FALSE))</f>
        <v/>
      </c>
      <c r="R4" s="203"/>
      <c r="S4" s="203"/>
      <c r="T4" s="204"/>
      <c r="U4" s="96" t="str">
        <f>CONCATENATE($C$4,2)</f>
        <v>Trial Harbour2</v>
      </c>
      <c r="V4" s="205" t="str">
        <f>IF(VLOOKUP($U4,'Zone info'!$L$3:$N$54,3,FALSE)=0,"",VLOOKUP($U4,'Zone info'!$L$3:$N$54,3,FALSE))</f>
        <v/>
      </c>
      <c r="W4" s="206"/>
      <c r="X4" s="68"/>
      <c r="Y4" s="67"/>
      <c r="Z4" s="68"/>
      <c r="AA4" s="67"/>
      <c r="AB4" s="68"/>
      <c r="AC4" s="67"/>
      <c r="AD4" s="68"/>
      <c r="AE4" s="67"/>
      <c r="AF4" s="68"/>
      <c r="AG4" s="67"/>
      <c r="AH4" s="68"/>
      <c r="AI4" s="67"/>
      <c r="AJ4" s="68"/>
      <c r="AK4" s="67"/>
      <c r="AL4" s="68"/>
      <c r="AM4" s="67"/>
      <c r="AN4" s="68"/>
      <c r="AO4" s="67"/>
      <c r="AP4" s="68"/>
      <c r="AQ4" s="67"/>
      <c r="AR4" s="68"/>
      <c r="AS4" s="67"/>
      <c r="AT4" s="68"/>
      <c r="AU4" s="67"/>
      <c r="AV4" s="68"/>
      <c r="AW4" s="67"/>
      <c r="AX4" s="68"/>
      <c r="AY4" s="67"/>
      <c r="AZ4" s="68"/>
      <c r="BA4" s="67"/>
      <c r="BB4" s="68"/>
      <c r="BC4" s="67"/>
      <c r="BD4" s="68"/>
      <c r="BE4" s="67"/>
      <c r="BF4" s="68"/>
      <c r="BG4" s="67"/>
      <c r="BH4" s="68"/>
      <c r="BI4" s="67"/>
      <c r="BJ4" s="68"/>
      <c r="BK4" s="67"/>
      <c r="BL4" s="68"/>
      <c r="BM4" s="67"/>
      <c r="BN4" s="68"/>
      <c r="BO4" s="67"/>
      <c r="BP4" s="68"/>
      <c r="BQ4" s="67"/>
      <c r="BR4" s="68"/>
      <c r="BS4" s="67"/>
      <c r="BT4" s="68"/>
      <c r="BU4" s="67"/>
      <c r="BV4" s="68"/>
      <c r="BW4" s="67"/>
      <c r="BX4" s="68"/>
      <c r="BY4" s="67"/>
      <c r="BZ4" s="68"/>
      <c r="CA4" s="67"/>
      <c r="CB4" s="68"/>
      <c r="CC4" s="67"/>
      <c r="CD4" s="68"/>
      <c r="CE4" s="67"/>
      <c r="CF4" s="68"/>
      <c r="CG4" s="67"/>
      <c r="CH4" s="68"/>
      <c r="CI4" s="67"/>
      <c r="CJ4" s="68"/>
      <c r="CK4" s="67"/>
      <c r="CL4" s="68"/>
      <c r="CM4" s="67"/>
      <c r="CN4" s="68"/>
    </row>
    <row r="5" spans="2:94" x14ac:dyDescent="0.25">
      <c r="C5" s="68"/>
      <c r="D5" s="67"/>
      <c r="E5" s="67"/>
      <c r="F5" s="68"/>
      <c r="G5" s="188" t="s">
        <v>100</v>
      </c>
      <c r="H5" s="188"/>
      <c r="I5" s="188"/>
      <c r="J5" s="188"/>
      <c r="K5" s="189">
        <f>VLOOKUP($C$4,'Zone info'!$B$3:$H$19,5,FALSE)</f>
        <v>2</v>
      </c>
      <c r="L5" s="189"/>
      <c r="M5" s="189"/>
      <c r="N5" s="189"/>
      <c r="O5" s="69"/>
      <c r="P5" s="67"/>
      <c r="Q5" s="202" t="str">
        <f>IF(VLOOKUP($U5,'Zone info'!$L$3:$N$54,2,FALSE)=0,"",VLOOKUP($U5,'Zone info'!$L$3:$N$54,2,FALSE))</f>
        <v/>
      </c>
      <c r="R5" s="203"/>
      <c r="S5" s="203"/>
      <c r="T5" s="204"/>
      <c r="U5" s="96" t="str">
        <f>CONCATENATE($C$4,3)</f>
        <v>Trial Harbour3</v>
      </c>
      <c r="V5" s="205" t="str">
        <f>IF(VLOOKUP($U5,'Zone info'!$L$3:$N$54,3,FALSE)=0,"",VLOOKUP($U5,'Zone info'!$L$3:$N$54,3,FALSE))</f>
        <v/>
      </c>
      <c r="W5" s="206"/>
      <c r="X5" s="68"/>
      <c r="Y5" s="67"/>
      <c r="Z5" s="68"/>
      <c r="AA5" s="67"/>
      <c r="AB5" s="68"/>
      <c r="AC5" s="67"/>
      <c r="AD5" s="68"/>
      <c r="AE5" s="67"/>
      <c r="AF5" s="68"/>
      <c r="AG5" s="67"/>
      <c r="AH5" s="68"/>
      <c r="AI5" s="67"/>
      <c r="AJ5" s="68"/>
      <c r="AK5" s="67"/>
      <c r="AL5" s="68"/>
      <c r="AM5" s="67"/>
      <c r="AN5" s="68"/>
      <c r="AO5" s="67"/>
      <c r="AP5" s="68"/>
      <c r="AQ5" s="67"/>
      <c r="AR5" s="68"/>
      <c r="AS5" s="67"/>
      <c r="AT5" s="68"/>
      <c r="AU5" s="67"/>
      <c r="AV5" s="68"/>
      <c r="AW5" s="67"/>
      <c r="AX5" s="68"/>
      <c r="AY5" s="67"/>
      <c r="AZ5" s="68"/>
      <c r="BA5" s="67"/>
      <c r="BB5" s="68"/>
      <c r="BC5" s="67"/>
      <c r="BD5" s="68"/>
      <c r="BE5" s="67"/>
      <c r="BF5" s="68"/>
      <c r="BG5" s="67"/>
      <c r="BH5" s="68"/>
      <c r="BI5" s="67"/>
      <c r="BJ5" s="68"/>
      <c r="BK5" s="67"/>
      <c r="BL5" s="68"/>
      <c r="BM5" s="67"/>
      <c r="BN5" s="68"/>
      <c r="BO5" s="67"/>
      <c r="BP5" s="68"/>
      <c r="BQ5" s="67"/>
      <c r="BR5" s="68"/>
      <c r="BS5" s="67"/>
      <c r="BT5" s="68"/>
      <c r="BU5" s="67"/>
      <c r="BV5" s="68"/>
      <c r="BW5" s="67"/>
      <c r="BX5" s="68"/>
      <c r="BY5" s="67"/>
      <c r="BZ5" s="68"/>
      <c r="CA5" s="67"/>
      <c r="CB5" s="68"/>
      <c r="CC5" s="67"/>
      <c r="CD5" s="68"/>
      <c r="CE5" s="67"/>
      <c r="CF5" s="68"/>
      <c r="CG5" s="67"/>
      <c r="CH5" s="68"/>
      <c r="CI5" s="67"/>
      <c r="CJ5" s="68"/>
      <c r="CK5" s="67"/>
      <c r="CL5" s="68"/>
      <c r="CM5" s="67"/>
      <c r="CN5" s="68"/>
    </row>
    <row r="6" spans="2:94" x14ac:dyDescent="0.25">
      <c r="C6" s="68"/>
      <c r="D6" s="67"/>
      <c r="E6" s="67"/>
      <c r="F6" s="68"/>
      <c r="G6" s="188" t="s">
        <v>101</v>
      </c>
      <c r="H6" s="188"/>
      <c r="I6" s="188"/>
      <c r="J6" s="188"/>
      <c r="K6" s="189" t="str">
        <f>VLOOKUP($C$4,'Zone info'!$B$3:$H$19,6,FALSE)</f>
        <v>Winter</v>
      </c>
      <c r="L6" s="189"/>
      <c r="M6" s="189"/>
      <c r="N6" s="189"/>
      <c r="O6" s="69"/>
      <c r="P6" s="67"/>
      <c r="Q6" s="68"/>
      <c r="R6" s="67"/>
      <c r="S6" s="68"/>
      <c r="T6" s="67"/>
      <c r="U6" s="67"/>
      <c r="V6" s="68"/>
      <c r="W6" s="67"/>
      <c r="X6" s="68"/>
      <c r="Y6" s="67"/>
      <c r="Z6" s="68"/>
      <c r="AA6" s="67"/>
      <c r="AB6" s="68"/>
      <c r="AC6" s="67"/>
      <c r="AD6" s="68"/>
      <c r="AE6" s="67"/>
      <c r="AF6" s="68"/>
      <c r="AG6" s="67"/>
      <c r="AH6" s="68"/>
      <c r="AI6" s="67"/>
      <c r="AJ6" s="68"/>
      <c r="AK6" s="67"/>
      <c r="AL6" s="68"/>
      <c r="AM6" s="67"/>
      <c r="AN6" s="68"/>
      <c r="AO6" s="67"/>
      <c r="AP6" s="68"/>
      <c r="AQ6" s="67"/>
      <c r="AR6" s="68"/>
      <c r="AS6" s="67"/>
      <c r="AT6" s="68"/>
      <c r="AU6" s="67"/>
      <c r="AV6" s="68"/>
      <c r="AW6" s="67"/>
      <c r="AX6" s="68"/>
      <c r="AY6" s="67"/>
      <c r="AZ6" s="68"/>
      <c r="BA6" s="67"/>
      <c r="BB6" s="68"/>
      <c r="BC6" s="67"/>
      <c r="BD6" s="68"/>
      <c r="BE6" s="67"/>
      <c r="BF6" s="68"/>
      <c r="BG6" s="67"/>
      <c r="BH6" s="68"/>
      <c r="BI6" s="67"/>
      <c r="BJ6" s="68"/>
      <c r="BK6" s="67"/>
      <c r="BL6" s="68"/>
      <c r="BM6" s="67"/>
      <c r="BN6" s="68"/>
      <c r="BO6" s="67"/>
      <c r="BP6" s="68"/>
      <c r="BQ6" s="67"/>
      <c r="BR6" s="68"/>
      <c r="BS6" s="67"/>
      <c r="BT6" s="68"/>
      <c r="BU6" s="67"/>
      <c r="BV6" s="68"/>
      <c r="BW6" s="67"/>
      <c r="BX6" s="68"/>
      <c r="BY6" s="67"/>
      <c r="BZ6" s="68"/>
      <c r="CA6" s="67"/>
      <c r="CB6" s="68"/>
      <c r="CC6" s="67"/>
      <c r="CD6" s="68"/>
      <c r="CE6" s="67"/>
      <c r="CF6" s="68"/>
      <c r="CG6" s="67"/>
      <c r="CH6" s="68"/>
      <c r="CI6" s="67"/>
      <c r="CJ6" s="68"/>
      <c r="CK6" s="67"/>
      <c r="CL6" s="68"/>
      <c r="CM6" s="67"/>
      <c r="CN6" s="68"/>
      <c r="CO6" s="67"/>
      <c r="CP6" s="68"/>
    </row>
    <row r="7" spans="2:94" ht="1.1499999999999999" customHeight="1" x14ac:dyDescent="0.25"/>
    <row r="8" spans="2:94" ht="45" x14ac:dyDescent="0.25">
      <c r="B8" s="6" t="s">
        <v>1633</v>
      </c>
      <c r="C8" s="6" t="s">
        <v>1634</v>
      </c>
      <c r="D8" s="5"/>
      <c r="E8" s="5"/>
      <c r="F8" s="71" t="s">
        <v>276</v>
      </c>
      <c r="G8" s="71" t="s">
        <v>1898</v>
      </c>
      <c r="H8" s="71">
        <v>2024</v>
      </c>
      <c r="I8" s="71">
        <f>H8+1</f>
        <v>2025</v>
      </c>
      <c r="J8" s="71">
        <f t="shared" ref="J8:Q8" si="0">I8+1</f>
        <v>2026</v>
      </c>
      <c r="K8" s="71">
        <f t="shared" si="0"/>
        <v>2027</v>
      </c>
      <c r="L8" s="71">
        <f t="shared" si="0"/>
        <v>2028</v>
      </c>
      <c r="M8" s="71">
        <f t="shared" si="0"/>
        <v>2029</v>
      </c>
      <c r="N8" s="71">
        <f t="shared" si="0"/>
        <v>2030</v>
      </c>
      <c r="O8" s="71">
        <f t="shared" si="0"/>
        <v>2031</v>
      </c>
      <c r="P8" s="71">
        <f t="shared" si="0"/>
        <v>2032</v>
      </c>
      <c r="Q8" s="71">
        <f t="shared" si="0"/>
        <v>2033</v>
      </c>
    </row>
    <row r="9" spans="2:94" ht="1.1499999999999999" customHeight="1" x14ac:dyDescent="0.25">
      <c r="B9" s="72"/>
      <c r="C9" s="73"/>
      <c r="D9" s="5"/>
      <c r="E9" s="5"/>
      <c r="F9" s="73"/>
      <c r="G9" s="73"/>
      <c r="H9" s="73"/>
      <c r="I9" s="73"/>
      <c r="J9" s="73"/>
      <c r="K9" s="73"/>
      <c r="L9" s="73"/>
      <c r="M9" s="73"/>
      <c r="N9" s="73"/>
      <c r="O9" s="73"/>
      <c r="P9" s="73"/>
      <c r="Q9" s="73"/>
    </row>
    <row r="10" spans="2:94" x14ac:dyDescent="0.25">
      <c r="B10" s="183" t="s">
        <v>1635</v>
      </c>
      <c r="C10" s="8" t="s">
        <v>107</v>
      </c>
      <c r="D10" s="75" t="s">
        <v>106</v>
      </c>
      <c r="E10" s="6" t="str">
        <f>CONCATENATE(VLOOKUP($C$4,'Zone info'!$A$41:$B$56,2,FALSE),D10,C10)</f>
        <v xml:space="preserve">THZSubstation capacity (winter and summer) (MVA)Total </v>
      </c>
      <c r="F10" s="109">
        <f>_xlfn.XLOOKUP($E10,'Zone data 2.0'!$E$2:$E$289,'Zone data 2.0'!F$2:F$289,"",0)</f>
        <v>40</v>
      </c>
      <c r="G10" s="109">
        <f>_xlfn.XLOOKUP($E10,'Zone data 2.0'!$E$2:$E$289,'Zone data 2.0'!G$2:G$289,"",0)</f>
        <v>40</v>
      </c>
      <c r="H10" s="109">
        <f>_xlfn.XLOOKUP($E10,'Zone data 2.0'!$E$2:$E$289,'Zone data 2.0'!H$2:H$289,"",0)</f>
        <v>40</v>
      </c>
      <c r="I10" s="109">
        <f>_xlfn.XLOOKUP($E10,'Zone data 2.0'!$E$2:$E$289,'Zone data 2.0'!I$2:I$289,"",0)</f>
        <v>40</v>
      </c>
      <c r="J10" s="109">
        <f>_xlfn.XLOOKUP($E10,'Zone data 2.0'!$E$2:$E$289,'Zone data 2.0'!J$2:J$289,"",0)</f>
        <v>40</v>
      </c>
      <c r="K10" s="109">
        <f>_xlfn.XLOOKUP($E10,'Zone data 2.0'!$E$2:$E$289,'Zone data 2.0'!K$2:K$289,"",0)</f>
        <v>40</v>
      </c>
      <c r="L10" s="109">
        <f>_xlfn.XLOOKUP($E10,'Zone data 2.0'!$E$2:$E$289,'Zone data 2.0'!L$2:L$289,"",0)</f>
        <v>40</v>
      </c>
      <c r="M10" s="109">
        <f>_xlfn.XLOOKUP($E10,'Zone data 2.0'!$E$2:$E$289,'Zone data 2.0'!M$2:M$289,"",0)</f>
        <v>40</v>
      </c>
      <c r="N10" s="109">
        <f>_xlfn.XLOOKUP($E10,'Zone data 2.0'!$E$2:$E$289,'Zone data 2.0'!N$2:N$289,"",0)</f>
        <v>40</v>
      </c>
      <c r="O10" s="109">
        <f>_xlfn.XLOOKUP($E10,'Zone data 2.0'!$E$2:$E$289,'Zone data 2.0'!O$2:O$289,"",0)</f>
        <v>40</v>
      </c>
      <c r="P10" s="109">
        <f>_xlfn.XLOOKUP($E10,'Zone data 2.0'!$E$2:$E$289,'Zone data 2.0'!P$2:P$289,"",0)</f>
        <v>40</v>
      </c>
      <c r="Q10" s="109">
        <f>_xlfn.XLOOKUP($E10,'Zone data 2.0'!$E$2:$E$289,'Zone data 2.0'!Q$2:Q$289,"",0)</f>
        <v>40</v>
      </c>
    </row>
    <row r="11" spans="2:94" x14ac:dyDescent="0.25">
      <c r="B11" s="184"/>
      <c r="C11" s="8" t="s">
        <v>112</v>
      </c>
      <c r="D11" s="75" t="s">
        <v>106</v>
      </c>
      <c r="E11" s="6" t="str">
        <f>CONCATENATE(VLOOKUP($C$4,'Zone info'!$A$41:$B$56,2,FALSE),D11,C11)</f>
        <v>THZSubstation capacity (winter and summer) (MVA)Firm delivery</v>
      </c>
      <c r="F11" s="109">
        <f>_xlfn.XLOOKUP($E11,'Zone data 2.0'!$E$2:$E$289,'Zone data 2.0'!F$2:F$289,"",0)</f>
        <v>20</v>
      </c>
      <c r="G11" s="109">
        <f>_xlfn.XLOOKUP($E11,'Zone data 2.0'!$E$2:$E$289,'Zone data 2.0'!G$2:G$289,"",0)</f>
        <v>20</v>
      </c>
      <c r="H11" s="109">
        <f>_xlfn.XLOOKUP($E11,'Zone data 2.0'!$E$2:$E$289,'Zone data 2.0'!H$2:H$289,"",0)</f>
        <v>20</v>
      </c>
      <c r="I11" s="109">
        <f>_xlfn.XLOOKUP($E11,'Zone data 2.0'!$E$2:$E$289,'Zone data 2.0'!I$2:I$289,"",0)</f>
        <v>20</v>
      </c>
      <c r="J11" s="109">
        <f>_xlfn.XLOOKUP($E11,'Zone data 2.0'!$E$2:$E$289,'Zone data 2.0'!J$2:J$289,"",0)</f>
        <v>20</v>
      </c>
      <c r="K11" s="109">
        <f>_xlfn.XLOOKUP($E11,'Zone data 2.0'!$E$2:$E$289,'Zone data 2.0'!K$2:K$289,"",0)</f>
        <v>20</v>
      </c>
      <c r="L11" s="109">
        <f>_xlfn.XLOOKUP($E11,'Zone data 2.0'!$E$2:$E$289,'Zone data 2.0'!L$2:L$289,"",0)</f>
        <v>20</v>
      </c>
      <c r="M11" s="109">
        <f>_xlfn.XLOOKUP($E11,'Zone data 2.0'!$E$2:$E$289,'Zone data 2.0'!M$2:M$289,"",0)</f>
        <v>20</v>
      </c>
      <c r="N11" s="109">
        <f>_xlfn.XLOOKUP($E11,'Zone data 2.0'!$E$2:$E$289,'Zone data 2.0'!N$2:N$289,"",0)</f>
        <v>20</v>
      </c>
      <c r="O11" s="109">
        <f>_xlfn.XLOOKUP($E11,'Zone data 2.0'!$E$2:$E$289,'Zone data 2.0'!O$2:O$289,"",0)</f>
        <v>20</v>
      </c>
      <c r="P11" s="109">
        <f>_xlfn.XLOOKUP($E11,'Zone data 2.0'!$E$2:$E$289,'Zone data 2.0'!P$2:P$289,"",0)</f>
        <v>20</v>
      </c>
      <c r="Q11" s="109">
        <f>_xlfn.XLOOKUP($E11,'Zone data 2.0'!$E$2:$E$289,'Zone data 2.0'!Q$2:Q$289,"",0)</f>
        <v>20</v>
      </c>
    </row>
    <row r="12" spans="2:94" x14ac:dyDescent="0.25">
      <c r="B12" s="185"/>
      <c r="C12" s="8" t="s">
        <v>117</v>
      </c>
      <c r="D12" s="75" t="s">
        <v>106</v>
      </c>
      <c r="E12" s="6" t="str">
        <f>CONCATENATE(VLOOKUP($C$4,'Zone info'!$A$41:$B$56,2,FALSE),D12,C12)</f>
        <v>THZSubstation capacity (winter and summer) (MVA)Short-term firm delivery</v>
      </c>
      <c r="F12" s="109">
        <f>_xlfn.XLOOKUP($E12,'Zone data 2.0'!$E$2:$E$289,'Zone data 2.0'!F$2:F$289,"",0)</f>
        <v>26</v>
      </c>
      <c r="G12" s="109">
        <f>_xlfn.XLOOKUP($E12,'Zone data 2.0'!$E$2:$E$289,'Zone data 2.0'!G$2:G$289,"",0)</f>
        <v>26</v>
      </c>
      <c r="H12" s="109">
        <f>_xlfn.XLOOKUP($E12,'Zone data 2.0'!$E$2:$E$289,'Zone data 2.0'!H$2:H$289,"",0)</f>
        <v>26</v>
      </c>
      <c r="I12" s="109">
        <f>_xlfn.XLOOKUP($E12,'Zone data 2.0'!$E$2:$E$289,'Zone data 2.0'!I$2:I$289,"",0)</f>
        <v>26</v>
      </c>
      <c r="J12" s="109">
        <f>_xlfn.XLOOKUP($E12,'Zone data 2.0'!$E$2:$E$289,'Zone data 2.0'!J$2:J$289,"",0)</f>
        <v>26</v>
      </c>
      <c r="K12" s="109">
        <f>_xlfn.XLOOKUP($E12,'Zone data 2.0'!$E$2:$E$289,'Zone data 2.0'!K$2:K$289,"",0)</f>
        <v>26</v>
      </c>
      <c r="L12" s="109">
        <f>_xlfn.XLOOKUP($E12,'Zone data 2.0'!$E$2:$E$289,'Zone data 2.0'!L$2:L$289,"",0)</f>
        <v>26</v>
      </c>
      <c r="M12" s="109">
        <f>_xlfn.XLOOKUP($E12,'Zone data 2.0'!$E$2:$E$289,'Zone data 2.0'!M$2:M$289,"",0)</f>
        <v>26</v>
      </c>
      <c r="N12" s="109">
        <f>_xlfn.XLOOKUP($E12,'Zone data 2.0'!$E$2:$E$289,'Zone data 2.0'!N$2:N$289,"",0)</f>
        <v>26</v>
      </c>
      <c r="O12" s="109">
        <f>_xlfn.XLOOKUP($E12,'Zone data 2.0'!$E$2:$E$289,'Zone data 2.0'!O$2:O$289,"",0)</f>
        <v>26</v>
      </c>
      <c r="P12" s="109">
        <f>_xlfn.XLOOKUP($E12,'Zone data 2.0'!$E$2:$E$289,'Zone data 2.0'!P$2:P$289,"",0)</f>
        <v>26</v>
      </c>
      <c r="Q12" s="109">
        <f>_xlfn.XLOOKUP($E12,'Zone data 2.0'!$E$2:$E$289,'Zone data 2.0'!Q$2:Q$289,"",0)</f>
        <v>26</v>
      </c>
    </row>
    <row r="13" spans="2:94" ht="1.1499999999999999" customHeight="1" x14ac:dyDescent="0.25">
      <c r="B13" s="77"/>
      <c r="C13" s="73"/>
      <c r="D13" s="78"/>
      <c r="E13" s="79"/>
      <c r="F13" s="109" t="str">
        <f>_xlfn.XLOOKUP($E13,'Zone data 2.0'!$E$2:$E$289,'Zone data 2.0'!F$2:F$289,"",0)</f>
        <v/>
      </c>
      <c r="G13" s="109" t="str">
        <f>_xlfn.XLOOKUP($E13,'Zone data 2.0'!$E$2:$E$289,'Zone data 2.0'!G$2:G$289,"",0)</f>
        <v/>
      </c>
      <c r="H13" s="109" t="str">
        <f>_xlfn.XLOOKUP($E13,'Zone data 2.0'!$E$2:$E$289,'Zone data 2.0'!H$2:H$289,"",0)</f>
        <v/>
      </c>
      <c r="I13" s="109" t="str">
        <f>_xlfn.XLOOKUP($E13,'Zone data 2.0'!$E$2:$E$289,'Zone data 2.0'!I$2:I$289,"",0)</f>
        <v/>
      </c>
      <c r="J13" s="109" t="str">
        <f>_xlfn.XLOOKUP($E13,'Zone data 2.0'!$E$2:$E$289,'Zone data 2.0'!J$2:J$289,"",0)</f>
        <v/>
      </c>
      <c r="K13" s="109" t="str">
        <f>_xlfn.XLOOKUP($E13,'Zone data 2.0'!$E$2:$E$289,'Zone data 2.0'!K$2:K$289,"",0)</f>
        <v/>
      </c>
      <c r="L13" s="109" t="str">
        <f>_xlfn.XLOOKUP($E13,'Zone data 2.0'!$E$2:$E$289,'Zone data 2.0'!L$2:L$289,"",0)</f>
        <v/>
      </c>
      <c r="M13" s="109" t="str">
        <f>_xlfn.XLOOKUP($E13,'Zone data 2.0'!$E$2:$E$289,'Zone data 2.0'!M$2:M$289,"",0)</f>
        <v/>
      </c>
      <c r="N13" s="109" t="str">
        <f>_xlfn.XLOOKUP($E13,'Zone data 2.0'!$E$2:$E$289,'Zone data 2.0'!N$2:N$289,"",0)</f>
        <v/>
      </c>
      <c r="O13" s="109" t="str">
        <f>_xlfn.XLOOKUP($E13,'Zone data 2.0'!$E$2:$E$289,'Zone data 2.0'!O$2:O$289,"",0)</f>
        <v/>
      </c>
      <c r="P13" s="109" t="str">
        <f>_xlfn.XLOOKUP($E13,'Zone data 2.0'!$E$2:$E$289,'Zone data 2.0'!P$2:P$289,"",0)</f>
        <v/>
      </c>
      <c r="Q13" s="109" t="str">
        <f>_xlfn.XLOOKUP($E13,'Zone data 2.0'!$E$2:$E$289,'Zone data 2.0'!Q$2:Q$289,"",0)</f>
        <v/>
      </c>
    </row>
    <row r="14" spans="2:94" x14ac:dyDescent="0.25">
      <c r="B14" s="183" t="s">
        <v>1648</v>
      </c>
      <c r="C14" s="8" t="s">
        <v>238</v>
      </c>
      <c r="D14" s="71" t="s">
        <v>237</v>
      </c>
      <c r="E14" s="6" t="str">
        <f>CONCATENATE(VLOOKUP($C$4,'Zone info'!$A$41:$B$56,2,FALSE),D14,C14)</f>
        <v>THZSub-transmission lines capacityTotal (winter)</v>
      </c>
      <c r="F14" s="109">
        <f>_xlfn.XLOOKUP($E14,'Zone data 2.0'!$E$2:$E$289,'Zone data 2.0'!F$2:F$289,"",0)</f>
        <v>18.100000000000001</v>
      </c>
      <c r="G14" s="109">
        <f>_xlfn.XLOOKUP($E14,'Zone data 2.0'!$E$2:$E$289,'Zone data 2.0'!G$2:G$289,"",0)</f>
        <v>18.100000000000001</v>
      </c>
      <c r="H14" s="109">
        <f>_xlfn.XLOOKUP($E14,'Zone data 2.0'!$E$2:$E$289,'Zone data 2.0'!H$2:H$289,"",0)</f>
        <v>18.100000000000001</v>
      </c>
      <c r="I14" s="109">
        <f>_xlfn.XLOOKUP($E14,'Zone data 2.0'!$E$2:$E$289,'Zone data 2.0'!I$2:I$289,"",0)</f>
        <v>18.100000000000001</v>
      </c>
      <c r="J14" s="109">
        <f>_xlfn.XLOOKUP($E14,'Zone data 2.0'!$E$2:$E$289,'Zone data 2.0'!J$2:J$289,"",0)</f>
        <v>18.100000000000001</v>
      </c>
      <c r="K14" s="109">
        <f>_xlfn.XLOOKUP($E14,'Zone data 2.0'!$E$2:$E$289,'Zone data 2.0'!K$2:K$289,"",0)</f>
        <v>18.100000000000001</v>
      </c>
      <c r="L14" s="109">
        <f>_xlfn.XLOOKUP($E14,'Zone data 2.0'!$E$2:$E$289,'Zone data 2.0'!L$2:L$289,"",0)</f>
        <v>18.100000000000001</v>
      </c>
      <c r="M14" s="109">
        <f>_xlfn.XLOOKUP($E14,'Zone data 2.0'!$E$2:$E$289,'Zone data 2.0'!M$2:M$289,"",0)</f>
        <v>18.100000000000001</v>
      </c>
      <c r="N14" s="109">
        <f>_xlfn.XLOOKUP($E14,'Zone data 2.0'!$E$2:$E$289,'Zone data 2.0'!N$2:N$289,"",0)</f>
        <v>18.100000000000001</v>
      </c>
      <c r="O14" s="109">
        <f>_xlfn.XLOOKUP($E14,'Zone data 2.0'!$E$2:$E$289,'Zone data 2.0'!O$2:O$289,"",0)</f>
        <v>18.100000000000001</v>
      </c>
      <c r="P14" s="109">
        <f>_xlfn.XLOOKUP($E14,'Zone data 2.0'!$E$2:$E$289,'Zone data 2.0'!P$2:P$289,"",0)</f>
        <v>18.100000000000001</v>
      </c>
      <c r="Q14" s="109">
        <f>_xlfn.XLOOKUP($E14,'Zone data 2.0'!$E$2:$E$289,'Zone data 2.0'!Q$2:Q$289,"",0)</f>
        <v>18.100000000000001</v>
      </c>
    </row>
    <row r="15" spans="2:94" x14ac:dyDescent="0.25">
      <c r="B15" s="184"/>
      <c r="C15" s="8" t="s">
        <v>241</v>
      </c>
      <c r="D15" s="71" t="s">
        <v>237</v>
      </c>
      <c r="E15" s="6" t="str">
        <f>CONCATENATE(VLOOKUP($C$4,'Zone info'!$A$41:$B$56,2,FALSE),D15,C15)</f>
        <v>THZSub-transmission lines capacityFirm delivery (winter)</v>
      </c>
      <c r="F15" s="109">
        <f>_xlfn.XLOOKUP($E15,'Zone data 2.0'!$E$2:$E$289,'Zone data 2.0'!F$2:F$289,"",0)</f>
        <v>0</v>
      </c>
      <c r="G15" s="109">
        <f>_xlfn.XLOOKUP($E15,'Zone data 2.0'!$E$2:$E$289,'Zone data 2.0'!G$2:G$289,"",0)</f>
        <v>0</v>
      </c>
      <c r="H15" s="109">
        <f>_xlfn.XLOOKUP($E15,'Zone data 2.0'!$E$2:$E$289,'Zone data 2.0'!H$2:H$289,"",0)</f>
        <v>0</v>
      </c>
      <c r="I15" s="109">
        <f>_xlfn.XLOOKUP($E15,'Zone data 2.0'!$E$2:$E$289,'Zone data 2.0'!I$2:I$289,"",0)</f>
        <v>0</v>
      </c>
      <c r="J15" s="109">
        <f>_xlfn.XLOOKUP($E15,'Zone data 2.0'!$E$2:$E$289,'Zone data 2.0'!J$2:J$289,"",0)</f>
        <v>0</v>
      </c>
      <c r="K15" s="109">
        <f>_xlfn.XLOOKUP($E15,'Zone data 2.0'!$E$2:$E$289,'Zone data 2.0'!K$2:K$289,"",0)</f>
        <v>0</v>
      </c>
      <c r="L15" s="109">
        <f>_xlfn.XLOOKUP($E15,'Zone data 2.0'!$E$2:$E$289,'Zone data 2.0'!L$2:L$289,"",0)</f>
        <v>0</v>
      </c>
      <c r="M15" s="109">
        <f>_xlfn.XLOOKUP($E15,'Zone data 2.0'!$E$2:$E$289,'Zone data 2.0'!M$2:M$289,"",0)</f>
        <v>0</v>
      </c>
      <c r="N15" s="109">
        <f>_xlfn.XLOOKUP($E15,'Zone data 2.0'!$E$2:$E$289,'Zone data 2.0'!N$2:N$289,"",0)</f>
        <v>0</v>
      </c>
      <c r="O15" s="109">
        <f>_xlfn.XLOOKUP($E15,'Zone data 2.0'!$E$2:$E$289,'Zone data 2.0'!O$2:O$289,"",0)</f>
        <v>0</v>
      </c>
      <c r="P15" s="109">
        <f>_xlfn.XLOOKUP($E15,'Zone data 2.0'!$E$2:$E$289,'Zone data 2.0'!P$2:P$289,"",0)</f>
        <v>0</v>
      </c>
      <c r="Q15" s="109">
        <f>_xlfn.XLOOKUP($E15,'Zone data 2.0'!$E$2:$E$289,'Zone data 2.0'!Q$2:Q$289,"",0)</f>
        <v>0</v>
      </c>
    </row>
    <row r="16" spans="2:94" x14ac:dyDescent="0.25">
      <c r="B16" s="184"/>
      <c r="C16" s="8" t="s">
        <v>245</v>
      </c>
      <c r="D16" s="71" t="s">
        <v>237</v>
      </c>
      <c r="E16" s="6" t="str">
        <f>CONCATENATE(VLOOKUP($C$4,'Zone info'!$A$41:$B$56,2,FALSE),D16,C16)</f>
        <v>THZSub-transmission lines capacityTotal (summer)</v>
      </c>
      <c r="F16" s="109">
        <f>_xlfn.XLOOKUP($E16,'Zone data 2.0'!$E$2:$E$289,'Zone data 2.0'!F$2:F$289,"",0)</f>
        <v>15.1</v>
      </c>
      <c r="G16" s="109">
        <f>_xlfn.XLOOKUP($E16,'Zone data 2.0'!$E$2:$E$289,'Zone data 2.0'!G$2:G$289,"",0)</f>
        <v>15.1</v>
      </c>
      <c r="H16" s="109">
        <f>_xlfn.XLOOKUP($E16,'Zone data 2.0'!$E$2:$E$289,'Zone data 2.0'!H$2:H$289,"",0)</f>
        <v>15.1</v>
      </c>
      <c r="I16" s="109">
        <f>_xlfn.XLOOKUP($E16,'Zone data 2.0'!$E$2:$E$289,'Zone data 2.0'!I$2:I$289,"",0)</f>
        <v>15.1</v>
      </c>
      <c r="J16" s="109">
        <f>_xlfn.XLOOKUP($E16,'Zone data 2.0'!$E$2:$E$289,'Zone data 2.0'!J$2:J$289,"",0)</f>
        <v>15.1</v>
      </c>
      <c r="K16" s="109">
        <f>_xlfn.XLOOKUP($E16,'Zone data 2.0'!$E$2:$E$289,'Zone data 2.0'!K$2:K$289,"",0)</f>
        <v>15.1</v>
      </c>
      <c r="L16" s="109">
        <f>_xlfn.XLOOKUP($E16,'Zone data 2.0'!$E$2:$E$289,'Zone data 2.0'!L$2:L$289,"",0)</f>
        <v>15.1</v>
      </c>
      <c r="M16" s="109">
        <f>_xlfn.XLOOKUP($E16,'Zone data 2.0'!$E$2:$E$289,'Zone data 2.0'!M$2:M$289,"",0)</f>
        <v>15.1</v>
      </c>
      <c r="N16" s="109">
        <f>_xlfn.XLOOKUP($E16,'Zone data 2.0'!$E$2:$E$289,'Zone data 2.0'!N$2:N$289,"",0)</f>
        <v>15.1</v>
      </c>
      <c r="O16" s="109">
        <f>_xlfn.XLOOKUP($E16,'Zone data 2.0'!$E$2:$E$289,'Zone data 2.0'!O$2:O$289,"",0)</f>
        <v>15.1</v>
      </c>
      <c r="P16" s="109">
        <f>_xlfn.XLOOKUP($E16,'Zone data 2.0'!$E$2:$E$289,'Zone data 2.0'!P$2:P$289,"",0)</f>
        <v>15.1</v>
      </c>
      <c r="Q16" s="109">
        <f>_xlfn.XLOOKUP($E16,'Zone data 2.0'!$E$2:$E$289,'Zone data 2.0'!Q$2:Q$289,"",0)</f>
        <v>15.1</v>
      </c>
    </row>
    <row r="17" spans="2:17" x14ac:dyDescent="0.25">
      <c r="B17" s="184"/>
      <c r="C17" s="8" t="s">
        <v>248</v>
      </c>
      <c r="D17" s="71" t="s">
        <v>237</v>
      </c>
      <c r="E17" s="6" t="str">
        <f>CONCATENATE(VLOOKUP($C$4,'Zone info'!$A$41:$B$56,2,FALSE),D17,C17)</f>
        <v>THZSub-transmission lines capacityFirm delivery (summer)</v>
      </c>
      <c r="F17" s="109">
        <f>_xlfn.XLOOKUP($E17,'Zone data 2.0'!$E$2:$E$289,'Zone data 2.0'!F$2:F$289,"",0)</f>
        <v>0</v>
      </c>
      <c r="G17" s="109">
        <f>_xlfn.XLOOKUP($E17,'Zone data 2.0'!$E$2:$E$289,'Zone data 2.0'!G$2:G$289,"",0)</f>
        <v>0</v>
      </c>
      <c r="H17" s="109">
        <f>_xlfn.XLOOKUP($E17,'Zone data 2.0'!$E$2:$E$289,'Zone data 2.0'!H$2:H$289,"",0)</f>
        <v>0</v>
      </c>
      <c r="I17" s="109">
        <f>_xlfn.XLOOKUP($E17,'Zone data 2.0'!$E$2:$E$289,'Zone data 2.0'!I$2:I$289,"",0)</f>
        <v>0</v>
      </c>
      <c r="J17" s="109">
        <f>_xlfn.XLOOKUP($E17,'Zone data 2.0'!$E$2:$E$289,'Zone data 2.0'!J$2:J$289,"",0)</f>
        <v>0</v>
      </c>
      <c r="K17" s="109">
        <f>_xlfn.XLOOKUP($E17,'Zone data 2.0'!$E$2:$E$289,'Zone data 2.0'!K$2:K$289,"",0)</f>
        <v>0</v>
      </c>
      <c r="L17" s="109">
        <f>_xlfn.XLOOKUP($E17,'Zone data 2.0'!$E$2:$E$289,'Zone data 2.0'!L$2:L$289,"",0)</f>
        <v>0</v>
      </c>
      <c r="M17" s="109">
        <f>_xlfn.XLOOKUP($E17,'Zone data 2.0'!$E$2:$E$289,'Zone data 2.0'!M$2:M$289,"",0)</f>
        <v>0</v>
      </c>
      <c r="N17" s="109">
        <f>_xlfn.XLOOKUP($E17,'Zone data 2.0'!$E$2:$E$289,'Zone data 2.0'!N$2:N$289,"",0)</f>
        <v>0</v>
      </c>
      <c r="O17" s="109">
        <f>_xlfn.XLOOKUP($E17,'Zone data 2.0'!$E$2:$E$289,'Zone data 2.0'!O$2:O$289,"",0)</f>
        <v>0</v>
      </c>
      <c r="P17" s="109">
        <f>_xlfn.XLOOKUP($E17,'Zone data 2.0'!$E$2:$E$289,'Zone data 2.0'!P$2:P$289,"",0)</f>
        <v>0</v>
      </c>
      <c r="Q17" s="109">
        <f>_xlfn.XLOOKUP($E17,'Zone data 2.0'!$E$2:$E$289,'Zone data 2.0'!Q$2:Q$289,"",0)</f>
        <v>0</v>
      </c>
    </row>
    <row r="18" spans="2:17" ht="1.1499999999999999" customHeight="1" x14ac:dyDescent="0.25">
      <c r="B18" s="83"/>
      <c r="C18" s="73"/>
      <c r="D18" s="79"/>
      <c r="E18" s="79"/>
      <c r="F18" s="109" t="str">
        <f>_xlfn.XLOOKUP($E18,'Zone data 2.0'!$E$2:$E$289,'Zone data 2.0'!F$2:F$289,"",0)</f>
        <v/>
      </c>
      <c r="G18" s="109" t="str">
        <f>_xlfn.XLOOKUP($E18,'Zone data 2.0'!$E$2:$E$289,'Zone data 2.0'!G$2:G$289,"",0)</f>
        <v/>
      </c>
      <c r="H18" s="109" t="str">
        <f>_xlfn.XLOOKUP($E18,'Zone data 2.0'!$E$2:$E$289,'Zone data 2.0'!H$2:H$289,"",0)</f>
        <v/>
      </c>
      <c r="I18" s="109" t="str">
        <f>_xlfn.XLOOKUP($E18,'Zone data 2.0'!$E$2:$E$289,'Zone data 2.0'!I$2:I$289,"",0)</f>
        <v/>
      </c>
      <c r="J18" s="109" t="str">
        <f>_xlfn.XLOOKUP($E18,'Zone data 2.0'!$E$2:$E$289,'Zone data 2.0'!J$2:J$289,"",0)</f>
        <v/>
      </c>
      <c r="K18" s="109" t="str">
        <f>_xlfn.XLOOKUP($E18,'Zone data 2.0'!$E$2:$E$289,'Zone data 2.0'!K$2:K$289,"",0)</f>
        <v/>
      </c>
      <c r="L18" s="109" t="str">
        <f>_xlfn.XLOOKUP($E18,'Zone data 2.0'!$E$2:$E$289,'Zone data 2.0'!L$2:L$289,"",0)</f>
        <v/>
      </c>
      <c r="M18" s="109" t="str">
        <f>_xlfn.XLOOKUP($E18,'Zone data 2.0'!$E$2:$E$289,'Zone data 2.0'!M$2:M$289,"",0)</f>
        <v/>
      </c>
      <c r="N18" s="109" t="str">
        <f>_xlfn.XLOOKUP($E18,'Zone data 2.0'!$E$2:$E$289,'Zone data 2.0'!N$2:N$289,"",0)</f>
        <v/>
      </c>
      <c r="O18" s="109" t="str">
        <f>_xlfn.XLOOKUP($E18,'Zone data 2.0'!$E$2:$E$289,'Zone data 2.0'!O$2:O$289,"",0)</f>
        <v/>
      </c>
      <c r="P18" s="109" t="str">
        <f>_xlfn.XLOOKUP($E18,'Zone data 2.0'!$E$2:$E$289,'Zone data 2.0'!P$2:P$289,"",0)</f>
        <v/>
      </c>
      <c r="Q18" s="109" t="str">
        <f>_xlfn.XLOOKUP($E18,'Zone data 2.0'!$E$2:$E$289,'Zone data 2.0'!Q$2:Q$289,"",0)</f>
        <v/>
      </c>
    </row>
    <row r="19" spans="2:17" x14ac:dyDescent="0.25">
      <c r="B19" s="74" t="s">
        <v>1636</v>
      </c>
      <c r="C19" s="8" t="s">
        <v>130</v>
      </c>
      <c r="D19" s="6" t="s">
        <v>122</v>
      </c>
      <c r="E19" s="6" t="str">
        <f>CONCATENATE(VLOOKUP($C$4,'Zone info'!$A$41:$B$56,2,FALSE),D19,C19)</f>
        <v>THZMaximum demand forecast(peak season)Maximum demand (MVA)</v>
      </c>
      <c r="F19" s="82">
        <f>_xlfn.XLOOKUP($E19,'Zone data 2.0'!$E$2:$E$289,'Zone data 2.0'!F$2:F$289,"",0)</f>
        <v>3.1465983276559908</v>
      </c>
      <c r="G19" s="82">
        <f>_xlfn.XLOOKUP($E19,'Zone data 2.0'!$E$2:$E$289,'Zone data 2.0'!G$2:G$289,"",0)</f>
        <v>2.5009334933040921</v>
      </c>
      <c r="H19" s="82">
        <f>_xlfn.XLOOKUP($E19,'Zone data 2.0'!$E$2:$E$289,'Zone data 2.0'!H$2:H$289,"",0)</f>
        <v>1.2285899229383945</v>
      </c>
      <c r="I19" s="82">
        <f>_xlfn.XLOOKUP($E19,'Zone data 2.0'!$E$2:$E$289,'Zone data 2.0'!I$2:I$289,"",0)</f>
        <v>2.5788354547436234</v>
      </c>
      <c r="J19" s="82">
        <f>_xlfn.XLOOKUP($E19,'Zone data 2.0'!$E$2:$E$289,'Zone data 2.0'!J$2:J$289,"",0)</f>
        <v>2.6291863316462907</v>
      </c>
      <c r="K19" s="82">
        <f>_xlfn.XLOOKUP($E19,'Zone data 2.0'!$E$2:$E$289,'Zone data 2.0'!K$2:K$289,"",0)</f>
        <v>2.6769878369828146</v>
      </c>
      <c r="L19" s="82">
        <f>_xlfn.XLOOKUP($E19,'Zone data 2.0'!$E$2:$E$289,'Zone data 2.0'!L$2:L$289,"",0)</f>
        <v>2.6942042939267425</v>
      </c>
      <c r="M19" s="82">
        <f>_xlfn.XLOOKUP($E19,'Zone data 2.0'!$E$2:$E$289,'Zone data 2.0'!M$2:M$289,"",0)</f>
        <v>2.7152480227788081</v>
      </c>
      <c r="N19" s="82">
        <f>_xlfn.XLOOKUP($E19,'Zone data 2.0'!$E$2:$E$289,'Zone data 2.0'!N$2:N$289,"",0)</f>
        <v>2.7453020616714388</v>
      </c>
      <c r="O19" s="82">
        <f>_xlfn.XLOOKUP($E19,'Zone data 2.0'!$E$2:$E$289,'Zone data 2.0'!O$2:O$289,"",0)</f>
        <v>2.8001797736825438</v>
      </c>
      <c r="P19" s="82">
        <f>_xlfn.XLOOKUP($E19,'Zone data 2.0'!$E$2:$E$289,'Zone data 2.0'!P$2:P$289,"",0)</f>
        <v>2.9380499525556489</v>
      </c>
      <c r="Q19" s="82">
        <f>_xlfn.XLOOKUP($E19,'Zone data 2.0'!$E$2:$E$289,'Zone data 2.0'!Q$2:Q$289,"",0)</f>
        <v>3.0630569562751608</v>
      </c>
    </row>
    <row r="20" spans="2:17" x14ac:dyDescent="0.25">
      <c r="B20" s="76" t="str">
        <f>"("&amp;K6&amp;")"</f>
        <v>(Winter)</v>
      </c>
      <c r="C20" s="8" t="s">
        <v>135</v>
      </c>
      <c r="D20" s="6" t="s">
        <v>122</v>
      </c>
      <c r="E20" s="6" t="str">
        <f>CONCATENATE(VLOOKUP($C$4,'Zone info'!$A$41:$B$56,2,FALSE),D20,C20)</f>
        <v>THZMaximum demand forecast(peak season)Power factor (coincident)</v>
      </c>
      <c r="F20" s="109">
        <f>_xlfn.XLOOKUP($E20,'Zone data 2.0'!$E$2:$E$289,'Zone data 2.0'!F$2:F$289,"",0)</f>
        <v>0.75751026179529501</v>
      </c>
      <c r="G20" s="109">
        <f>_xlfn.XLOOKUP($E20,'Zone data 2.0'!$E$2:$E$289,'Zone data 2.0'!G$2:G$289,"",0)</f>
        <v>0.75751026179529501</v>
      </c>
      <c r="H20" s="109">
        <f>_xlfn.XLOOKUP($E20,'Zone data 2.0'!$E$2:$E$289,'Zone data 2.0'!H$2:H$289,"",0)</f>
        <v>0.75751026179529501</v>
      </c>
      <c r="I20" s="109">
        <f>_xlfn.XLOOKUP($E20,'Zone data 2.0'!$E$2:$E$289,'Zone data 2.0'!I$2:I$289,"",0)</f>
        <v>0.75751026179529501</v>
      </c>
      <c r="J20" s="109">
        <f>_xlfn.XLOOKUP($E20,'Zone data 2.0'!$E$2:$E$289,'Zone data 2.0'!J$2:J$289,"",0)</f>
        <v>0.75751026179529501</v>
      </c>
      <c r="K20" s="109">
        <f>_xlfn.XLOOKUP($E20,'Zone data 2.0'!$E$2:$E$289,'Zone data 2.0'!K$2:K$289,"",0)</f>
        <v>0.75751026179529501</v>
      </c>
      <c r="L20" s="109">
        <f>_xlfn.XLOOKUP($E20,'Zone data 2.0'!$E$2:$E$289,'Zone data 2.0'!L$2:L$289,"",0)</f>
        <v>0.75751026179529501</v>
      </c>
      <c r="M20" s="109">
        <f>_xlfn.XLOOKUP($E20,'Zone data 2.0'!$E$2:$E$289,'Zone data 2.0'!M$2:M$289,"",0)</f>
        <v>0.75751026179529501</v>
      </c>
      <c r="N20" s="109">
        <f>_xlfn.XLOOKUP($E20,'Zone data 2.0'!$E$2:$E$289,'Zone data 2.0'!N$2:N$289,"",0)</f>
        <v>0.75751026179529501</v>
      </c>
      <c r="O20" s="109">
        <f>_xlfn.XLOOKUP($E20,'Zone data 2.0'!$E$2:$E$289,'Zone data 2.0'!O$2:O$289,"",0)</f>
        <v>0.75751026179529501</v>
      </c>
      <c r="P20" s="109">
        <f>_xlfn.XLOOKUP($E20,'Zone data 2.0'!$E$2:$E$289,'Zone data 2.0'!P$2:P$289,"",0)</f>
        <v>0.75751026179529501</v>
      </c>
      <c r="Q20" s="109">
        <f>_xlfn.XLOOKUP($E20,'Zone data 2.0'!$E$2:$E$289,'Zone data 2.0'!Q$2:Q$289,"",0)</f>
        <v>0.75751026179529501</v>
      </c>
    </row>
    <row r="21" spans="2:17" ht="1.1499999999999999" customHeight="1" x14ac:dyDescent="0.25">
      <c r="B21" s="83"/>
      <c r="C21" s="73"/>
      <c r="D21" s="79"/>
      <c r="E21" s="6" t="str">
        <f>CONCATENATE(VLOOKUP($C$4,'Zone info'!$A$41:$B$56,2,FALSE),D21,C21)</f>
        <v>THZ</v>
      </c>
      <c r="F21" s="109" t="str">
        <f>_xlfn.XLOOKUP($E21,'Zone data 2.0'!$E$2:$E$289,'Zone data 2.0'!F$2:F$289,"",0)</f>
        <v/>
      </c>
      <c r="G21" s="109" t="str">
        <f>_xlfn.XLOOKUP($E21,'Zone data 2.0'!$E$2:$E$289,'Zone data 2.0'!G$2:G$289,"",0)</f>
        <v/>
      </c>
      <c r="H21" s="109" t="str">
        <f>_xlfn.XLOOKUP($E21,'Zone data 2.0'!$E$2:$E$289,'Zone data 2.0'!H$2:H$289,"",0)</f>
        <v/>
      </c>
      <c r="I21" s="109" t="str">
        <f>_xlfn.XLOOKUP($E21,'Zone data 2.0'!$E$2:$E$289,'Zone data 2.0'!I$2:I$289,"",0)</f>
        <v/>
      </c>
      <c r="J21" s="109" t="str">
        <f>_xlfn.XLOOKUP($E21,'Zone data 2.0'!$E$2:$E$289,'Zone data 2.0'!J$2:J$289,"",0)</f>
        <v/>
      </c>
      <c r="K21" s="109" t="str">
        <f>_xlfn.XLOOKUP($E21,'Zone data 2.0'!$E$2:$E$289,'Zone data 2.0'!K$2:K$289,"",0)</f>
        <v/>
      </c>
      <c r="L21" s="109" t="str">
        <f>_xlfn.XLOOKUP($E21,'Zone data 2.0'!$E$2:$E$289,'Zone data 2.0'!L$2:L$289,"",0)</f>
        <v/>
      </c>
      <c r="M21" s="109" t="str">
        <f>_xlfn.XLOOKUP($E21,'Zone data 2.0'!$E$2:$E$289,'Zone data 2.0'!M$2:M$289,"",0)</f>
        <v/>
      </c>
      <c r="N21" s="109" t="str">
        <f>_xlfn.XLOOKUP($E21,'Zone data 2.0'!$E$2:$E$289,'Zone data 2.0'!N$2:N$289,"",0)</f>
        <v/>
      </c>
      <c r="O21" s="109" t="str">
        <f>_xlfn.XLOOKUP($E21,'Zone data 2.0'!$E$2:$E$289,'Zone data 2.0'!O$2:O$289,"",0)</f>
        <v/>
      </c>
      <c r="P21" s="109" t="str">
        <f>_xlfn.XLOOKUP($E21,'Zone data 2.0'!$E$2:$E$289,'Zone data 2.0'!P$2:P$289,"",0)</f>
        <v/>
      </c>
      <c r="Q21" s="109" t="str">
        <f>_xlfn.XLOOKUP($E21,'Zone data 2.0'!$E$2:$E$289,'Zone data 2.0'!Q$2:Q$289,"",0)</f>
        <v/>
      </c>
    </row>
    <row r="22" spans="2:17" x14ac:dyDescent="0.25">
      <c r="B22" s="80" t="s">
        <v>1636</v>
      </c>
      <c r="C22" s="8" t="s">
        <v>130</v>
      </c>
      <c r="D22" s="6" t="s">
        <v>140</v>
      </c>
      <c r="E22" s="6" t="str">
        <f>CONCATENATE(VLOOKUP($C$4,'Zone info'!$A$41:$B$56,2,FALSE),D22,C22)</f>
        <v>THZMaximum demand forecast(non-peak season)Maximum demand (MVA)</v>
      </c>
      <c r="F22" s="109">
        <f>_xlfn.XLOOKUP($E22,'Zone data 2.0'!$E$2:$E$289,'Zone data 2.0'!F$2:F$289,"",0)</f>
        <v>2.2436627720070308</v>
      </c>
      <c r="G22" s="109">
        <f>_xlfn.XLOOKUP($E22,'Zone data 2.0'!$E$2:$E$289,'Zone data 2.0'!G$2:G$289,"",0)</f>
        <v>7.574441257566261</v>
      </c>
      <c r="H22" s="109">
        <f>_xlfn.XLOOKUP($E22,'Zone data 2.0'!$E$2:$E$289,'Zone data 2.0'!H$2:H$289,"",0)</f>
        <v>6.1279984064759967</v>
      </c>
      <c r="I22" s="109">
        <f>_xlfn.XLOOKUP($E22,'Zone data 2.0'!$E$2:$E$289,'Zone data 2.0'!I$2:I$289,"",0)</f>
        <v>7.6897984080942141</v>
      </c>
      <c r="J22" s="109">
        <f>_xlfn.XLOOKUP($E22,'Zone data 2.0'!$E$2:$E$289,'Zone data 2.0'!J$2:J$289,"",0)</f>
        <v>7.9632073481798811</v>
      </c>
      <c r="K22" s="109">
        <f>_xlfn.XLOOKUP($E22,'Zone data 2.0'!$E$2:$E$289,'Zone data 2.0'!K$2:K$289,"",0)</f>
        <v>8.1547009071291239</v>
      </c>
      <c r="L22" s="109">
        <f>_xlfn.XLOOKUP($E22,'Zone data 2.0'!$E$2:$E$289,'Zone data 2.0'!L$2:L$289,"",0)</f>
        <v>8.1963096500075281</v>
      </c>
      <c r="M22" s="109">
        <f>_xlfn.XLOOKUP($E22,'Zone data 2.0'!$E$2:$E$289,'Zone data 2.0'!M$2:M$289,"",0)</f>
        <v>8.2398040390595302</v>
      </c>
      <c r="N22" s="109">
        <f>_xlfn.XLOOKUP($E22,'Zone data 2.0'!$E$2:$E$289,'Zone data 2.0'!N$2:N$289,"",0)</f>
        <v>8.305219292766818</v>
      </c>
      <c r="O22" s="109">
        <f>_xlfn.XLOOKUP($E22,'Zone data 2.0'!$E$2:$E$289,'Zone data 2.0'!O$2:O$289,"",0)</f>
        <v>8.5694646648827781</v>
      </c>
      <c r="P22" s="109">
        <f>_xlfn.XLOOKUP($E22,'Zone data 2.0'!$E$2:$E$289,'Zone data 2.0'!P$2:P$289,"",0)</f>
        <v>9.1194311905188581</v>
      </c>
      <c r="Q22" s="109">
        <f>_xlfn.XLOOKUP($E22,'Zone data 2.0'!$E$2:$E$289,'Zone data 2.0'!Q$2:Q$289,"",0)</f>
        <v>9.6699109641833747</v>
      </c>
    </row>
    <row r="23" spans="2:17" x14ac:dyDescent="0.25">
      <c r="B23" s="99" t="str">
        <f>"("&amp;IF(K6="Winter","Summer","Winter")&amp;")"</f>
        <v>(Summer)</v>
      </c>
      <c r="C23" s="8" t="s">
        <v>135</v>
      </c>
      <c r="D23" s="6" t="s">
        <v>140</v>
      </c>
      <c r="E23" s="6" t="str">
        <f>CONCATENATE(VLOOKUP($C$4,'Zone info'!$A$41:$B$56,2,FALSE),D23,C23)</f>
        <v>THZMaximum demand forecast(non-peak season)Power factor (coincident)</v>
      </c>
      <c r="F23" s="109">
        <f>_xlfn.XLOOKUP($E23,'Zone data 2.0'!$E$2:$E$289,'Zone data 2.0'!F$2:F$289,"",0)</f>
        <v>0.90921842418320098</v>
      </c>
      <c r="G23" s="109">
        <f>_xlfn.XLOOKUP($E23,'Zone data 2.0'!$E$2:$E$289,'Zone data 2.0'!G$2:G$289,"",0)</f>
        <v>0.90921842418320098</v>
      </c>
      <c r="H23" s="109">
        <f>_xlfn.XLOOKUP($E23,'Zone data 2.0'!$E$2:$E$289,'Zone data 2.0'!H$2:H$289,"",0)</f>
        <v>0.90921842418320098</v>
      </c>
      <c r="I23" s="109">
        <f>_xlfn.XLOOKUP($E23,'Zone data 2.0'!$E$2:$E$289,'Zone data 2.0'!I$2:I$289,"",0)</f>
        <v>0.90921842418320098</v>
      </c>
      <c r="J23" s="109">
        <f>_xlfn.XLOOKUP($E23,'Zone data 2.0'!$E$2:$E$289,'Zone data 2.0'!J$2:J$289,"",0)</f>
        <v>0.90921842418320098</v>
      </c>
      <c r="K23" s="109">
        <f>_xlfn.XLOOKUP($E23,'Zone data 2.0'!$E$2:$E$289,'Zone data 2.0'!K$2:K$289,"",0)</f>
        <v>0.90921842418320098</v>
      </c>
      <c r="L23" s="109">
        <f>_xlfn.XLOOKUP($E23,'Zone data 2.0'!$E$2:$E$289,'Zone data 2.0'!L$2:L$289,"",0)</f>
        <v>0.90921842418320098</v>
      </c>
      <c r="M23" s="109">
        <f>_xlfn.XLOOKUP($E23,'Zone data 2.0'!$E$2:$E$289,'Zone data 2.0'!M$2:M$289,"",0)</f>
        <v>0.90921842418320098</v>
      </c>
      <c r="N23" s="109">
        <f>_xlfn.XLOOKUP($E23,'Zone data 2.0'!$E$2:$E$289,'Zone data 2.0'!N$2:N$289,"",0)</f>
        <v>0.90921842418320098</v>
      </c>
      <c r="O23" s="109">
        <f>_xlfn.XLOOKUP($E23,'Zone data 2.0'!$E$2:$E$289,'Zone data 2.0'!O$2:O$289,"",0)</f>
        <v>0.90921842418320098</v>
      </c>
      <c r="P23" s="109">
        <f>_xlfn.XLOOKUP($E23,'Zone data 2.0'!$E$2:$E$289,'Zone data 2.0'!P$2:P$289,"",0)</f>
        <v>0.90921842418320098</v>
      </c>
      <c r="Q23" s="109">
        <f>_xlfn.XLOOKUP($E23,'Zone data 2.0'!$E$2:$E$289,'Zone data 2.0'!Q$2:Q$289,"",0)</f>
        <v>0.90921842418320098</v>
      </c>
    </row>
    <row r="24" spans="2:17" ht="1.1499999999999999" customHeight="1" x14ac:dyDescent="0.25">
      <c r="B24" s="83"/>
      <c r="C24" s="73"/>
      <c r="D24" s="79"/>
      <c r="E24" s="79"/>
      <c r="F24" s="109" t="str">
        <f>_xlfn.XLOOKUP($E24,'Zone data 2.0'!$E$2:$E$289,'Zone data 2.0'!F$2:F$289,"",0)</f>
        <v/>
      </c>
      <c r="G24" s="109" t="str">
        <f>_xlfn.XLOOKUP($E24,'Zone data 2.0'!$E$2:$E$289,'Zone data 2.0'!G$2:G$289,"",0)</f>
        <v/>
      </c>
      <c r="H24" s="109" t="str">
        <f>_xlfn.XLOOKUP($E24,'Zone data 2.0'!$E$2:$E$289,'Zone data 2.0'!H$2:H$289,"",0)</f>
        <v/>
      </c>
      <c r="I24" s="109" t="str">
        <f>_xlfn.XLOOKUP($E24,'Zone data 2.0'!$E$2:$E$289,'Zone data 2.0'!I$2:I$289,"",0)</f>
        <v/>
      </c>
      <c r="J24" s="109" t="str">
        <f>_xlfn.XLOOKUP($E24,'Zone data 2.0'!$E$2:$E$289,'Zone data 2.0'!J$2:J$289,"",0)</f>
        <v/>
      </c>
      <c r="K24" s="109" t="str">
        <f>_xlfn.XLOOKUP($E24,'Zone data 2.0'!$E$2:$E$289,'Zone data 2.0'!K$2:K$289,"",0)</f>
        <v/>
      </c>
      <c r="L24" s="109" t="str">
        <f>_xlfn.XLOOKUP($E24,'Zone data 2.0'!$E$2:$E$289,'Zone data 2.0'!L$2:L$289,"",0)</f>
        <v/>
      </c>
      <c r="M24" s="109" t="str">
        <f>_xlfn.XLOOKUP($E24,'Zone data 2.0'!$E$2:$E$289,'Zone data 2.0'!M$2:M$289,"",0)</f>
        <v/>
      </c>
      <c r="N24" s="109" t="str">
        <f>_xlfn.XLOOKUP($E24,'Zone data 2.0'!$E$2:$E$289,'Zone data 2.0'!N$2:N$289,"",0)</f>
        <v/>
      </c>
      <c r="O24" s="109" t="str">
        <f>_xlfn.XLOOKUP($E24,'Zone data 2.0'!$E$2:$E$289,'Zone data 2.0'!O$2:O$289,"",0)</f>
        <v/>
      </c>
      <c r="P24" s="109" t="str">
        <f>_xlfn.XLOOKUP($E24,'Zone data 2.0'!$E$2:$E$289,'Zone data 2.0'!P$2:P$289,"",0)</f>
        <v/>
      </c>
      <c r="Q24" s="109" t="str">
        <f>_xlfn.XLOOKUP($E24,'Zone data 2.0'!$E$2:$E$289,'Zone data 2.0'!Q$2:Q$289,"",0)</f>
        <v/>
      </c>
    </row>
    <row r="25" spans="2:17" x14ac:dyDescent="0.25">
      <c r="B25" s="74" t="s">
        <v>150</v>
      </c>
      <c r="C25" s="8" t="s">
        <v>151</v>
      </c>
      <c r="D25" s="6" t="s">
        <v>150</v>
      </c>
      <c r="E25" s="6" t="str">
        <f>CONCATENATE(VLOOKUP($C$4,'Zone info'!$A$41:$B$56,2,FALSE),D25,C25)</f>
        <v>THZHours exceeding95% of maximum demand</v>
      </c>
      <c r="F25" s="109">
        <f>_xlfn.XLOOKUP($E25,'Zone data 2.0'!$E$2:$E$289,'Zone data 2.0'!F$2:F$289,"",0)</f>
        <v>7</v>
      </c>
      <c r="G25" s="109">
        <f>_xlfn.XLOOKUP($E25,'Zone data 2.0'!$E$2:$E$289,'Zone data 2.0'!G$2:G$289,"",0)</f>
        <v>0</v>
      </c>
      <c r="H25" s="109">
        <f>_xlfn.XLOOKUP($E25,'Zone data 2.0'!$E$2:$E$289,'Zone data 2.0'!H$2:H$289,"",0)</f>
        <v>0</v>
      </c>
      <c r="I25" s="109">
        <f>_xlfn.XLOOKUP($E25,'Zone data 2.0'!$E$2:$E$289,'Zone data 2.0'!I$2:I$289,"",0)</f>
        <v>0</v>
      </c>
      <c r="J25" s="109">
        <f>_xlfn.XLOOKUP($E25,'Zone data 2.0'!$E$2:$E$289,'Zone data 2.0'!J$2:J$289,"",0)</f>
        <v>0</v>
      </c>
      <c r="K25" s="109">
        <f>_xlfn.XLOOKUP($E25,'Zone data 2.0'!$E$2:$E$289,'Zone data 2.0'!K$2:K$289,"",0)</f>
        <v>0</v>
      </c>
      <c r="L25" s="109">
        <f>_xlfn.XLOOKUP($E25,'Zone data 2.0'!$E$2:$E$289,'Zone data 2.0'!L$2:L$289,"",0)</f>
        <v>0</v>
      </c>
      <c r="M25" s="109">
        <f>_xlfn.XLOOKUP($E25,'Zone data 2.0'!$E$2:$E$289,'Zone data 2.0'!M$2:M$289,"",0)</f>
        <v>0</v>
      </c>
      <c r="N25" s="109">
        <f>_xlfn.XLOOKUP($E25,'Zone data 2.0'!$E$2:$E$289,'Zone data 2.0'!N$2:N$289,"",0)</f>
        <v>0</v>
      </c>
      <c r="O25" s="109">
        <f>_xlfn.XLOOKUP($E25,'Zone data 2.0'!$E$2:$E$289,'Zone data 2.0'!O$2:O$289,"",0)</f>
        <v>0</v>
      </c>
      <c r="P25" s="109">
        <f>_xlfn.XLOOKUP($E25,'Zone data 2.0'!$E$2:$E$289,'Zone data 2.0'!P$2:P$289,"",0)</f>
        <v>0</v>
      </c>
      <c r="Q25" s="109">
        <f>_xlfn.XLOOKUP($E25,'Zone data 2.0'!$E$2:$E$289,'Zone data 2.0'!Q$2:Q$289,"",0)</f>
        <v>0</v>
      </c>
    </row>
    <row r="26" spans="2:17" ht="1.1499999999999999" customHeight="1" x14ac:dyDescent="0.25">
      <c r="B26" s="83"/>
      <c r="C26" s="73"/>
      <c r="D26" s="79"/>
      <c r="E26" s="79"/>
      <c r="F26" s="109" t="str">
        <f>_xlfn.XLOOKUP($E26,'Zone data 2.0'!$E$2:$E$289,'Zone data 2.0'!F$2:F$289,"",0)</f>
        <v/>
      </c>
      <c r="G26" s="109" t="str">
        <f>_xlfn.XLOOKUP($E26,'Zone data 2.0'!$E$2:$E$289,'Zone data 2.0'!G$2:G$289,"",0)</f>
        <v/>
      </c>
      <c r="H26" s="109" t="str">
        <f>_xlfn.XLOOKUP($E26,'Zone data 2.0'!$E$2:$E$289,'Zone data 2.0'!H$2:H$289,"",0)</f>
        <v/>
      </c>
      <c r="I26" s="109" t="str">
        <f>_xlfn.XLOOKUP($E26,'Zone data 2.0'!$E$2:$E$289,'Zone data 2.0'!I$2:I$289,"",0)</f>
        <v/>
      </c>
      <c r="J26" s="109" t="str">
        <f>_xlfn.XLOOKUP($E26,'Zone data 2.0'!$E$2:$E$289,'Zone data 2.0'!J$2:J$289,"",0)</f>
        <v/>
      </c>
      <c r="K26" s="109" t="str">
        <f>_xlfn.XLOOKUP($E26,'Zone data 2.0'!$E$2:$E$289,'Zone data 2.0'!K$2:K$289,"",0)</f>
        <v/>
      </c>
      <c r="L26" s="109" t="str">
        <f>_xlfn.XLOOKUP($E26,'Zone data 2.0'!$E$2:$E$289,'Zone data 2.0'!L$2:L$289,"",0)</f>
        <v/>
      </c>
      <c r="M26" s="109" t="str">
        <f>_xlfn.XLOOKUP($E26,'Zone data 2.0'!$E$2:$E$289,'Zone data 2.0'!M$2:M$289,"",0)</f>
        <v/>
      </c>
      <c r="N26" s="109" t="str">
        <f>_xlfn.XLOOKUP($E26,'Zone data 2.0'!$E$2:$E$289,'Zone data 2.0'!N$2:N$289,"",0)</f>
        <v/>
      </c>
      <c r="O26" s="109" t="str">
        <f>_xlfn.XLOOKUP($E26,'Zone data 2.0'!$E$2:$E$289,'Zone data 2.0'!O$2:O$289,"",0)</f>
        <v/>
      </c>
      <c r="P26" s="109" t="str">
        <f>_xlfn.XLOOKUP($E26,'Zone data 2.0'!$E$2:$E$289,'Zone data 2.0'!P$2:P$289,"",0)</f>
        <v/>
      </c>
      <c r="Q26" s="109" t="str">
        <f>_xlfn.XLOOKUP($E26,'Zone data 2.0'!$E$2:$E$289,'Zone data 2.0'!Q$2:Q$289,"",0)</f>
        <v/>
      </c>
    </row>
    <row r="27" spans="2:17" x14ac:dyDescent="0.25">
      <c r="B27" s="183" t="s">
        <v>1637</v>
      </c>
      <c r="C27" s="85" t="str">
        <f>IF(VLOOKUP(E27,'Zone data 2.0'!$E$2:$S$289,14,FALSE)=0,"",VLOOKUP(E27,'Zone data 2.0'!$E$2:$S$289,14,FALSE))</f>
        <v/>
      </c>
      <c r="D27" s="75" t="s">
        <v>1638</v>
      </c>
      <c r="E27" s="6" t="str">
        <f>CONCATENATE(VLOOKUP($C$4,'Zone info'!$A$41:$B$56,2,FALSE),D27)</f>
        <v>THZLoad transfer capacity (MVA)1</v>
      </c>
      <c r="F27" s="109">
        <f>_xlfn.XLOOKUP($E27,'Zone data 2.0'!$E$2:$E$289,'Zone data 2.0'!F$2:F$289,"",0)</f>
        <v>0</v>
      </c>
      <c r="G27" s="109">
        <f>_xlfn.XLOOKUP($E27,'Zone data 2.0'!$E$2:$E$289,'Zone data 2.0'!G$2:G$289,"",0)</f>
        <v>0</v>
      </c>
      <c r="H27" s="109">
        <f>_xlfn.XLOOKUP($E27,'Zone data 2.0'!$E$2:$E$289,'Zone data 2.0'!H$2:H$289,"",0)</f>
        <v>0</v>
      </c>
      <c r="I27" s="109">
        <f>_xlfn.XLOOKUP($E27,'Zone data 2.0'!$E$2:$E$289,'Zone data 2.0'!I$2:I$289,"",0)</f>
        <v>0</v>
      </c>
      <c r="J27" s="109">
        <f>_xlfn.XLOOKUP($E27,'Zone data 2.0'!$E$2:$E$289,'Zone data 2.0'!J$2:J$289,"",0)</f>
        <v>0</v>
      </c>
      <c r="K27" s="109">
        <f>_xlfn.XLOOKUP($E27,'Zone data 2.0'!$E$2:$E$289,'Zone data 2.0'!K$2:K$289,"",0)</f>
        <v>0</v>
      </c>
      <c r="L27" s="109">
        <f>_xlfn.XLOOKUP($E27,'Zone data 2.0'!$E$2:$E$289,'Zone data 2.0'!L$2:L$289,"",0)</f>
        <v>0</v>
      </c>
      <c r="M27" s="109">
        <f>_xlfn.XLOOKUP($E27,'Zone data 2.0'!$E$2:$E$289,'Zone data 2.0'!M$2:M$289,"",0)</f>
        <v>0</v>
      </c>
      <c r="N27" s="109">
        <f>_xlfn.XLOOKUP($E27,'Zone data 2.0'!$E$2:$E$289,'Zone data 2.0'!N$2:N$289,"",0)</f>
        <v>0</v>
      </c>
      <c r="O27" s="109">
        <f>_xlfn.XLOOKUP($E27,'Zone data 2.0'!$E$2:$E$289,'Zone data 2.0'!O$2:O$289,"",0)</f>
        <v>0</v>
      </c>
      <c r="P27" s="109">
        <f>_xlfn.XLOOKUP($E27,'Zone data 2.0'!$E$2:$E$289,'Zone data 2.0'!P$2:P$289,"",0)</f>
        <v>0</v>
      </c>
      <c r="Q27" s="109">
        <f>_xlfn.XLOOKUP($E27,'Zone data 2.0'!$E$2:$E$289,'Zone data 2.0'!Q$2:Q$289,"",0)</f>
        <v>0</v>
      </c>
    </row>
    <row r="28" spans="2:17" x14ac:dyDescent="0.25">
      <c r="B28" s="184"/>
      <c r="C28" s="85" t="str">
        <f>IF(VLOOKUP(E28,'Zone data 2.0'!$E$2:$S$289,14,FALSE)=0,"",VLOOKUP(E28,'Zone data 2.0'!$E$2:$S$289,14,FALSE))</f>
        <v/>
      </c>
      <c r="D28" s="75" t="s">
        <v>1639</v>
      </c>
      <c r="E28" s="6" t="str">
        <f>CONCATENATE(VLOOKUP($C$4,'Zone info'!$A$41:$B$56,2,FALSE),D28)</f>
        <v>THZLoad transfer capacity (MVA)2</v>
      </c>
      <c r="F28" s="109">
        <f>_xlfn.XLOOKUP($E28,'Zone data 2.0'!$E$2:$E$289,'Zone data 2.0'!F$2:F$289,"",0)</f>
        <v>0</v>
      </c>
      <c r="G28" s="109">
        <f>_xlfn.XLOOKUP($E28,'Zone data 2.0'!$E$2:$E$289,'Zone data 2.0'!G$2:G$289,"",0)</f>
        <v>0</v>
      </c>
      <c r="H28" s="109">
        <f>_xlfn.XLOOKUP($E28,'Zone data 2.0'!$E$2:$E$289,'Zone data 2.0'!H$2:H$289,"",0)</f>
        <v>0</v>
      </c>
      <c r="I28" s="109">
        <f>_xlfn.XLOOKUP($E28,'Zone data 2.0'!$E$2:$E$289,'Zone data 2.0'!I$2:I$289,"",0)</f>
        <v>0</v>
      </c>
      <c r="J28" s="109">
        <f>_xlfn.XLOOKUP($E28,'Zone data 2.0'!$E$2:$E$289,'Zone data 2.0'!J$2:J$289,"",0)</f>
        <v>0</v>
      </c>
      <c r="K28" s="109">
        <f>_xlfn.XLOOKUP($E28,'Zone data 2.0'!$E$2:$E$289,'Zone data 2.0'!K$2:K$289,"",0)</f>
        <v>0</v>
      </c>
      <c r="L28" s="109">
        <f>_xlfn.XLOOKUP($E28,'Zone data 2.0'!$E$2:$E$289,'Zone data 2.0'!L$2:L$289,"",0)</f>
        <v>0</v>
      </c>
      <c r="M28" s="109">
        <f>_xlfn.XLOOKUP($E28,'Zone data 2.0'!$E$2:$E$289,'Zone data 2.0'!M$2:M$289,"",0)</f>
        <v>0</v>
      </c>
      <c r="N28" s="109">
        <f>_xlfn.XLOOKUP($E28,'Zone data 2.0'!$E$2:$E$289,'Zone data 2.0'!N$2:N$289,"",0)</f>
        <v>0</v>
      </c>
      <c r="O28" s="109">
        <f>_xlfn.XLOOKUP($E28,'Zone data 2.0'!$E$2:$E$289,'Zone data 2.0'!O$2:O$289,"",0)</f>
        <v>0</v>
      </c>
      <c r="P28" s="109">
        <f>_xlfn.XLOOKUP($E28,'Zone data 2.0'!$E$2:$E$289,'Zone data 2.0'!P$2:P$289,"",0)</f>
        <v>0</v>
      </c>
      <c r="Q28" s="109">
        <f>_xlfn.XLOOKUP($E28,'Zone data 2.0'!$E$2:$E$289,'Zone data 2.0'!Q$2:Q$289,"",0)</f>
        <v>0</v>
      </c>
    </row>
    <row r="29" spans="2:17" x14ac:dyDescent="0.25">
      <c r="B29" s="184"/>
      <c r="C29" s="85" t="str">
        <f>IF(VLOOKUP(E29,'Zone data 2.0'!$E$2:$S$289,14,FALSE)=0,"",VLOOKUP(E29,'Zone data 2.0'!$E$2:$S$289,14,FALSE))</f>
        <v/>
      </c>
      <c r="D29" s="75" t="s">
        <v>1640</v>
      </c>
      <c r="E29" s="6" t="str">
        <f>CONCATENATE(VLOOKUP($C$4,'Zone info'!$A$41:$B$56,2,FALSE),D29)</f>
        <v>THZLoad transfer capacity (MVA)3</v>
      </c>
      <c r="F29" s="109">
        <f>_xlfn.XLOOKUP($E29,'Zone data 2.0'!$E$2:$E$289,'Zone data 2.0'!F$2:F$289,"",0)</f>
        <v>0</v>
      </c>
      <c r="G29" s="109">
        <f>_xlfn.XLOOKUP($E29,'Zone data 2.0'!$E$2:$E$289,'Zone data 2.0'!G$2:G$289,"",0)</f>
        <v>0</v>
      </c>
      <c r="H29" s="109">
        <f>_xlfn.XLOOKUP($E29,'Zone data 2.0'!$E$2:$E$289,'Zone data 2.0'!H$2:H$289,"",0)</f>
        <v>0</v>
      </c>
      <c r="I29" s="109">
        <f>_xlfn.XLOOKUP($E29,'Zone data 2.0'!$E$2:$E$289,'Zone data 2.0'!I$2:I$289,"",0)</f>
        <v>0</v>
      </c>
      <c r="J29" s="109">
        <f>_xlfn.XLOOKUP($E29,'Zone data 2.0'!$E$2:$E$289,'Zone data 2.0'!J$2:J$289,"",0)</f>
        <v>0</v>
      </c>
      <c r="K29" s="109">
        <f>_xlfn.XLOOKUP($E29,'Zone data 2.0'!$E$2:$E$289,'Zone data 2.0'!K$2:K$289,"",0)</f>
        <v>0</v>
      </c>
      <c r="L29" s="109">
        <f>_xlfn.XLOOKUP($E29,'Zone data 2.0'!$E$2:$E$289,'Zone data 2.0'!L$2:L$289,"",0)</f>
        <v>0</v>
      </c>
      <c r="M29" s="109">
        <f>_xlfn.XLOOKUP($E29,'Zone data 2.0'!$E$2:$E$289,'Zone data 2.0'!M$2:M$289,"",0)</f>
        <v>0</v>
      </c>
      <c r="N29" s="109">
        <f>_xlfn.XLOOKUP($E29,'Zone data 2.0'!$E$2:$E$289,'Zone data 2.0'!N$2:N$289,"",0)</f>
        <v>0</v>
      </c>
      <c r="O29" s="109">
        <f>_xlfn.XLOOKUP($E29,'Zone data 2.0'!$E$2:$E$289,'Zone data 2.0'!O$2:O$289,"",0)</f>
        <v>0</v>
      </c>
      <c r="P29" s="109">
        <f>_xlfn.XLOOKUP($E29,'Zone data 2.0'!$E$2:$E$289,'Zone data 2.0'!P$2:P$289,"",0)</f>
        <v>0</v>
      </c>
      <c r="Q29" s="109">
        <f>_xlfn.XLOOKUP($E29,'Zone data 2.0'!$E$2:$E$289,'Zone data 2.0'!Q$2:Q$289,"",0)</f>
        <v>0</v>
      </c>
    </row>
    <row r="30" spans="2:17" x14ac:dyDescent="0.25">
      <c r="B30" s="184"/>
      <c r="C30" s="85" t="str">
        <f>IF(VLOOKUP(E30,'Zone data 2.0'!$E$2:$S$289,14,FALSE)=0,"",VLOOKUP(E30,'Zone data 2.0'!$E$2:$S$289,14,FALSE))</f>
        <v/>
      </c>
      <c r="D30" s="75" t="s">
        <v>1641</v>
      </c>
      <c r="E30" s="6" t="str">
        <f>CONCATENATE(VLOOKUP($C$4,'Zone info'!$A$41:$B$56,2,FALSE),D30)</f>
        <v>THZLoad transfer capacity (MVA)4</v>
      </c>
      <c r="F30" s="109">
        <f>_xlfn.XLOOKUP($E30,'Zone data 2.0'!$E$2:$E$289,'Zone data 2.0'!F$2:F$289,"",0)</f>
        <v>0</v>
      </c>
      <c r="G30" s="109">
        <f>_xlfn.XLOOKUP($E30,'Zone data 2.0'!$E$2:$E$289,'Zone data 2.0'!G$2:G$289,"",0)</f>
        <v>0</v>
      </c>
      <c r="H30" s="109">
        <f>_xlfn.XLOOKUP($E30,'Zone data 2.0'!$E$2:$E$289,'Zone data 2.0'!H$2:H$289,"",0)</f>
        <v>0</v>
      </c>
      <c r="I30" s="109">
        <f>_xlfn.XLOOKUP($E30,'Zone data 2.0'!$E$2:$E$289,'Zone data 2.0'!I$2:I$289,"",0)</f>
        <v>0</v>
      </c>
      <c r="J30" s="109">
        <f>_xlfn.XLOOKUP($E30,'Zone data 2.0'!$E$2:$E$289,'Zone data 2.0'!J$2:J$289,"",0)</f>
        <v>0</v>
      </c>
      <c r="K30" s="109">
        <f>_xlfn.XLOOKUP($E30,'Zone data 2.0'!$E$2:$E$289,'Zone data 2.0'!K$2:K$289,"",0)</f>
        <v>0</v>
      </c>
      <c r="L30" s="109">
        <f>_xlfn.XLOOKUP($E30,'Zone data 2.0'!$E$2:$E$289,'Zone data 2.0'!L$2:L$289,"",0)</f>
        <v>0</v>
      </c>
      <c r="M30" s="109">
        <f>_xlfn.XLOOKUP($E30,'Zone data 2.0'!$E$2:$E$289,'Zone data 2.0'!M$2:M$289,"",0)</f>
        <v>0</v>
      </c>
      <c r="N30" s="109">
        <f>_xlfn.XLOOKUP($E30,'Zone data 2.0'!$E$2:$E$289,'Zone data 2.0'!N$2:N$289,"",0)</f>
        <v>0</v>
      </c>
      <c r="O30" s="109">
        <f>_xlfn.XLOOKUP($E30,'Zone data 2.0'!$E$2:$E$289,'Zone data 2.0'!O$2:O$289,"",0)</f>
        <v>0</v>
      </c>
      <c r="P30" s="109">
        <f>_xlfn.XLOOKUP($E30,'Zone data 2.0'!$E$2:$E$289,'Zone data 2.0'!P$2:P$289,"",0)</f>
        <v>0</v>
      </c>
      <c r="Q30" s="109">
        <f>_xlfn.XLOOKUP($E30,'Zone data 2.0'!$E$2:$E$289,'Zone data 2.0'!Q$2:Q$289,"",0)</f>
        <v>0</v>
      </c>
    </row>
    <row r="31" spans="2:17" ht="1.1499999999999999" customHeight="1" x14ac:dyDescent="0.25">
      <c r="B31" s="86"/>
      <c r="C31" s="87"/>
      <c r="D31" s="78"/>
      <c r="E31" s="79"/>
      <c r="F31" s="109" t="str">
        <f>_xlfn.XLOOKUP($E31,'Zone data 2.0'!$E$2:$E$289,'Zone data 2.0'!F$2:F$289,"",0)</f>
        <v/>
      </c>
      <c r="G31" s="109" t="str">
        <f>_xlfn.XLOOKUP($E31,'Zone data 2.0'!$E$2:$E$289,'Zone data 2.0'!G$2:G$289,"",0)</f>
        <v/>
      </c>
      <c r="H31" s="109" t="str">
        <f>_xlfn.XLOOKUP($E31,'Zone data 2.0'!$E$2:$E$289,'Zone data 2.0'!H$2:H$289,"",0)</f>
        <v/>
      </c>
      <c r="I31" s="109" t="str">
        <f>_xlfn.XLOOKUP($E31,'Zone data 2.0'!$E$2:$E$289,'Zone data 2.0'!I$2:I$289,"",0)</f>
        <v/>
      </c>
      <c r="J31" s="109" t="str">
        <f>_xlfn.XLOOKUP($E31,'Zone data 2.0'!$E$2:$E$289,'Zone data 2.0'!J$2:J$289,"",0)</f>
        <v/>
      </c>
      <c r="K31" s="109" t="str">
        <f>_xlfn.XLOOKUP($E31,'Zone data 2.0'!$E$2:$E$289,'Zone data 2.0'!K$2:K$289,"",0)</f>
        <v/>
      </c>
      <c r="L31" s="109" t="str">
        <f>_xlfn.XLOOKUP($E31,'Zone data 2.0'!$E$2:$E$289,'Zone data 2.0'!L$2:L$289,"",0)</f>
        <v/>
      </c>
      <c r="M31" s="109" t="str">
        <f>_xlfn.XLOOKUP($E31,'Zone data 2.0'!$E$2:$E$289,'Zone data 2.0'!M$2:M$289,"",0)</f>
        <v/>
      </c>
      <c r="N31" s="109" t="str">
        <f>_xlfn.XLOOKUP($E31,'Zone data 2.0'!$E$2:$E$289,'Zone data 2.0'!N$2:N$289,"",0)</f>
        <v/>
      </c>
      <c r="O31" s="109" t="str">
        <f>_xlfn.XLOOKUP($E31,'Zone data 2.0'!$E$2:$E$289,'Zone data 2.0'!O$2:O$289,"",0)</f>
        <v/>
      </c>
      <c r="P31" s="109" t="str">
        <f>_xlfn.XLOOKUP($E31,'Zone data 2.0'!$E$2:$E$289,'Zone data 2.0'!P$2:P$289,"",0)</f>
        <v/>
      </c>
      <c r="Q31" s="109" t="str">
        <f>_xlfn.XLOOKUP($E31,'Zone data 2.0'!$E$2:$E$289,'Zone data 2.0'!Q$2:Q$289,"",0)</f>
        <v/>
      </c>
    </row>
    <row r="32" spans="2:17" x14ac:dyDescent="0.25">
      <c r="B32" s="208" t="s">
        <v>171</v>
      </c>
      <c r="C32" s="88" t="s">
        <v>172</v>
      </c>
      <c r="D32" s="6" t="s">
        <v>171</v>
      </c>
      <c r="E32" s="6" t="str">
        <f>CONCATENATE(VLOOKUP($C$4,'Zone info'!$A$41:$B$56,2,FALSE),D32,C32)</f>
        <v>THZEmbedded generation capacity (MVA)Units less than 100 kVA</v>
      </c>
      <c r="F32" s="109">
        <f>_xlfn.XLOOKUP($E32,'Zone data 2.0'!$E$2:$E$289,'Zone data 2.0'!F$2:F$289,"",0)</f>
        <v>0.11</v>
      </c>
      <c r="G32" s="109">
        <f>_xlfn.XLOOKUP($E32,'Zone data 2.0'!$E$2:$E$289,'Zone data 2.0'!G$2:G$289,"",0)</f>
        <v>0</v>
      </c>
      <c r="H32" s="109">
        <f>_xlfn.XLOOKUP($E32,'Zone data 2.0'!$E$2:$E$289,'Zone data 2.0'!H$2:H$289,"",0)</f>
        <v>0</v>
      </c>
      <c r="I32" s="109">
        <f>_xlfn.XLOOKUP($E32,'Zone data 2.0'!$E$2:$E$289,'Zone data 2.0'!I$2:I$289,"",0)</f>
        <v>0</v>
      </c>
      <c r="J32" s="109">
        <f>_xlfn.XLOOKUP($E32,'Zone data 2.0'!$E$2:$E$289,'Zone data 2.0'!J$2:J$289,"",0)</f>
        <v>0</v>
      </c>
      <c r="K32" s="109">
        <f>_xlfn.XLOOKUP($E32,'Zone data 2.0'!$E$2:$E$289,'Zone data 2.0'!K$2:K$289,"",0)</f>
        <v>0</v>
      </c>
      <c r="L32" s="109">
        <f>_xlfn.XLOOKUP($E32,'Zone data 2.0'!$E$2:$E$289,'Zone data 2.0'!L$2:L$289,"",0)</f>
        <v>0</v>
      </c>
      <c r="M32" s="109">
        <f>_xlfn.XLOOKUP($E32,'Zone data 2.0'!$E$2:$E$289,'Zone data 2.0'!M$2:M$289,"",0)</f>
        <v>0</v>
      </c>
      <c r="N32" s="109">
        <f>_xlfn.XLOOKUP($E32,'Zone data 2.0'!$E$2:$E$289,'Zone data 2.0'!N$2:N$289,"",0)</f>
        <v>0</v>
      </c>
      <c r="O32" s="109">
        <f>_xlfn.XLOOKUP($E32,'Zone data 2.0'!$E$2:$E$289,'Zone data 2.0'!O$2:O$289,"",0)</f>
        <v>0</v>
      </c>
      <c r="P32" s="109">
        <f>_xlfn.XLOOKUP($E32,'Zone data 2.0'!$E$2:$E$289,'Zone data 2.0'!P$2:P$289,"",0)</f>
        <v>0</v>
      </c>
      <c r="Q32" s="109">
        <f>_xlfn.XLOOKUP($E32,'Zone data 2.0'!$E$2:$E$289,'Zone data 2.0'!Q$2:Q$289,"",0)</f>
        <v>0</v>
      </c>
    </row>
    <row r="33" spans="2:20" ht="20.25" customHeight="1" x14ac:dyDescent="0.25">
      <c r="B33" s="209"/>
      <c r="C33" s="88" t="s">
        <v>174</v>
      </c>
      <c r="D33" s="6" t="s">
        <v>171</v>
      </c>
      <c r="E33" s="6" t="str">
        <f>CONCATENATE(VLOOKUP($C$4,'Zone info'!$A$41:$B$56,2,FALSE),D33,C33)</f>
        <v>THZEmbedded generation capacity (MVA)Units greater than 100 kVA</v>
      </c>
      <c r="F33" s="109">
        <f>_xlfn.XLOOKUP($E33,'Zone data 2.0'!$E$2:$E$289,'Zone data 2.0'!F$2:F$289,"",0)</f>
        <v>0</v>
      </c>
      <c r="G33" s="109">
        <f>_xlfn.XLOOKUP($E33,'Zone data 2.0'!$E$2:$E$289,'Zone data 2.0'!G$2:G$289,"",0)</f>
        <v>0</v>
      </c>
      <c r="H33" s="109">
        <f>_xlfn.XLOOKUP($E33,'Zone data 2.0'!$E$2:$E$289,'Zone data 2.0'!H$2:H$289,"",0)</f>
        <v>0</v>
      </c>
      <c r="I33" s="109">
        <f>_xlfn.XLOOKUP($E33,'Zone data 2.0'!$E$2:$E$289,'Zone data 2.0'!I$2:I$289,"",0)</f>
        <v>0</v>
      </c>
      <c r="J33" s="109">
        <f>_xlfn.XLOOKUP($E33,'Zone data 2.0'!$E$2:$E$289,'Zone data 2.0'!J$2:J$289,"",0)</f>
        <v>0</v>
      </c>
      <c r="K33" s="109">
        <f>_xlfn.XLOOKUP($E33,'Zone data 2.0'!$E$2:$E$289,'Zone data 2.0'!K$2:K$289,"",0)</f>
        <v>0</v>
      </c>
      <c r="L33" s="109">
        <f>_xlfn.XLOOKUP($E33,'Zone data 2.0'!$E$2:$E$289,'Zone data 2.0'!L$2:L$289,"",0)</f>
        <v>0</v>
      </c>
      <c r="M33" s="109">
        <f>_xlfn.XLOOKUP($E33,'Zone data 2.0'!$E$2:$E$289,'Zone data 2.0'!M$2:M$289,"",0)</f>
        <v>0</v>
      </c>
      <c r="N33" s="109">
        <f>_xlfn.XLOOKUP($E33,'Zone data 2.0'!$E$2:$E$289,'Zone data 2.0'!N$2:N$289,"",0)</f>
        <v>0</v>
      </c>
      <c r="O33" s="109">
        <f>_xlfn.XLOOKUP($E33,'Zone data 2.0'!$E$2:$E$289,'Zone data 2.0'!O$2:O$289,"",0)</f>
        <v>0</v>
      </c>
      <c r="P33" s="109">
        <f>_xlfn.XLOOKUP($E33,'Zone data 2.0'!$E$2:$E$289,'Zone data 2.0'!P$2:P$289,"",0)</f>
        <v>0</v>
      </c>
      <c r="Q33" s="109">
        <f>_xlfn.XLOOKUP($E33,'Zone data 2.0'!$E$2:$E$289,'Zone data 2.0'!Q$2:Q$289,"",0)</f>
        <v>0</v>
      </c>
    </row>
    <row r="34" spans="2:20" ht="20.25" customHeight="1" x14ac:dyDescent="0.25">
      <c r="C34" s="88"/>
      <c r="D34" s="6"/>
      <c r="E34" s="6"/>
      <c r="F34" s="89"/>
      <c r="G34" s="82"/>
      <c r="H34" s="82"/>
      <c r="I34" s="82"/>
      <c r="J34" s="82"/>
      <c r="K34" s="82"/>
      <c r="L34" s="82"/>
      <c r="M34" s="82"/>
      <c r="N34" s="82"/>
      <c r="O34" s="82"/>
      <c r="P34" s="82"/>
      <c r="Q34" s="82"/>
    </row>
    <row r="35" spans="2:20" ht="20.25" customHeight="1" x14ac:dyDescent="0.25">
      <c r="B35" s="193" t="s">
        <v>1649</v>
      </c>
      <c r="C35" s="88" t="s">
        <v>1650</v>
      </c>
      <c r="D35" s="100"/>
      <c r="E35" s="100"/>
      <c r="F35" s="11"/>
      <c r="G35" s="11"/>
      <c r="H35" s="11"/>
      <c r="I35" s="11"/>
      <c r="J35" s="11"/>
      <c r="K35" s="11"/>
      <c r="L35" s="11"/>
      <c r="M35" s="11"/>
      <c r="N35" s="11"/>
      <c r="O35" s="11"/>
      <c r="P35" s="11"/>
      <c r="Q35" s="11"/>
    </row>
    <row r="36" spans="2:20" ht="20.25" customHeight="1" x14ac:dyDescent="0.25">
      <c r="B36" s="194"/>
      <c r="C36" s="88" t="s">
        <v>1651</v>
      </c>
      <c r="D36" s="100"/>
      <c r="E36" s="100"/>
      <c r="F36" s="11"/>
      <c r="G36" s="11"/>
      <c r="H36" s="11"/>
      <c r="I36" s="11"/>
      <c r="J36" s="11"/>
      <c r="K36" s="11"/>
      <c r="L36" s="11"/>
      <c r="M36" s="11"/>
      <c r="N36" s="11"/>
      <c r="O36" s="11"/>
      <c r="P36" s="11"/>
      <c r="Q36" s="11"/>
    </row>
    <row r="37" spans="2:20" ht="20.25" customHeight="1" x14ac:dyDescent="0.25">
      <c r="B37" s="194"/>
      <c r="C37" s="88" t="s">
        <v>1652</v>
      </c>
      <c r="D37" s="100"/>
      <c r="E37" s="100"/>
      <c r="F37" s="11"/>
      <c r="G37" s="11"/>
      <c r="H37" s="11"/>
      <c r="I37" s="11"/>
      <c r="J37" s="11"/>
      <c r="K37" s="11"/>
      <c r="L37" s="11"/>
      <c r="M37" s="11"/>
      <c r="N37" s="11"/>
      <c r="O37" s="11"/>
      <c r="P37" s="11"/>
      <c r="Q37" s="11"/>
    </row>
    <row r="38" spans="2:20" ht="20.25" customHeight="1" x14ac:dyDescent="0.25">
      <c r="C38" s="101" t="s">
        <v>1646</v>
      </c>
      <c r="F38" s="207" t="str">
        <f>IF(ISNA(VLOOKUP($C$4,'Zone info'!$P$3:$Q$15,2,FALSE)),"",VLOOKUP($C$4,'Zone info'!$P$3:$Q$15,2,FALSE))</f>
        <v>[1] Load forecast step increase in 2018 from point load increase.</v>
      </c>
      <c r="G38" s="207"/>
      <c r="H38" s="207"/>
      <c r="I38" s="207"/>
      <c r="J38" s="207"/>
      <c r="K38" s="207"/>
      <c r="L38" s="207"/>
      <c r="M38" s="207"/>
      <c r="N38" s="207"/>
      <c r="O38" s="207"/>
      <c r="P38" s="207"/>
      <c r="Q38" s="207"/>
    </row>
    <row r="39" spans="2:20" ht="10.15" customHeight="1" x14ac:dyDescent="0.25">
      <c r="C39" s="102"/>
      <c r="D39" s="102"/>
      <c r="E39" s="102"/>
      <c r="F39" s="207"/>
      <c r="G39" s="207"/>
      <c r="H39" s="207"/>
      <c r="I39" s="207"/>
      <c r="J39" s="207"/>
      <c r="K39" s="207"/>
      <c r="L39" s="207"/>
      <c r="M39" s="207"/>
      <c r="N39" s="207"/>
      <c r="O39" s="207"/>
      <c r="P39" s="207"/>
      <c r="Q39" s="207"/>
    </row>
    <row r="40" spans="2:20" x14ac:dyDescent="0.25">
      <c r="F40" s="207"/>
      <c r="G40" s="207"/>
      <c r="H40" s="207"/>
      <c r="I40" s="207"/>
      <c r="J40" s="207"/>
      <c r="K40" s="207"/>
      <c r="L40" s="207"/>
      <c r="M40" s="207"/>
      <c r="N40" s="207"/>
      <c r="O40" s="207"/>
      <c r="P40" s="207"/>
      <c r="Q40" s="207"/>
    </row>
    <row r="41" spans="2:20" x14ac:dyDescent="0.25">
      <c r="F41" s="207"/>
      <c r="G41" s="207"/>
      <c r="H41" s="207"/>
      <c r="I41" s="207"/>
      <c r="J41" s="207"/>
      <c r="K41" s="207"/>
      <c r="L41" s="207"/>
      <c r="M41" s="207"/>
      <c r="N41" s="207"/>
      <c r="O41" s="207"/>
      <c r="P41" s="207"/>
      <c r="Q41" s="207"/>
    </row>
    <row r="42" spans="2:20" x14ac:dyDescent="0.25">
      <c r="F42" s="207"/>
      <c r="G42" s="207"/>
      <c r="H42" s="207"/>
      <c r="I42" s="207"/>
      <c r="J42" s="207"/>
      <c r="K42" s="207"/>
      <c r="L42" s="207"/>
      <c r="M42" s="207"/>
      <c r="N42" s="207"/>
      <c r="O42" s="207"/>
      <c r="P42" s="207"/>
      <c r="Q42" s="207"/>
    </row>
    <row r="43" spans="2:20" x14ac:dyDescent="0.25">
      <c r="C43" s="90"/>
      <c r="D43" s="90"/>
      <c r="E43" s="90"/>
      <c r="F43" s="90"/>
      <c r="G43" s="90"/>
      <c r="H43" s="90"/>
      <c r="I43" s="90"/>
      <c r="J43" s="90"/>
      <c r="K43" s="90"/>
      <c r="L43" s="90"/>
      <c r="M43" s="90"/>
      <c r="N43" s="90"/>
      <c r="O43" s="90"/>
      <c r="P43" s="90"/>
      <c r="Q43" s="90"/>
      <c r="R43" s="90"/>
      <c r="S43" s="90"/>
      <c r="T43" s="90"/>
    </row>
    <row r="44" spans="2:20" x14ac:dyDescent="0.25">
      <c r="C44" s="90"/>
      <c r="D44" s="90"/>
      <c r="E44" s="90"/>
      <c r="F44" s="91"/>
      <c r="G44" s="91"/>
      <c r="H44" s="91"/>
      <c r="I44" s="91"/>
      <c r="J44" s="91"/>
      <c r="K44" s="91"/>
      <c r="L44" s="91"/>
      <c r="M44" s="91"/>
      <c r="N44" s="91"/>
      <c r="O44" s="91"/>
      <c r="P44" s="91"/>
      <c r="Q44" s="91"/>
      <c r="R44" s="91"/>
      <c r="S44" s="90"/>
      <c r="T44" s="90"/>
    </row>
    <row r="45" spans="2:20" x14ac:dyDescent="0.25">
      <c r="C45" s="90"/>
      <c r="D45" s="90"/>
      <c r="E45" s="90"/>
      <c r="F45" s="94"/>
      <c r="G45" s="94"/>
      <c r="H45" s="94"/>
      <c r="I45" s="94"/>
      <c r="J45" s="94"/>
      <c r="K45" s="94"/>
      <c r="L45" s="94"/>
      <c r="M45" s="94"/>
      <c r="N45" s="94"/>
      <c r="O45" s="94"/>
      <c r="P45" s="94"/>
      <c r="Q45" s="94"/>
      <c r="R45" s="91"/>
      <c r="S45" s="90"/>
      <c r="T45" s="90"/>
    </row>
    <row r="46" spans="2:20" x14ac:dyDescent="0.25">
      <c r="C46" s="90"/>
      <c r="D46" s="90"/>
      <c r="E46" s="90"/>
      <c r="F46" s="91"/>
      <c r="G46" s="91"/>
      <c r="H46" s="91"/>
      <c r="I46" s="91"/>
      <c r="J46" s="91"/>
      <c r="K46" s="91"/>
      <c r="L46" s="91"/>
      <c r="M46" s="91"/>
      <c r="N46" s="91"/>
      <c r="O46" s="91"/>
      <c r="P46" s="91"/>
      <c r="Q46" s="91"/>
      <c r="R46" s="91"/>
      <c r="S46" s="90"/>
      <c r="T46" s="90"/>
    </row>
    <row r="47" spans="2:20" x14ac:dyDescent="0.25">
      <c r="C47" s="90"/>
      <c r="D47" s="90"/>
      <c r="E47" s="90"/>
      <c r="F47" s="91"/>
      <c r="G47" s="91"/>
      <c r="H47" s="91"/>
      <c r="I47" s="91"/>
      <c r="J47" s="91"/>
      <c r="K47" s="91"/>
      <c r="L47" s="91"/>
      <c r="M47" s="91"/>
      <c r="N47" s="91"/>
      <c r="O47" s="91"/>
      <c r="P47" s="91"/>
      <c r="Q47" s="91"/>
      <c r="R47" s="91"/>
      <c r="S47" s="90"/>
      <c r="T47" s="90"/>
    </row>
    <row r="48" spans="2:20" x14ac:dyDescent="0.25">
      <c r="C48" s="90"/>
      <c r="D48" s="90"/>
      <c r="E48" s="90"/>
      <c r="F48" s="91"/>
      <c r="G48" s="91"/>
      <c r="H48" s="91"/>
      <c r="I48" s="91"/>
      <c r="J48" s="91"/>
      <c r="K48" s="91"/>
      <c r="L48" s="91"/>
      <c r="M48" s="91"/>
      <c r="N48" s="91"/>
      <c r="O48" s="91"/>
      <c r="P48" s="91"/>
      <c r="Q48" s="91"/>
      <c r="R48" s="91"/>
      <c r="S48" s="90"/>
      <c r="T48" s="90"/>
    </row>
    <row r="49" spans="3:20" x14ac:dyDescent="0.25">
      <c r="C49" s="90"/>
      <c r="D49" s="90"/>
      <c r="E49" s="90"/>
      <c r="F49" s="91"/>
      <c r="G49" s="91"/>
      <c r="H49" s="91"/>
      <c r="I49" s="91"/>
      <c r="J49" s="91"/>
      <c r="K49" s="91"/>
      <c r="L49" s="91"/>
      <c r="M49" s="91"/>
      <c r="N49" s="91"/>
      <c r="O49" s="91"/>
      <c r="P49" s="91"/>
      <c r="Q49" s="91"/>
      <c r="R49" s="91"/>
      <c r="S49" s="90"/>
      <c r="T49" s="90"/>
    </row>
    <row r="50" spans="3:20" x14ac:dyDescent="0.25">
      <c r="C50" s="90"/>
      <c r="D50" s="90"/>
      <c r="E50" s="90"/>
      <c r="F50" s="91"/>
      <c r="G50" s="91"/>
      <c r="H50" s="91"/>
      <c r="I50" s="91"/>
      <c r="J50" s="91"/>
      <c r="K50" s="91"/>
      <c r="L50" s="91"/>
      <c r="M50" s="91"/>
      <c r="N50" s="91"/>
      <c r="O50" s="91"/>
      <c r="P50" s="91"/>
      <c r="Q50" s="91"/>
      <c r="R50" s="91"/>
      <c r="S50" s="90"/>
      <c r="T50" s="90"/>
    </row>
    <row r="51" spans="3:20" x14ac:dyDescent="0.25">
      <c r="C51" s="90"/>
      <c r="D51" s="90"/>
      <c r="E51" s="90"/>
      <c r="F51" s="90"/>
      <c r="G51" s="90"/>
      <c r="H51" s="90"/>
      <c r="I51" s="90"/>
      <c r="J51" s="90"/>
      <c r="K51" s="90"/>
      <c r="L51" s="90"/>
      <c r="M51" s="90"/>
      <c r="N51" s="90"/>
      <c r="O51" s="90"/>
      <c r="P51" s="90"/>
      <c r="Q51" s="90"/>
      <c r="R51" s="90"/>
      <c r="S51" s="90"/>
      <c r="T51" s="90"/>
    </row>
  </sheetData>
  <mergeCells count="24">
    <mergeCell ref="B35:B37"/>
    <mergeCell ref="F38:Q42"/>
    <mergeCell ref="G6:J6"/>
    <mergeCell ref="K6:N6"/>
    <mergeCell ref="B10:B12"/>
    <mergeCell ref="B14:B17"/>
    <mergeCell ref="B27:B30"/>
    <mergeCell ref="B32:B33"/>
    <mergeCell ref="G4:J4"/>
    <mergeCell ref="K4:N4"/>
    <mergeCell ref="Q4:T4"/>
    <mergeCell ref="V4:W4"/>
    <mergeCell ref="G5:J5"/>
    <mergeCell ref="K5:N5"/>
    <mergeCell ref="Q5:T5"/>
    <mergeCell ref="V5:W5"/>
    <mergeCell ref="G2:J2"/>
    <mergeCell ref="K2:N2"/>
    <mergeCell ref="Q2:T2"/>
    <mergeCell ref="V2:W2"/>
    <mergeCell ref="G3:J3"/>
    <mergeCell ref="K3:N3"/>
    <mergeCell ref="Q3:T3"/>
    <mergeCell ref="V3:W3"/>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CFB75A-7B68-4E63-854C-7EA6553B3737}">
          <x14:formula1>
            <xm:f>'Zone info'!$B$4:$B$19</xm:f>
          </x14:formula1>
          <xm:sqref>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A3D92-41A2-4339-86E3-36DC75BA860D}">
  <sheetPr codeName="Sheet18">
    <tabColor rgb="FFC3D941"/>
  </sheetPr>
  <dimension ref="A1:AV396"/>
  <sheetViews>
    <sheetView zoomScale="55" zoomScaleNormal="55" workbookViewId="0">
      <pane ySplit="4" topLeftCell="A5" activePane="bottomLeft" state="frozen"/>
      <selection activeCell="Q52" sqref="Q52"/>
      <selection pane="bottomLeft" activeCell="C5" sqref="C5"/>
    </sheetView>
  </sheetViews>
  <sheetFormatPr defaultColWidth="8.85546875" defaultRowHeight="15" x14ac:dyDescent="0.25"/>
  <cols>
    <col min="1" max="1" width="22.5703125" style="4" customWidth="1"/>
    <col min="2" max="3" width="8.85546875" style="4"/>
    <col min="4" max="5" width="10.85546875" style="4" bestFit="1" customWidth="1"/>
    <col min="6" max="13" width="8.85546875" style="4"/>
    <col min="14" max="14" width="8.85546875" style="4" customWidth="1"/>
    <col min="15" max="15" width="0.28515625" style="4" customWidth="1"/>
    <col min="16" max="16" width="8.85546875" style="4"/>
    <col min="17" max="17" width="11.28515625" style="4" bestFit="1" customWidth="1"/>
    <col min="18" max="16384" width="8.85546875" style="4"/>
  </cols>
  <sheetData>
    <row r="1" spans="1:48" x14ac:dyDescent="0.25">
      <c r="A1" s="103" t="s">
        <v>1653</v>
      </c>
    </row>
    <row r="3" spans="1:48" ht="15" customHeight="1" x14ac:dyDescent="0.25">
      <c r="C3" s="210" t="s">
        <v>1</v>
      </c>
      <c r="D3" s="211"/>
      <c r="E3" s="211"/>
      <c r="F3" s="211"/>
      <c r="G3" s="211"/>
      <c r="H3" s="211"/>
      <c r="I3" s="211"/>
      <c r="J3" s="211"/>
      <c r="K3" s="211"/>
      <c r="L3" s="211"/>
      <c r="M3" s="211"/>
      <c r="N3" s="212"/>
      <c r="P3" s="210" t="s">
        <v>90</v>
      </c>
      <c r="Q3" s="211"/>
      <c r="R3" s="211"/>
      <c r="S3" s="211"/>
      <c r="T3" s="211"/>
      <c r="U3" s="211"/>
      <c r="V3" s="211"/>
      <c r="W3" s="211"/>
      <c r="X3" s="211"/>
      <c r="Y3" s="211"/>
      <c r="Z3" s="211"/>
      <c r="AA3" s="212"/>
      <c r="AC3" s="210" t="s">
        <v>1654</v>
      </c>
      <c r="AD3" s="211"/>
      <c r="AE3" s="211"/>
      <c r="AF3" s="211"/>
      <c r="AG3" s="211"/>
      <c r="AH3" s="211"/>
      <c r="AI3" s="211"/>
      <c r="AJ3" s="211"/>
      <c r="AK3" s="211"/>
      <c r="AL3" s="211"/>
      <c r="AM3" s="210" t="s">
        <v>1655</v>
      </c>
      <c r="AN3" s="211"/>
      <c r="AO3" s="211"/>
      <c r="AP3" s="211"/>
      <c r="AQ3" s="211"/>
      <c r="AR3" s="211"/>
      <c r="AS3" s="211"/>
      <c r="AT3" s="211"/>
      <c r="AU3" s="211"/>
      <c r="AV3" s="211"/>
    </row>
    <row r="4" spans="1:48" ht="30" x14ac:dyDescent="0.25">
      <c r="A4" s="104" t="s">
        <v>96</v>
      </c>
      <c r="B4" s="105" t="s">
        <v>1656</v>
      </c>
      <c r="C4" s="105" t="s">
        <v>1899</v>
      </c>
      <c r="D4" s="105" t="s">
        <v>1900</v>
      </c>
      <c r="E4" s="105">
        <v>2024</v>
      </c>
      <c r="F4" s="105">
        <v>2025</v>
      </c>
      <c r="G4" s="105">
        <v>2026</v>
      </c>
      <c r="H4" s="105">
        <v>2027</v>
      </c>
      <c r="I4" s="105">
        <v>2028</v>
      </c>
      <c r="J4" s="105">
        <v>2029</v>
      </c>
      <c r="K4" s="105">
        <v>2030</v>
      </c>
      <c r="L4" s="105">
        <v>2031</v>
      </c>
      <c r="M4" s="105">
        <v>2032</v>
      </c>
      <c r="N4" s="105">
        <v>2033</v>
      </c>
      <c r="O4" s="106"/>
      <c r="P4" s="105" t="s">
        <v>1899</v>
      </c>
      <c r="Q4" s="105" t="s">
        <v>1900</v>
      </c>
      <c r="R4" s="105">
        <v>2024</v>
      </c>
      <c r="S4" s="105">
        <v>2025</v>
      </c>
      <c r="T4" s="105">
        <v>2026</v>
      </c>
      <c r="U4" s="105">
        <v>2027</v>
      </c>
      <c r="V4" s="105">
        <v>2028</v>
      </c>
      <c r="W4" s="105">
        <v>2029</v>
      </c>
      <c r="X4" s="105">
        <v>2030</v>
      </c>
      <c r="Y4" s="105">
        <v>2031</v>
      </c>
      <c r="Z4" s="105">
        <v>2032</v>
      </c>
      <c r="AA4" s="105">
        <v>2033</v>
      </c>
      <c r="AC4" s="107">
        <v>2023</v>
      </c>
      <c r="AD4" s="107">
        <v>2024</v>
      </c>
      <c r="AE4" s="107">
        <v>2025</v>
      </c>
      <c r="AF4" s="107">
        <v>2026</v>
      </c>
      <c r="AG4" s="107">
        <v>2027</v>
      </c>
      <c r="AH4" s="107">
        <v>2028</v>
      </c>
      <c r="AI4" s="107">
        <v>2029</v>
      </c>
      <c r="AJ4" s="107">
        <v>2030</v>
      </c>
      <c r="AK4" s="107">
        <v>2031</v>
      </c>
      <c r="AL4" s="107">
        <v>2032</v>
      </c>
      <c r="AM4" s="107">
        <v>2023</v>
      </c>
      <c r="AN4" s="107">
        <v>2024</v>
      </c>
      <c r="AO4" s="107">
        <v>2025</v>
      </c>
      <c r="AP4" s="107">
        <v>2026</v>
      </c>
      <c r="AQ4" s="107">
        <v>2027</v>
      </c>
      <c r="AR4" s="107">
        <v>2028</v>
      </c>
      <c r="AS4" s="107">
        <v>2029</v>
      </c>
      <c r="AT4" s="107">
        <v>2030</v>
      </c>
      <c r="AU4" s="107">
        <v>2031</v>
      </c>
      <c r="AV4" s="107">
        <v>2032</v>
      </c>
    </row>
    <row r="5" spans="1:48" x14ac:dyDescent="0.25">
      <c r="A5" s="9" t="s">
        <v>223</v>
      </c>
      <c r="B5" s="108">
        <v>49101</v>
      </c>
      <c r="C5" s="109">
        <v>37.235444396636296</v>
      </c>
      <c r="D5" s="109">
        <v>38.064285555006947</v>
      </c>
      <c r="E5" s="109">
        <v>38.064285555006947</v>
      </c>
      <c r="F5" s="109">
        <v>38.643996634569646</v>
      </c>
      <c r="G5" s="109">
        <v>40.017974676622146</v>
      </c>
      <c r="H5" s="109">
        <v>40.980298531534523</v>
      </c>
      <c r="I5" s="109">
        <v>41.189397396606104</v>
      </c>
      <c r="J5" s="109">
        <v>41.407972310400858</v>
      </c>
      <c r="K5" s="109">
        <v>41.73670743581755</v>
      </c>
      <c r="L5" s="109">
        <v>43.064635260297479</v>
      </c>
      <c r="M5" s="109">
        <v>45.82841441781558</v>
      </c>
      <c r="N5" s="109">
        <v>48.594772830865615</v>
      </c>
      <c r="P5" s="109">
        <v>37.142519756459599</v>
      </c>
      <c r="Q5" s="109">
        <v>33.482725535939409</v>
      </c>
      <c r="R5" s="109">
        <v>33.482725535939409</v>
      </c>
      <c r="S5" s="109">
        <v>34.525684095443182</v>
      </c>
      <c r="T5" s="109">
        <v>35.199786224244129</v>
      </c>
      <c r="U5" s="109">
        <v>35.839757134175464</v>
      </c>
      <c r="V5" s="109">
        <v>36.070252628797064</v>
      </c>
      <c r="W5" s="109">
        <v>36.351987988530908</v>
      </c>
      <c r="X5" s="109">
        <v>36.754354200260487</v>
      </c>
      <c r="Y5" s="109">
        <v>37.489062010055385</v>
      </c>
      <c r="Z5" s="109">
        <v>39.334880529883478</v>
      </c>
      <c r="AA5" s="109">
        <v>41.008485688444026</v>
      </c>
      <c r="AC5" s="82">
        <f>IF(ISNA(VLOOKUP($B5,'Feeder DER'!$B$3:$V$366,'Feeder DER'!C$369,FALSE)),0,VLOOKUP($B5,'Feeder DER'!$B$3:$V$366,'Feeder DER'!C$369,FALSE)/1000)</f>
        <v>2.7519805829811731E-2</v>
      </c>
      <c r="AD5" s="82">
        <f>IF(ISNA(VLOOKUP($B5,'Feeder DER'!$B$3:$V$366,'Feeder DER'!D$369,FALSE)),0,VLOOKUP($B5,'Feeder DER'!$B$3:$V$366,'Feeder DER'!D$369,FALSE)/1000)</f>
        <v>5.7227578738526248E-2</v>
      </c>
      <c r="AE5" s="82">
        <f>IF(ISNA(VLOOKUP($B5,'Feeder DER'!$B$3:$V$366,'Feeder DER'!E$369,FALSE)),0,VLOOKUP($B5,'Feeder DER'!$B$3:$V$366,'Feeder DER'!E$369,FALSE)/1000)</f>
        <v>9.3248704303201355E-2</v>
      </c>
      <c r="AF5" s="82">
        <f>IF(ISNA(VLOOKUP($B5,'Feeder DER'!$B$3:$V$366,'Feeder DER'!F$369,FALSE)),0,VLOOKUP($B5,'Feeder DER'!$B$3:$V$366,'Feeder DER'!F$369,FALSE)/1000)</f>
        <v>0.136004093732947</v>
      </c>
      <c r="AG5" s="82">
        <f>IF(ISNA(VLOOKUP($B5,'Feeder DER'!$B$3:$V$366,'Feeder DER'!G$369,FALSE)),0,VLOOKUP($B5,'Feeder DER'!$B$3:$V$366,'Feeder DER'!G$369,FALSE)/1000)</f>
        <v>0.18235028293458286</v>
      </c>
      <c r="AH5" s="82">
        <f>IF(ISNA(VLOOKUP($B5,'Feeder DER'!$B$3:$V$366,'Feeder DER'!H$369,FALSE)),0,VLOOKUP($B5,'Feeder DER'!$B$3:$V$366,'Feeder DER'!H$369,FALSE)/1000)</f>
        <v>0.23621871665087121</v>
      </c>
      <c r="AI5" s="82">
        <f>IF(ISNA(VLOOKUP($B5,'Feeder DER'!$B$3:$V$366,'Feeder DER'!I$369,FALSE)),0,VLOOKUP($B5,'Feeder DER'!$B$3:$V$366,'Feeder DER'!I$369,FALSE)/1000)</f>
        <v>0.2986537544717528</v>
      </c>
      <c r="AJ5" s="82">
        <f>IF(ISNA(VLOOKUP($B5,'Feeder DER'!$B$3:$V$366,'Feeder DER'!J$369,FALSE)),0,VLOOKUP($B5,'Feeder DER'!$B$3:$V$366,'Feeder DER'!J$369,FALSE)/1000)</f>
        <v>0.43850788249256628</v>
      </c>
      <c r="AK5" s="82">
        <f>IF(ISNA(VLOOKUP($B5,'Feeder DER'!$B$3:$V$366,'Feeder DER'!K$369,FALSE)),0,VLOOKUP($B5,'Feeder DER'!$B$3:$V$366,'Feeder DER'!K$369,FALSE)/1000)</f>
        <v>0.556221862021405</v>
      </c>
      <c r="AL5" s="82">
        <f>IF(ISNA(VLOOKUP($B5,'Feeder DER'!$B$3:$V$366,'Feeder DER'!L$369,FALSE)),0,VLOOKUP($B5,'Feeder DER'!$B$3:$V$366,'Feeder DER'!L$369,FALSE)/1000)</f>
        <v>0.66858301706448331</v>
      </c>
      <c r="AM5" s="82">
        <f>IF(ISNA(VLOOKUP($B5,'Feeder DER'!$B$3:$V$366,'Feeder DER'!M$369,FALSE)),0,VLOOKUP($B5,'Feeder DER'!$B$3:$V$366,'Feeder DER'!M$369,FALSE)/1000)</f>
        <v>-0.26960778226826621</v>
      </c>
      <c r="AN5" s="82">
        <f>IF(ISNA(VLOOKUP($B5,'Feeder DER'!$B$3:$V$366,'Feeder DER'!N$369,FALSE)),0,VLOOKUP($B5,'Feeder DER'!$B$3:$V$366,'Feeder DER'!N$369,FALSE)/1000)</f>
        <v>-0.33478804862816758</v>
      </c>
      <c r="AO5" s="82">
        <f>IF(ISNA(VLOOKUP($B5,'Feeder DER'!$B$3:$V$366,'Feeder DER'!O$369,FALSE)),0,VLOOKUP($B5,'Feeder DER'!$B$3:$V$366,'Feeder DER'!O$369,FALSE)/1000)</f>
        <v>-0.40583677065393869</v>
      </c>
      <c r="AP5" s="82">
        <f>IF(ISNA(VLOOKUP($B5,'Feeder DER'!$B$3:$V$366,'Feeder DER'!P$369,FALSE)),0,VLOOKUP($B5,'Feeder DER'!$B$3:$V$366,'Feeder DER'!P$369,FALSE)/1000)</f>
        <v>-0.47415764936726007</v>
      </c>
      <c r="AQ5" s="82">
        <f>IF(ISNA(VLOOKUP($B5,'Feeder DER'!$B$3:$V$366,'Feeder DER'!Q$369,FALSE)),0,VLOOKUP($B5,'Feeder DER'!$B$3:$V$366,'Feeder DER'!Q$369,FALSE)/1000)</f>
        <v>-0.53302681037110233</v>
      </c>
      <c r="AR5" s="82">
        <f>IF(ISNA(VLOOKUP($B5,'Feeder DER'!$B$3:$V$366,'Feeder DER'!R$369,FALSE)),0,VLOOKUP($B5,'Feeder DER'!$B$3:$V$366,'Feeder DER'!R$369,FALSE)/1000)</f>
        <v>-0.58423340728339246</v>
      </c>
      <c r="AS5" s="82">
        <f>IF(ISNA(VLOOKUP($B5,'Feeder DER'!$B$3:$V$366,'Feeder DER'!S$369,FALSE)),0,VLOOKUP($B5,'Feeder DER'!$B$3:$V$366,'Feeder DER'!S$369,FALSE)/1000)</f>
        <v>-0.63045264064758821</v>
      </c>
      <c r="AT5" s="82">
        <f>IF(ISNA(VLOOKUP($B5,'Feeder DER'!$B$3:$V$366,'Feeder DER'!T$369,FALSE)),0,VLOOKUP($B5,'Feeder DER'!$B$3:$V$366,'Feeder DER'!T$369,FALSE)/1000)</f>
        <v>-0.66925889178702114</v>
      </c>
      <c r="AU5" s="82">
        <f>IF(ISNA(VLOOKUP($B5,'Feeder DER'!$B$3:$V$366,'Feeder DER'!U$369,FALSE)),0,VLOOKUP($B5,'Feeder DER'!$B$3:$V$366,'Feeder DER'!U$369,FALSE)/1000)</f>
        <v>-0.71349422142446406</v>
      </c>
      <c r="AV5" s="82">
        <f>IF(ISNA(VLOOKUP($B5,'Feeder DER'!$B$3:$V$366,'Feeder DER'!V$369,FALSE)),0,VLOOKUP($B5,'Feeder DER'!$B$3:$V$366,'Feeder DER'!V$369,FALSE)/1000)</f>
        <v>-0.75088793277821175</v>
      </c>
    </row>
    <row r="6" spans="1:48" x14ac:dyDescent="0.25">
      <c r="A6" s="9" t="s">
        <v>52</v>
      </c>
      <c r="B6" s="108">
        <v>56001</v>
      </c>
      <c r="C6" s="109">
        <v>8.2082735025800098</v>
      </c>
      <c r="D6" s="109">
        <v>10.969236798131025</v>
      </c>
      <c r="E6" s="109">
        <v>10.969236798131025</v>
      </c>
      <c r="F6" s="109">
        <v>11.136295972196802</v>
      </c>
      <c r="G6" s="109">
        <v>11.532244307465737</v>
      </c>
      <c r="H6" s="109">
        <v>11.809563534323933</v>
      </c>
      <c r="I6" s="109">
        <v>11.869820936551436</v>
      </c>
      <c r="J6" s="109">
        <v>11.932809114382357</v>
      </c>
      <c r="K6" s="109">
        <v>12.027542888627194</v>
      </c>
      <c r="L6" s="109">
        <v>12.410220628276278</v>
      </c>
      <c r="M6" s="109">
        <v>13.206677138480428</v>
      </c>
      <c r="N6" s="109">
        <v>14.003876929801779</v>
      </c>
      <c r="P6" s="109">
        <v>11.931988662208163</v>
      </c>
      <c r="Q6" s="109">
        <v>7.6531944082147225</v>
      </c>
      <c r="R6" s="109">
        <v>7.6531944082147225</v>
      </c>
      <c r="S6" s="109">
        <v>7.8915849361012986</v>
      </c>
      <c r="T6" s="109">
        <v>8.0456654226843725</v>
      </c>
      <c r="U6" s="109">
        <v>8.1919444878115346</v>
      </c>
      <c r="V6" s="109">
        <v>8.244629172296472</v>
      </c>
      <c r="W6" s="109">
        <v>8.3090258259499219</v>
      </c>
      <c r="X6" s="109">
        <v>8.4009952457738262</v>
      </c>
      <c r="Y6" s="109">
        <v>8.5689284594412314</v>
      </c>
      <c r="Z6" s="109">
        <v>8.9908298354019376</v>
      </c>
      <c r="AA6" s="109">
        <v>9.3733681573586338</v>
      </c>
      <c r="AC6" s="82">
        <f>IF(ISNA(VLOOKUP($B6,'Feeder DER'!$B$3:$V$366,'Feeder DER'!C$369,FALSE)),0,VLOOKUP($B6,'Feeder DER'!$B$3:$V$366,'Feeder DER'!C$369,FALSE)/1000)</f>
        <v>3.0424969639848928E-3</v>
      </c>
      <c r="AD6" s="82">
        <f>IF(ISNA(VLOOKUP($B6,'Feeder DER'!$B$3:$V$366,'Feeder DER'!D$369,FALSE)),0,VLOOKUP($B6,'Feeder DER'!$B$3:$V$366,'Feeder DER'!D$369,FALSE)/1000)</f>
        <v>6.2842957185933841E-3</v>
      </c>
      <c r="AE6" s="82">
        <f>IF(ISNA(VLOOKUP($B6,'Feeder DER'!$B$3:$V$366,'Feeder DER'!E$369,FALSE)),0,VLOOKUP($B6,'Feeder DER'!$B$3:$V$366,'Feeder DER'!E$369,FALSE)/1000)</f>
        <v>1.0316960346076933E-2</v>
      </c>
      <c r="AF6" s="82">
        <f>IF(ISNA(VLOOKUP($B6,'Feeder DER'!$B$3:$V$366,'Feeder DER'!F$369,FALSE)),0,VLOOKUP($B6,'Feeder DER'!$B$3:$V$366,'Feeder DER'!F$369,FALSE)/1000)</f>
        <v>1.5414705285823517E-2</v>
      </c>
      <c r="AG6" s="82">
        <f>IF(ISNA(VLOOKUP($B6,'Feeder DER'!$B$3:$V$366,'Feeder DER'!G$369,FALSE)),0,VLOOKUP($B6,'Feeder DER'!$B$3:$V$366,'Feeder DER'!G$369,FALSE)/1000)</f>
        <v>2.1260652475972391E-2</v>
      </c>
      <c r="AH6" s="82">
        <f>IF(ISNA(VLOOKUP($B6,'Feeder DER'!$B$3:$V$366,'Feeder DER'!H$369,FALSE)),0,VLOOKUP($B6,'Feeder DER'!$B$3:$V$366,'Feeder DER'!H$369,FALSE)/1000)</f>
        <v>2.8429733112393406E-2</v>
      </c>
      <c r="AI6" s="82">
        <f>IF(ISNA(VLOOKUP($B6,'Feeder DER'!$B$3:$V$366,'Feeder DER'!I$369,FALSE)),0,VLOOKUP($B6,'Feeder DER'!$B$3:$V$366,'Feeder DER'!I$369,FALSE)/1000)</f>
        <v>3.704084947157605E-2</v>
      </c>
      <c r="AJ6" s="82">
        <f>IF(ISNA(VLOOKUP($B6,'Feeder DER'!$B$3:$V$366,'Feeder DER'!J$369,FALSE)),0,VLOOKUP($B6,'Feeder DER'!$B$3:$V$366,'Feeder DER'!J$369,FALSE)/1000)</f>
        <v>5.7222717524266171E-2</v>
      </c>
      <c r="AK6" s="82">
        <f>IF(ISNA(VLOOKUP($B6,'Feeder DER'!$B$3:$V$366,'Feeder DER'!K$369,FALSE)),0,VLOOKUP($B6,'Feeder DER'!$B$3:$V$366,'Feeder DER'!K$369,FALSE)/1000)</f>
        <v>7.3976489993079778E-2</v>
      </c>
      <c r="AL6" s="82">
        <f>IF(ISNA(VLOOKUP($B6,'Feeder DER'!$B$3:$V$366,'Feeder DER'!L$369,FALSE)),0,VLOOKUP($B6,'Feeder DER'!$B$3:$V$366,'Feeder DER'!L$369,FALSE)/1000)</f>
        <v>9.0166299738102446E-2</v>
      </c>
      <c r="AM6" s="82">
        <f>IF(ISNA(VLOOKUP($B6,'Feeder DER'!$B$3:$V$366,'Feeder DER'!M$369,FALSE)),0,VLOOKUP($B6,'Feeder DER'!$B$3:$V$366,'Feeder DER'!M$369,FALSE)/1000)</f>
        <v>-2.7828707056689852E-2</v>
      </c>
      <c r="AN6" s="82">
        <f>IF(ISNA(VLOOKUP($B6,'Feeder DER'!$B$3:$V$366,'Feeder DER'!N$369,FALSE)),0,VLOOKUP($B6,'Feeder DER'!$B$3:$V$366,'Feeder DER'!N$369,FALSE)/1000)</f>
        <v>-3.4255933106231505E-2</v>
      </c>
      <c r="AO6" s="82">
        <f>IF(ISNA(VLOOKUP($B6,'Feeder DER'!$B$3:$V$366,'Feeder DER'!O$369,FALSE)),0,VLOOKUP($B6,'Feeder DER'!$B$3:$V$366,'Feeder DER'!O$369,FALSE)/1000)</f>
        <v>-4.1011190997690961E-2</v>
      </c>
      <c r="AP6" s="82">
        <f>IF(ISNA(VLOOKUP($B6,'Feeder DER'!$B$3:$V$366,'Feeder DER'!P$369,FALSE)),0,VLOOKUP($B6,'Feeder DER'!$B$3:$V$366,'Feeder DER'!P$369,FALSE)/1000)</f>
        <v>-4.7021470953166812E-2</v>
      </c>
      <c r="AQ6" s="82">
        <f>IF(ISNA(VLOOKUP($B6,'Feeder DER'!$B$3:$V$366,'Feeder DER'!Q$369,FALSE)),0,VLOOKUP($B6,'Feeder DER'!$B$3:$V$366,'Feeder DER'!Q$369,FALSE)/1000)</f>
        <v>-5.1664595357530645E-2</v>
      </c>
      <c r="AR6" s="82">
        <f>IF(ISNA(VLOOKUP($B6,'Feeder DER'!$B$3:$V$366,'Feeder DER'!R$369,FALSE)),0,VLOOKUP($B6,'Feeder DER'!$B$3:$V$366,'Feeder DER'!R$369,FALSE)/1000)</f>
        <v>-5.5005041163231475E-2</v>
      </c>
      <c r="AS6" s="82">
        <f>IF(ISNA(VLOOKUP($B6,'Feeder DER'!$B$3:$V$366,'Feeder DER'!S$369,FALSE)),0,VLOOKUP($B6,'Feeder DER'!$B$3:$V$366,'Feeder DER'!S$369,FALSE)/1000)</f>
        <v>-5.7290196396430501E-2</v>
      </c>
      <c r="AT6" s="82">
        <f>IF(ISNA(VLOOKUP($B6,'Feeder DER'!$B$3:$V$366,'Feeder DER'!T$369,FALSE)),0,VLOOKUP($B6,'Feeder DER'!$B$3:$V$366,'Feeder DER'!T$369,FALSE)/1000)</f>
        <v>-5.5757567939490389E-2</v>
      </c>
      <c r="AU6" s="82">
        <f>IF(ISNA(VLOOKUP($B6,'Feeder DER'!$B$3:$V$366,'Feeder DER'!U$369,FALSE)),0,VLOOKUP($B6,'Feeder DER'!$B$3:$V$366,'Feeder DER'!U$369,FALSE)/1000)</f>
        <v>-5.5502681019846276E-2</v>
      </c>
      <c r="AV6" s="82">
        <f>IF(ISNA(VLOOKUP($B6,'Feeder DER'!$B$3:$V$366,'Feeder DER'!V$369,FALSE)),0,VLOOKUP($B6,'Feeder DER'!$B$3:$V$366,'Feeder DER'!V$369,FALSE)/1000)</f>
        <v>-5.4565906695826713E-2</v>
      </c>
    </row>
    <row r="7" spans="1:48" x14ac:dyDescent="0.25">
      <c r="A7" s="9" t="s">
        <v>52</v>
      </c>
      <c r="B7" s="108">
        <v>56002</v>
      </c>
      <c r="C7" s="109">
        <v>0</v>
      </c>
      <c r="D7" s="109">
        <v>0</v>
      </c>
      <c r="E7" s="109">
        <v>0</v>
      </c>
      <c r="F7" s="109">
        <v>0</v>
      </c>
      <c r="G7" s="109">
        <v>0</v>
      </c>
      <c r="H7" s="109">
        <v>0</v>
      </c>
      <c r="I7" s="109">
        <v>0</v>
      </c>
      <c r="J7" s="109">
        <v>0</v>
      </c>
      <c r="K7" s="109">
        <v>0</v>
      </c>
      <c r="L7" s="109">
        <v>0</v>
      </c>
      <c r="M7" s="109">
        <v>0</v>
      </c>
      <c r="N7" s="109">
        <v>0</v>
      </c>
      <c r="P7" s="109">
        <v>0</v>
      </c>
      <c r="Q7" s="109">
        <v>0</v>
      </c>
      <c r="R7" s="109">
        <v>0</v>
      </c>
      <c r="S7" s="109">
        <v>0</v>
      </c>
      <c r="T7" s="109">
        <v>0</v>
      </c>
      <c r="U7" s="109">
        <v>0</v>
      </c>
      <c r="V7" s="109">
        <v>0</v>
      </c>
      <c r="W7" s="109">
        <v>0</v>
      </c>
      <c r="X7" s="109">
        <v>0</v>
      </c>
      <c r="Y7" s="109">
        <v>0</v>
      </c>
      <c r="Z7" s="109">
        <v>0</v>
      </c>
      <c r="AA7" s="109">
        <v>0</v>
      </c>
      <c r="AC7" s="82">
        <f>IF(ISNA(VLOOKUP($B7,'Feeder DER'!$B$3:$V$366,'Feeder DER'!C$369,FALSE)),0,VLOOKUP($B7,'Feeder DER'!$B$3:$V$366,'Feeder DER'!C$369,FALSE)/1000)</f>
        <v>1.8895507460537752E-3</v>
      </c>
      <c r="AD7" s="82">
        <f>IF(ISNA(VLOOKUP($B7,'Feeder DER'!$B$3:$V$366,'Feeder DER'!D$369,FALSE)),0,VLOOKUP($B7,'Feeder DER'!$B$3:$V$366,'Feeder DER'!D$369,FALSE)/1000)</f>
        <v>3.9028783936527326E-3</v>
      </c>
      <c r="AE7" s="82">
        <f>IF(ISNA(VLOOKUP($B7,'Feeder DER'!$B$3:$V$366,'Feeder DER'!E$369,FALSE)),0,VLOOKUP($B7,'Feeder DER'!$B$3:$V$366,'Feeder DER'!E$369,FALSE)/1000)</f>
        <v>6.407375372826726E-3</v>
      </c>
      <c r="AF7" s="82">
        <f>IF(ISNA(VLOOKUP($B7,'Feeder DER'!$B$3:$V$366,'Feeder DER'!F$369,FALSE)),0,VLOOKUP($B7,'Feeder DER'!$B$3:$V$366,'Feeder DER'!F$369,FALSE)/1000)</f>
        <v>9.5733432827746056E-3</v>
      </c>
      <c r="AG7" s="82">
        <f>IF(ISNA(VLOOKUP($B7,'Feeder DER'!$B$3:$V$366,'Feeder DER'!G$369,FALSE)),0,VLOOKUP($B7,'Feeder DER'!$B$3:$V$366,'Feeder DER'!G$369,FALSE)/1000)</f>
        <v>1.3203984169288117E-2</v>
      </c>
      <c r="AH7" s="82">
        <f>IF(ISNA(VLOOKUP($B7,'Feeder DER'!$B$3:$V$366,'Feeder DER'!H$369,FALSE)),0,VLOOKUP($B7,'Feeder DER'!$B$3:$V$366,'Feeder DER'!H$369,FALSE)/1000)</f>
        <v>1.7656360564539064E-2</v>
      </c>
      <c r="AI7" s="82">
        <f>IF(ISNA(VLOOKUP($B7,'Feeder DER'!$B$3:$V$366,'Feeder DER'!I$369,FALSE)),0,VLOOKUP($B7,'Feeder DER'!$B$3:$V$366,'Feeder DER'!I$369,FALSE)/1000)</f>
        <v>2.3004317040241969E-2</v>
      </c>
      <c r="AJ7" s="82">
        <f>IF(ISNA(VLOOKUP($B7,'Feeder DER'!$B$3:$V$366,'Feeder DER'!J$369,FALSE)),0,VLOOKUP($B7,'Feeder DER'!$B$3:$V$366,'Feeder DER'!J$369,FALSE)/1000)</f>
        <v>3.553831930454425E-2</v>
      </c>
      <c r="AK7" s="82">
        <f>IF(ISNA(VLOOKUP($B7,'Feeder DER'!$B$3:$V$366,'Feeder DER'!K$369,FALSE)),0,VLOOKUP($B7,'Feeder DER'!$B$3:$V$366,'Feeder DER'!K$369,FALSE)/1000)</f>
        <v>4.5943293785175858E-2</v>
      </c>
      <c r="AL7" s="82">
        <f>IF(ISNA(VLOOKUP($B7,'Feeder DER'!$B$3:$V$366,'Feeder DER'!L$369,FALSE)),0,VLOOKUP($B7,'Feeder DER'!$B$3:$V$366,'Feeder DER'!L$369,FALSE)/1000)</f>
        <v>5.5998017732084675E-2</v>
      </c>
      <c r="AM7" s="82">
        <f>IF(ISNA(VLOOKUP($B7,'Feeder DER'!$B$3:$V$366,'Feeder DER'!M$369,FALSE)),0,VLOOKUP($B7,'Feeder DER'!$B$3:$V$366,'Feeder DER'!M$369,FALSE)/1000)</f>
        <v>-1.7283091750996855E-2</v>
      </c>
      <c r="AN7" s="82">
        <f>IF(ISNA(VLOOKUP($B7,'Feeder DER'!$B$3:$V$366,'Feeder DER'!N$369,FALSE)),0,VLOOKUP($B7,'Feeder DER'!$B$3:$V$366,'Feeder DER'!N$369,FALSE)/1000)</f>
        <v>-2.1274737402817462E-2</v>
      </c>
      <c r="AO7" s="82">
        <f>IF(ISNA(VLOOKUP($B7,'Feeder DER'!$B$3:$V$366,'Feeder DER'!O$369,FALSE)),0,VLOOKUP($B7,'Feeder DER'!$B$3:$V$366,'Feeder DER'!O$369,FALSE)/1000)</f>
        <v>-2.5470108093302808E-2</v>
      </c>
      <c r="AP7" s="82">
        <f>IF(ISNA(VLOOKUP($B7,'Feeder DER'!$B$3:$V$366,'Feeder DER'!P$369,FALSE)),0,VLOOKUP($B7,'Feeder DER'!$B$3:$V$366,'Feeder DER'!P$369,FALSE)/1000)</f>
        <v>-2.9202808276177286E-2</v>
      </c>
      <c r="AQ7" s="82">
        <f>IF(ISNA(VLOOKUP($B7,'Feeder DER'!$B$3:$V$366,'Feeder DER'!Q$369,FALSE)),0,VLOOKUP($B7,'Feeder DER'!$B$3:$V$366,'Feeder DER'!Q$369,FALSE)/1000)</f>
        <v>-3.2086432906255867E-2</v>
      </c>
      <c r="AR7" s="82">
        <f>IF(ISNA(VLOOKUP($B7,'Feeder DER'!$B$3:$V$366,'Feeder DER'!R$369,FALSE)),0,VLOOKUP($B7,'Feeder DER'!$B$3:$V$366,'Feeder DER'!R$369,FALSE)/1000)</f>
        <v>-3.416102556453323E-2</v>
      </c>
      <c r="AS7" s="82">
        <f>IF(ISNA(VLOOKUP($B7,'Feeder DER'!$B$3:$V$366,'Feeder DER'!S$369,FALSE)),0,VLOOKUP($B7,'Feeder DER'!$B$3:$V$366,'Feeder DER'!S$369,FALSE)/1000)</f>
        <v>-3.5580227235677886E-2</v>
      </c>
      <c r="AT7" s="82">
        <f>IF(ISNA(VLOOKUP($B7,'Feeder DER'!$B$3:$V$366,'Feeder DER'!T$369,FALSE)),0,VLOOKUP($B7,'Feeder DER'!$B$3:$V$366,'Feeder DER'!T$369,FALSE)/1000)</f>
        <v>-3.4628384299262453E-2</v>
      </c>
      <c r="AU7" s="82">
        <f>IF(ISNA(VLOOKUP($B7,'Feeder DER'!$B$3:$V$366,'Feeder DER'!U$369,FALSE)),0,VLOOKUP($B7,'Feeder DER'!$B$3:$V$366,'Feeder DER'!U$369,FALSE)/1000)</f>
        <v>-3.4470086107062411E-2</v>
      </c>
      <c r="AV7" s="82">
        <f>IF(ISNA(VLOOKUP($B7,'Feeder DER'!$B$3:$V$366,'Feeder DER'!V$369,FALSE)),0,VLOOKUP($B7,'Feeder DER'!$B$3:$V$366,'Feeder DER'!V$369,FALSE)/1000)</f>
        <v>-3.3888299947934478E-2</v>
      </c>
    </row>
    <row r="8" spans="1:48" x14ac:dyDescent="0.25">
      <c r="A8" s="9" t="s">
        <v>52</v>
      </c>
      <c r="B8" s="108">
        <v>56003</v>
      </c>
      <c r="C8" s="109">
        <v>52</v>
      </c>
      <c r="D8" s="109">
        <v>58.84875977582567</v>
      </c>
      <c r="E8" s="109">
        <v>58.84875977582567</v>
      </c>
      <c r="F8" s="109">
        <v>59.745014035248701</v>
      </c>
      <c r="G8" s="109">
        <v>61.869233695621951</v>
      </c>
      <c r="H8" s="109">
        <v>63.35702111993723</v>
      </c>
      <c r="I8" s="109">
        <v>63.680295514834583</v>
      </c>
      <c r="J8" s="109">
        <v>64.0182202231899</v>
      </c>
      <c r="K8" s="109">
        <v>64.526456596037789</v>
      </c>
      <c r="L8" s="109">
        <v>66.579480957404655</v>
      </c>
      <c r="M8" s="109">
        <v>70.852383320938515</v>
      </c>
      <c r="N8" s="109">
        <v>75.129273306648528</v>
      </c>
      <c r="P8" s="109">
        <v>51.705284202902043</v>
      </c>
      <c r="Q8" s="109">
        <v>52.71136300566053</v>
      </c>
      <c r="R8" s="109">
        <v>52.71136300566053</v>
      </c>
      <c r="S8" s="109">
        <v>54.353277346560127</v>
      </c>
      <c r="T8" s="109">
        <v>55.414506426491968</v>
      </c>
      <c r="U8" s="109">
        <v>56.422003229888233</v>
      </c>
      <c r="V8" s="109">
        <v>56.784868901475427</v>
      </c>
      <c r="W8" s="109">
        <v>57.228400740080403</v>
      </c>
      <c r="X8" s="109">
        <v>57.86183995711562</v>
      </c>
      <c r="Y8" s="109">
        <v>59.018479670439547</v>
      </c>
      <c r="Z8" s="109">
        <v>61.924324654199751</v>
      </c>
      <c r="AA8" s="109">
        <v>64.55905667284442</v>
      </c>
      <c r="AC8" s="82">
        <f>IF(ISNA(VLOOKUP($B8,'Feeder DER'!$B$3:$V$366,'Feeder DER'!C$369,FALSE)),0,VLOOKUP($B8,'Feeder DER'!$B$3:$V$366,'Feeder DER'!C$369,FALSE)/1000)</f>
        <v>1.7449415868727017E-2</v>
      </c>
      <c r="AD8" s="82">
        <f>IF(ISNA(VLOOKUP($B8,'Feeder DER'!$B$3:$V$366,'Feeder DER'!D$369,FALSE)),0,VLOOKUP($B8,'Feeder DER'!$B$3:$V$366,'Feeder DER'!D$369,FALSE)/1000)</f>
        <v>3.6180290623918386E-2</v>
      </c>
      <c r="AE8" s="82">
        <f>IF(ISNA(VLOOKUP($B8,'Feeder DER'!$B$3:$V$366,'Feeder DER'!E$369,FALSE)),0,VLOOKUP($B8,'Feeder DER'!$B$3:$V$366,'Feeder DER'!E$369,FALSE)/1000)</f>
        <v>5.9556642017801434E-2</v>
      </c>
      <c r="AF8" s="82">
        <f>IF(ISNA(VLOOKUP($B8,'Feeder DER'!$B$3:$V$366,'Feeder DER'!F$369,FALSE)),0,VLOOKUP($B8,'Feeder DER'!$B$3:$V$366,'Feeder DER'!F$369,FALSE)/1000)</f>
        <v>8.9099691656604141E-2</v>
      </c>
      <c r="AG8" s="82">
        <f>IF(ISNA(VLOOKUP($B8,'Feeder DER'!$B$3:$V$366,'Feeder DER'!G$369,FALSE)),0,VLOOKUP($B8,'Feeder DER'!$B$3:$V$366,'Feeder DER'!G$369,FALSE)/1000)</f>
        <v>0.1229244898279445</v>
      </c>
      <c r="AH8" s="82">
        <f>IF(ISNA(VLOOKUP($B8,'Feeder DER'!$B$3:$V$366,'Feeder DER'!H$369,FALSE)),0,VLOOKUP($B8,'Feeder DER'!$B$3:$V$366,'Feeder DER'!H$369,FALSE)/1000)</f>
        <v>0.16428513065540981</v>
      </c>
      <c r="AI8" s="82">
        <f>IF(ISNA(VLOOKUP($B8,'Feeder DER'!$B$3:$V$366,'Feeder DER'!I$369,FALSE)),0,VLOOKUP($B8,'Feeder DER'!$B$3:$V$366,'Feeder DER'!I$369,FALSE)/1000)</f>
        <v>0.21385143734391865</v>
      </c>
      <c r="AJ8" s="82">
        <f>IF(ISNA(VLOOKUP($B8,'Feeder DER'!$B$3:$V$366,'Feeder DER'!J$369,FALSE)),0,VLOOKUP($B8,'Feeder DER'!$B$3:$V$366,'Feeder DER'!J$369,FALSE)/1000)</f>
        <v>0.32961493917112694</v>
      </c>
      <c r="AK8" s="82">
        <f>IF(ISNA(VLOOKUP($B8,'Feeder DER'!$B$3:$V$366,'Feeder DER'!K$369,FALSE)),0,VLOOKUP($B8,'Feeder DER'!$B$3:$V$366,'Feeder DER'!K$369,FALSE)/1000)</f>
        <v>0.42579604507248153</v>
      </c>
      <c r="AL8" s="82">
        <f>IF(ISNA(VLOOKUP($B8,'Feeder DER'!$B$3:$V$366,'Feeder DER'!L$369,FALSE)),0,VLOOKUP($B8,'Feeder DER'!$B$3:$V$366,'Feeder DER'!L$369,FALSE)/1000)</f>
        <v>0.5186337476713293</v>
      </c>
      <c r="AM8" s="82">
        <f>IF(ISNA(VLOOKUP($B8,'Feeder DER'!$B$3:$V$366,'Feeder DER'!M$369,FALSE)),0,VLOOKUP($B8,'Feeder DER'!$B$3:$V$366,'Feeder DER'!M$369,FALSE)/1000)</f>
        <v>-0.13568835310047589</v>
      </c>
      <c r="AN8" s="82">
        <f>IF(ISNA(VLOOKUP($B8,'Feeder DER'!$B$3:$V$366,'Feeder DER'!N$369,FALSE)),0,VLOOKUP($B8,'Feeder DER'!$B$3:$V$366,'Feeder DER'!N$369,FALSE)/1000)</f>
        <v>-0.17345172377034396</v>
      </c>
      <c r="AO8" s="82">
        <f>IF(ISNA(VLOOKUP($B8,'Feeder DER'!$B$3:$V$366,'Feeder DER'!O$369,FALSE)),0,VLOOKUP($B8,'Feeder DER'!$B$3:$V$366,'Feeder DER'!O$369,FALSE)/1000)</f>
        <v>-0.21356966284927301</v>
      </c>
      <c r="AP8" s="82">
        <f>IF(ISNA(VLOOKUP($B8,'Feeder DER'!$B$3:$V$366,'Feeder DER'!P$369,FALSE)),0,VLOOKUP($B8,'Feeder DER'!$B$3:$V$366,'Feeder DER'!P$369,FALSE)/1000)</f>
        <v>-0.24988852700191747</v>
      </c>
      <c r="AQ8" s="82">
        <f>IF(ISNA(VLOOKUP($B8,'Feeder DER'!$B$3:$V$366,'Feeder DER'!Q$369,FALSE)),0,VLOOKUP($B8,'Feeder DER'!$B$3:$V$366,'Feeder DER'!Q$369,FALSE)/1000)</f>
        <v>-0.27864742488227245</v>
      </c>
      <c r="AR8" s="82">
        <f>IF(ISNA(VLOOKUP($B8,'Feeder DER'!$B$3:$V$366,'Feeder DER'!R$369,FALSE)),0,VLOOKUP($B8,'Feeder DER'!$B$3:$V$366,'Feeder DER'!R$369,FALSE)/1000)</f>
        <v>-0.30025016605144644</v>
      </c>
      <c r="AS8" s="82">
        <f>IF(ISNA(VLOOKUP($B8,'Feeder DER'!$B$3:$V$366,'Feeder DER'!S$369,FALSE)),0,VLOOKUP($B8,'Feeder DER'!$B$3:$V$366,'Feeder DER'!S$369,FALSE)/1000)</f>
        <v>-0.3161684968321245</v>
      </c>
      <c r="AT8" s="82">
        <f>IF(ISNA(VLOOKUP($B8,'Feeder DER'!$B$3:$V$366,'Feeder DER'!T$369,FALSE)),0,VLOOKUP($B8,'Feeder DER'!$B$3:$V$366,'Feeder DER'!T$369,FALSE)/1000)</f>
        <v>-0.31192513433497071</v>
      </c>
      <c r="AU8" s="82">
        <f>IF(ISNA(VLOOKUP($B8,'Feeder DER'!$B$3:$V$366,'Feeder DER'!U$369,FALSE)),0,VLOOKUP($B8,'Feeder DER'!$B$3:$V$366,'Feeder DER'!U$369,FALSE)/1000)</f>
        <v>-0.31523712059921788</v>
      </c>
      <c r="AV8" s="82">
        <f>IF(ISNA(VLOOKUP($B8,'Feeder DER'!$B$3:$V$366,'Feeder DER'!V$369,FALSE)),0,VLOOKUP($B8,'Feeder DER'!$B$3:$V$366,'Feeder DER'!V$369,FALSE)/1000)</f>
        <v>-0.31416754017512671</v>
      </c>
    </row>
    <row r="9" spans="1:48" x14ac:dyDescent="0.25">
      <c r="A9" s="9" t="s">
        <v>52</v>
      </c>
      <c r="B9" s="108">
        <v>56004</v>
      </c>
      <c r="C9" s="109">
        <v>208.60834536353499</v>
      </c>
      <c r="D9" s="109">
        <v>243.15610633942305</v>
      </c>
      <c r="E9" s="109">
        <v>243.15610633942305</v>
      </c>
      <c r="F9" s="109">
        <v>246.85932280212495</v>
      </c>
      <c r="G9" s="109">
        <v>255.63634688204769</v>
      </c>
      <c r="H9" s="109">
        <v>261.78370833087587</v>
      </c>
      <c r="I9" s="109">
        <v>263.11943984742629</v>
      </c>
      <c r="J9" s="109">
        <v>264.51570472424902</v>
      </c>
      <c r="K9" s="109">
        <v>266.61567722991481</v>
      </c>
      <c r="L9" s="109">
        <v>275.09853076551326</v>
      </c>
      <c r="M9" s="109">
        <v>292.75365732116603</v>
      </c>
      <c r="N9" s="109">
        <v>310.42526025942402</v>
      </c>
      <c r="P9" s="109">
        <v>122.52784959043824</v>
      </c>
      <c r="Q9" s="109">
        <v>129.14765563862343</v>
      </c>
      <c r="R9" s="109">
        <v>129.14765563862343</v>
      </c>
      <c r="S9" s="109">
        <v>133.17049579670942</v>
      </c>
      <c r="T9" s="109">
        <v>135.7706040077988</v>
      </c>
      <c r="U9" s="109">
        <v>138.23906323181964</v>
      </c>
      <c r="V9" s="109">
        <v>139.12811728250296</v>
      </c>
      <c r="W9" s="109">
        <v>140.21481081290494</v>
      </c>
      <c r="X9" s="109">
        <v>141.76679477243331</v>
      </c>
      <c r="Y9" s="109">
        <v>144.60066775307078</v>
      </c>
      <c r="Z9" s="109">
        <v>151.72025347240771</v>
      </c>
      <c r="AA9" s="109">
        <v>158.17558765542694</v>
      </c>
      <c r="AC9" s="82">
        <f>IF(ISNA(VLOOKUP($B9,'Feeder DER'!$B$3:$V$366,'Feeder DER'!C$369,FALSE)),0,VLOOKUP($B9,'Feeder DER'!$B$3:$V$366,'Feeder DER'!C$369,FALSE)/1000)</f>
        <v>5.3737305922746677E-2</v>
      </c>
      <c r="AD9" s="82">
        <f>IF(ISNA(VLOOKUP($B9,'Feeder DER'!$B$3:$V$366,'Feeder DER'!D$369,FALSE)),0,VLOOKUP($B9,'Feeder DER'!$B$3:$V$366,'Feeder DER'!D$369,FALSE)/1000)</f>
        <v>0.10640932396256664</v>
      </c>
      <c r="AE9" s="82">
        <f>IF(ISNA(VLOOKUP($B9,'Feeder DER'!$B$3:$V$366,'Feeder DER'!E$369,FALSE)),0,VLOOKUP($B9,'Feeder DER'!$B$3:$V$366,'Feeder DER'!E$369,FALSE)/1000)</f>
        <v>0.17425835130450076</v>
      </c>
      <c r="AF9" s="82">
        <f>IF(ISNA(VLOOKUP($B9,'Feeder DER'!$B$3:$V$366,'Feeder DER'!F$369,FALSE)),0,VLOOKUP($B9,'Feeder DER'!$B$3:$V$366,'Feeder DER'!F$369,FALSE)/1000)</f>
        <v>0.26458731563355964</v>
      </c>
      <c r="AG9" s="82">
        <f>IF(ISNA(VLOOKUP($B9,'Feeder DER'!$B$3:$V$366,'Feeder DER'!G$369,FALSE)),0,VLOOKUP($B9,'Feeder DER'!$B$3:$V$366,'Feeder DER'!G$369,FALSE)/1000)</f>
        <v>0.37207343884291311</v>
      </c>
      <c r="AH9" s="82">
        <f>IF(ISNA(VLOOKUP($B9,'Feeder DER'!$B$3:$V$366,'Feeder DER'!H$369,FALSE)),0,VLOOKUP($B9,'Feeder DER'!$B$3:$V$366,'Feeder DER'!H$369,FALSE)/1000)</f>
        <v>0.5076145260067072</v>
      </c>
      <c r="AI9" s="82">
        <f>IF(ISNA(VLOOKUP($B9,'Feeder DER'!$B$3:$V$366,'Feeder DER'!I$369,FALSE)),0,VLOOKUP($B9,'Feeder DER'!$B$3:$V$366,'Feeder DER'!I$369,FALSE)/1000)</f>
        <v>0.67312554745211806</v>
      </c>
      <c r="AJ9" s="82">
        <f>IF(ISNA(VLOOKUP($B9,'Feeder DER'!$B$3:$V$366,'Feeder DER'!J$369,FALSE)),0,VLOOKUP($B9,'Feeder DER'!$B$3:$V$366,'Feeder DER'!J$369,FALSE)/1000)</f>
        <v>1.0679250359105796</v>
      </c>
      <c r="AK9" s="82">
        <f>IF(ISNA(VLOOKUP($B9,'Feeder DER'!$B$3:$V$366,'Feeder DER'!K$369,FALSE)),0,VLOOKUP($B9,'Feeder DER'!$B$3:$V$366,'Feeder DER'!K$369,FALSE)/1000)</f>
        <v>1.3939554325828853</v>
      </c>
      <c r="AL9" s="82">
        <f>IF(ISNA(VLOOKUP($B9,'Feeder DER'!$B$3:$V$366,'Feeder DER'!L$369,FALSE)),0,VLOOKUP($B9,'Feeder DER'!$B$3:$V$366,'Feeder DER'!L$369,FALSE)/1000)</f>
        <v>1.7102482424909882</v>
      </c>
      <c r="AM9" s="82">
        <f>IF(ISNA(VLOOKUP($B9,'Feeder DER'!$B$3:$V$366,'Feeder DER'!M$369,FALSE)),0,VLOOKUP($B9,'Feeder DER'!$B$3:$V$366,'Feeder DER'!M$369,FALSE)/1000)</f>
        <v>-0.42685650402356934</v>
      </c>
      <c r="AN9" s="82">
        <f>IF(ISNA(VLOOKUP($B9,'Feeder DER'!$B$3:$V$366,'Feeder DER'!N$369,FALSE)),0,VLOOKUP($B9,'Feeder DER'!$B$3:$V$366,'Feeder DER'!N$369,FALSE)/1000)</f>
        <v>-0.52749092155391841</v>
      </c>
      <c r="AO9" s="82">
        <f>IF(ISNA(VLOOKUP($B9,'Feeder DER'!$B$3:$V$366,'Feeder DER'!O$369,FALSE)),0,VLOOKUP($B9,'Feeder DER'!$B$3:$V$366,'Feeder DER'!O$369,FALSE)/1000)</f>
        <v>-0.63378444511629384</v>
      </c>
      <c r="AP9" s="82">
        <f>IF(ISNA(VLOOKUP($B9,'Feeder DER'!$B$3:$V$366,'Feeder DER'!P$369,FALSE)),0,VLOOKUP($B9,'Feeder DER'!$B$3:$V$366,'Feeder DER'!P$369,FALSE)/1000)</f>
        <v>-0.72731117638369125</v>
      </c>
      <c r="AQ9" s="82">
        <f>IF(ISNA(VLOOKUP($B9,'Feeder DER'!$B$3:$V$366,'Feeder DER'!Q$369,FALSE)),0,VLOOKUP($B9,'Feeder DER'!$B$3:$V$366,'Feeder DER'!Q$369,FALSE)/1000)</f>
        <v>-0.79777007585955939</v>
      </c>
      <c r="AR9" s="82">
        <f>IF(ISNA(VLOOKUP($B9,'Feeder DER'!$B$3:$V$366,'Feeder DER'!R$369,FALSE)),0,VLOOKUP($B9,'Feeder DER'!$B$3:$V$366,'Feeder DER'!R$369,FALSE)/1000)</f>
        <v>-0.84482316728841156</v>
      </c>
      <c r="AS9" s="82">
        <f>IF(ISNA(VLOOKUP($B9,'Feeder DER'!$B$3:$V$366,'Feeder DER'!S$369,FALSE)),0,VLOOKUP($B9,'Feeder DER'!$B$3:$V$366,'Feeder DER'!S$369,FALSE)/1000)</f>
        <v>-0.87239802617317608</v>
      </c>
      <c r="AT9" s="82">
        <f>IF(ISNA(VLOOKUP($B9,'Feeder DER'!$B$3:$V$366,'Feeder DER'!T$369,FALSE)),0,VLOOKUP($B9,'Feeder DER'!$B$3:$V$366,'Feeder DER'!T$369,FALSE)/1000)</f>
        <v>-0.81650072864211276</v>
      </c>
      <c r="AU9" s="82">
        <f>IF(ISNA(VLOOKUP($B9,'Feeder DER'!$B$3:$V$366,'Feeder DER'!U$369,FALSE)),0,VLOOKUP($B9,'Feeder DER'!$B$3:$V$366,'Feeder DER'!U$369,FALSE)/1000)</f>
        <v>-0.78953009939320196</v>
      </c>
      <c r="AV9" s="82">
        <f>IF(ISNA(VLOOKUP($B9,'Feeder DER'!$B$3:$V$366,'Feeder DER'!V$369,FALSE)),0,VLOOKUP($B9,'Feeder DER'!$B$3:$V$366,'Feeder DER'!V$369,FALSE)/1000)</f>
        <v>-0.75120281202652783</v>
      </c>
    </row>
    <row r="10" spans="1:48" x14ac:dyDescent="0.25">
      <c r="A10" s="9" t="s">
        <v>1657</v>
      </c>
      <c r="B10" s="108">
        <v>27171</v>
      </c>
      <c r="C10" s="109">
        <v>102.5758756122235</v>
      </c>
      <c r="D10" s="109">
        <v>124.24830244530298</v>
      </c>
      <c r="E10" s="109">
        <v>124.24830244530298</v>
      </c>
      <c r="F10" s="109">
        <v>126.14057801265365</v>
      </c>
      <c r="G10" s="109">
        <v>130.6254760432615</v>
      </c>
      <c r="H10" s="109">
        <v>133.76666478835682</v>
      </c>
      <c r="I10" s="109">
        <v>134.44919904979301</v>
      </c>
      <c r="J10" s="109">
        <v>135.1626647460526</v>
      </c>
      <c r="K10" s="109">
        <v>136.23571211031071</v>
      </c>
      <c r="L10" s="109">
        <v>140.57029439803244</v>
      </c>
      <c r="M10" s="109">
        <v>149.59173966223139</v>
      </c>
      <c r="N10" s="109">
        <v>158.62160405519481</v>
      </c>
      <c r="P10" s="109">
        <v>201.20303127601235</v>
      </c>
      <c r="Q10" s="109">
        <v>161.00748155199599</v>
      </c>
      <c r="R10" s="109">
        <v>161.00748155199599</v>
      </c>
      <c r="S10" s="109">
        <v>166.02272832002134</v>
      </c>
      <c r="T10" s="109">
        <v>169.26426509248572</v>
      </c>
      <c r="U10" s="109">
        <v>172.34167599094985</v>
      </c>
      <c r="V10" s="109">
        <v>173.45005347528192</v>
      </c>
      <c r="W10" s="109">
        <v>174.80482672055439</v>
      </c>
      <c r="X10" s="109">
        <v>176.73967429867821</v>
      </c>
      <c r="Y10" s="109">
        <v>180.27264397895965</v>
      </c>
      <c r="Z10" s="109">
        <v>189.14858184012803</v>
      </c>
      <c r="AA10" s="109">
        <v>197.19640194375216</v>
      </c>
      <c r="AC10" s="82">
        <f>IF(ISNA(VLOOKUP($B10,'Feeder DER'!$B$3:$V$366,'Feeder DER'!C$369,FALSE)),0,VLOOKUP($B10,'Feeder DER'!$B$3:$V$366,'Feeder DER'!C$369,FALSE)/1000)</f>
        <v>3.7939118154120939E-2</v>
      </c>
      <c r="AD10" s="82">
        <f>IF(ISNA(VLOOKUP($B10,'Feeder DER'!$B$3:$V$366,'Feeder DER'!D$369,FALSE)),0,VLOOKUP($B10,'Feeder DER'!$B$3:$V$366,'Feeder DER'!D$369,FALSE)/1000)</f>
        <v>7.992123177416334E-2</v>
      </c>
      <c r="AE10" s="82">
        <f>IF(ISNA(VLOOKUP($B10,'Feeder DER'!$B$3:$V$366,'Feeder DER'!E$369,FALSE)),0,VLOOKUP($B10,'Feeder DER'!$B$3:$V$366,'Feeder DER'!E$369,FALSE)/1000)</f>
        <v>0.12956336334003199</v>
      </c>
      <c r="AF10" s="82">
        <f>IF(ISNA(VLOOKUP($B10,'Feeder DER'!$B$3:$V$366,'Feeder DER'!F$369,FALSE)),0,VLOOKUP($B10,'Feeder DER'!$B$3:$V$366,'Feeder DER'!F$369,FALSE)/1000)</f>
        <v>0.18525200856482818</v>
      </c>
      <c r="AG10" s="82">
        <f>IF(ISNA(VLOOKUP($B10,'Feeder DER'!$B$3:$V$366,'Feeder DER'!G$369,FALSE)),0,VLOOKUP($B10,'Feeder DER'!$B$3:$V$366,'Feeder DER'!G$369,FALSE)/1000)</f>
        <v>0.24239796814604117</v>
      </c>
      <c r="AH10" s="82">
        <f>IF(ISNA(VLOOKUP($B10,'Feeder DER'!$B$3:$V$366,'Feeder DER'!H$369,FALSE)),0,VLOOKUP($B10,'Feeder DER'!$B$3:$V$366,'Feeder DER'!H$369,FALSE)/1000)</f>
        <v>0.30516692829965469</v>
      </c>
      <c r="AI10" s="82">
        <f>IF(ISNA(VLOOKUP($B10,'Feeder DER'!$B$3:$V$366,'Feeder DER'!I$369,FALSE)),0,VLOOKUP($B10,'Feeder DER'!$B$3:$V$366,'Feeder DER'!I$369,FALSE)/1000)</f>
        <v>0.37543308967028455</v>
      </c>
      <c r="AJ10" s="82">
        <f>IF(ISNA(VLOOKUP($B10,'Feeder DER'!$B$3:$V$366,'Feeder DER'!J$369,FALSE)),0,VLOOKUP($B10,'Feeder DER'!$B$3:$V$366,'Feeder DER'!J$369,FALSE)/1000)</f>
        <v>0.52618522162407477</v>
      </c>
      <c r="AK10" s="82">
        <f>IF(ISNA(VLOOKUP($B10,'Feeder DER'!$B$3:$V$366,'Feeder DER'!K$369,FALSE)),0,VLOOKUP($B10,'Feeder DER'!$B$3:$V$366,'Feeder DER'!K$369,FALSE)/1000)</f>
        <v>0.65388895761061805</v>
      </c>
      <c r="AL10" s="82">
        <f>IF(ISNA(VLOOKUP($B10,'Feeder DER'!$B$3:$V$366,'Feeder DER'!L$369,FALSE)),0,VLOOKUP($B10,'Feeder DER'!$B$3:$V$366,'Feeder DER'!L$369,FALSE)/1000)</f>
        <v>0.77344691134333576</v>
      </c>
      <c r="AM10" s="82">
        <f>IF(ISNA(VLOOKUP($B10,'Feeder DER'!$B$3:$V$366,'Feeder DER'!M$369,FALSE)),0,VLOOKUP($B10,'Feeder DER'!$B$3:$V$366,'Feeder DER'!M$369,FALSE)/1000)</f>
        <v>-0.37010936956876239</v>
      </c>
      <c r="AN10" s="82">
        <f>IF(ISNA(VLOOKUP($B10,'Feeder DER'!$B$3:$V$366,'Feeder DER'!N$369,FALSE)),0,VLOOKUP($B10,'Feeder DER'!$B$3:$V$366,'Feeder DER'!N$369,FALSE)/1000)</f>
        <v>-0.4674019896802159</v>
      </c>
      <c r="AO10" s="82">
        <f>IF(ISNA(VLOOKUP($B10,'Feeder DER'!$B$3:$V$366,'Feeder DER'!O$369,FALSE)),0,VLOOKUP($B10,'Feeder DER'!$B$3:$V$366,'Feeder DER'!O$369,FALSE)/1000)</f>
        <v>-0.57479880530772676</v>
      </c>
      <c r="AP10" s="82">
        <f>IF(ISNA(VLOOKUP($B10,'Feeder DER'!$B$3:$V$366,'Feeder DER'!P$369,FALSE)),0,VLOOKUP($B10,'Feeder DER'!$B$3:$V$366,'Feeder DER'!P$369,FALSE)/1000)</f>
        <v>-0.68119473406197073</v>
      </c>
      <c r="AQ10" s="82">
        <f>IF(ISNA(VLOOKUP($B10,'Feeder DER'!$B$3:$V$366,'Feeder DER'!Q$369,FALSE)),0,VLOOKUP($B10,'Feeder DER'!$B$3:$V$366,'Feeder DER'!Q$369,FALSE)/1000)</f>
        <v>-0.77654058156255423</v>
      </c>
      <c r="AR10" s="82">
        <f>IF(ISNA(VLOOKUP($B10,'Feeder DER'!$B$3:$V$366,'Feeder DER'!R$369,FALSE)),0,VLOOKUP($B10,'Feeder DER'!$B$3:$V$366,'Feeder DER'!R$369,FALSE)/1000)</f>
        <v>-0.86452604801025057</v>
      </c>
      <c r="AS10" s="82">
        <f>IF(ISNA(VLOOKUP($B10,'Feeder DER'!$B$3:$V$366,'Feeder DER'!S$369,FALSE)),0,VLOOKUP($B10,'Feeder DER'!$B$3:$V$366,'Feeder DER'!S$369,FALSE)/1000)</f>
        <v>-0.94921482278813407</v>
      </c>
      <c r="AT10" s="82">
        <f>IF(ISNA(VLOOKUP($B10,'Feeder DER'!$B$3:$V$366,'Feeder DER'!T$369,FALSE)),0,VLOOKUP($B10,'Feeder DER'!$B$3:$V$366,'Feeder DER'!T$369,FALSE)/1000)</f>
        <v>-1.0481102406233089</v>
      </c>
      <c r="AU10" s="82">
        <f>IF(ISNA(VLOOKUP($B10,'Feeder DER'!$B$3:$V$366,'Feeder DER'!U$369,FALSE)),0,VLOOKUP($B10,'Feeder DER'!$B$3:$V$366,'Feeder DER'!U$369,FALSE)/1000)</f>
        <v>-1.1480642011499111</v>
      </c>
      <c r="AV10" s="82">
        <f>IF(ISNA(VLOOKUP($B10,'Feeder DER'!$B$3:$V$366,'Feeder DER'!V$369,FALSE)),0,VLOOKUP($B10,'Feeder DER'!$B$3:$V$366,'Feeder DER'!V$369,FALSE)/1000)</f>
        <v>-1.2372416358750908</v>
      </c>
    </row>
    <row r="11" spans="1:48" x14ac:dyDescent="0.25">
      <c r="A11" s="9" t="s">
        <v>1657</v>
      </c>
      <c r="B11" s="108">
        <v>27172</v>
      </c>
      <c r="C11" s="109">
        <v>0</v>
      </c>
      <c r="D11" s="109">
        <v>0</v>
      </c>
      <c r="E11" s="109">
        <v>0</v>
      </c>
      <c r="F11" s="109">
        <v>0</v>
      </c>
      <c r="G11" s="109">
        <v>0</v>
      </c>
      <c r="H11" s="109">
        <v>0</v>
      </c>
      <c r="I11" s="109">
        <v>0</v>
      </c>
      <c r="J11" s="109">
        <v>0</v>
      </c>
      <c r="K11" s="109">
        <v>0</v>
      </c>
      <c r="L11" s="109">
        <v>0</v>
      </c>
      <c r="M11" s="109">
        <v>0</v>
      </c>
      <c r="N11" s="109">
        <v>0</v>
      </c>
      <c r="P11" s="109">
        <v>0</v>
      </c>
      <c r="Q11" s="109">
        <v>0</v>
      </c>
      <c r="R11" s="109">
        <v>0</v>
      </c>
      <c r="S11" s="109">
        <v>0</v>
      </c>
      <c r="T11" s="109">
        <v>0</v>
      </c>
      <c r="U11" s="109">
        <v>0</v>
      </c>
      <c r="V11" s="109">
        <v>0</v>
      </c>
      <c r="W11" s="109">
        <v>0</v>
      </c>
      <c r="X11" s="109">
        <v>0</v>
      </c>
      <c r="Y11" s="109">
        <v>0</v>
      </c>
      <c r="Z11" s="109">
        <v>0</v>
      </c>
      <c r="AA11" s="109">
        <v>0</v>
      </c>
      <c r="AC11" s="82">
        <f>IF(ISNA(VLOOKUP($B11,'Feeder DER'!$B$3:$V$366,'Feeder DER'!C$369,FALSE)),0,VLOOKUP($B11,'Feeder DER'!$B$3:$V$366,'Feeder DER'!C$369,FALSE)/1000)</f>
        <v>0</v>
      </c>
      <c r="AD11" s="82">
        <f>IF(ISNA(VLOOKUP($B11,'Feeder DER'!$B$3:$V$366,'Feeder DER'!D$369,FALSE)),0,VLOOKUP($B11,'Feeder DER'!$B$3:$V$366,'Feeder DER'!D$369,FALSE)/1000)</f>
        <v>0</v>
      </c>
      <c r="AE11" s="82">
        <f>IF(ISNA(VLOOKUP($B11,'Feeder DER'!$B$3:$V$366,'Feeder DER'!E$369,FALSE)),0,VLOOKUP($B11,'Feeder DER'!$B$3:$V$366,'Feeder DER'!E$369,FALSE)/1000)</f>
        <v>0</v>
      </c>
      <c r="AF11" s="82">
        <f>IF(ISNA(VLOOKUP($B11,'Feeder DER'!$B$3:$V$366,'Feeder DER'!F$369,FALSE)),0,VLOOKUP($B11,'Feeder DER'!$B$3:$V$366,'Feeder DER'!F$369,FALSE)/1000)</f>
        <v>0</v>
      </c>
      <c r="AG11" s="82">
        <f>IF(ISNA(VLOOKUP($B11,'Feeder DER'!$B$3:$V$366,'Feeder DER'!G$369,FALSE)),0,VLOOKUP($B11,'Feeder DER'!$B$3:$V$366,'Feeder DER'!G$369,FALSE)/1000)</f>
        <v>0</v>
      </c>
      <c r="AH11" s="82">
        <f>IF(ISNA(VLOOKUP($B11,'Feeder DER'!$B$3:$V$366,'Feeder DER'!H$369,FALSE)),0,VLOOKUP($B11,'Feeder DER'!$B$3:$V$366,'Feeder DER'!H$369,FALSE)/1000)</f>
        <v>0</v>
      </c>
      <c r="AI11" s="82">
        <f>IF(ISNA(VLOOKUP($B11,'Feeder DER'!$B$3:$V$366,'Feeder DER'!I$369,FALSE)),0,VLOOKUP($B11,'Feeder DER'!$B$3:$V$366,'Feeder DER'!I$369,FALSE)/1000)</f>
        <v>0</v>
      </c>
      <c r="AJ11" s="82">
        <f>IF(ISNA(VLOOKUP($B11,'Feeder DER'!$B$3:$V$366,'Feeder DER'!J$369,FALSE)),0,VLOOKUP($B11,'Feeder DER'!$B$3:$V$366,'Feeder DER'!J$369,FALSE)/1000)</f>
        <v>0</v>
      </c>
      <c r="AK11" s="82">
        <f>IF(ISNA(VLOOKUP($B11,'Feeder DER'!$B$3:$V$366,'Feeder DER'!K$369,FALSE)),0,VLOOKUP($B11,'Feeder DER'!$B$3:$V$366,'Feeder DER'!K$369,FALSE)/1000)</f>
        <v>0</v>
      </c>
      <c r="AL11" s="82">
        <f>IF(ISNA(VLOOKUP($B11,'Feeder DER'!$B$3:$V$366,'Feeder DER'!L$369,FALSE)),0,VLOOKUP($B11,'Feeder DER'!$B$3:$V$366,'Feeder DER'!L$369,FALSE)/1000)</f>
        <v>0</v>
      </c>
      <c r="AM11" s="82">
        <f>IF(ISNA(VLOOKUP($B11,'Feeder DER'!$B$3:$V$366,'Feeder DER'!M$369,FALSE)),0,VLOOKUP($B11,'Feeder DER'!$B$3:$V$366,'Feeder DER'!M$369,FALSE)/1000)</f>
        <v>0</v>
      </c>
      <c r="AN11" s="82">
        <f>IF(ISNA(VLOOKUP($B11,'Feeder DER'!$B$3:$V$366,'Feeder DER'!N$369,FALSE)),0,VLOOKUP($B11,'Feeder DER'!$B$3:$V$366,'Feeder DER'!N$369,FALSE)/1000)</f>
        <v>0</v>
      </c>
      <c r="AO11" s="82">
        <f>IF(ISNA(VLOOKUP($B11,'Feeder DER'!$B$3:$V$366,'Feeder DER'!O$369,FALSE)),0,VLOOKUP($B11,'Feeder DER'!$B$3:$V$366,'Feeder DER'!O$369,FALSE)/1000)</f>
        <v>0</v>
      </c>
      <c r="AP11" s="82">
        <f>IF(ISNA(VLOOKUP($B11,'Feeder DER'!$B$3:$V$366,'Feeder DER'!P$369,FALSE)),0,VLOOKUP($B11,'Feeder DER'!$B$3:$V$366,'Feeder DER'!P$369,FALSE)/1000)</f>
        <v>0</v>
      </c>
      <c r="AQ11" s="82">
        <f>IF(ISNA(VLOOKUP($B11,'Feeder DER'!$B$3:$V$366,'Feeder DER'!Q$369,FALSE)),0,VLOOKUP($B11,'Feeder DER'!$B$3:$V$366,'Feeder DER'!Q$369,FALSE)/1000)</f>
        <v>0</v>
      </c>
      <c r="AR11" s="82">
        <f>IF(ISNA(VLOOKUP($B11,'Feeder DER'!$B$3:$V$366,'Feeder DER'!R$369,FALSE)),0,VLOOKUP($B11,'Feeder DER'!$B$3:$V$366,'Feeder DER'!R$369,FALSE)/1000)</f>
        <v>0</v>
      </c>
      <c r="AS11" s="82">
        <f>IF(ISNA(VLOOKUP($B11,'Feeder DER'!$B$3:$V$366,'Feeder DER'!S$369,FALSE)),0,VLOOKUP($B11,'Feeder DER'!$B$3:$V$366,'Feeder DER'!S$369,FALSE)/1000)</f>
        <v>0</v>
      </c>
      <c r="AT11" s="82">
        <f>IF(ISNA(VLOOKUP($B11,'Feeder DER'!$B$3:$V$366,'Feeder DER'!T$369,FALSE)),0,VLOOKUP($B11,'Feeder DER'!$B$3:$V$366,'Feeder DER'!T$369,FALSE)/1000)</f>
        <v>0</v>
      </c>
      <c r="AU11" s="82">
        <f>IF(ISNA(VLOOKUP($B11,'Feeder DER'!$B$3:$V$366,'Feeder DER'!U$369,FALSE)),0,VLOOKUP($B11,'Feeder DER'!$B$3:$V$366,'Feeder DER'!U$369,FALSE)/1000)</f>
        <v>0</v>
      </c>
      <c r="AV11" s="82">
        <f>IF(ISNA(VLOOKUP($B11,'Feeder DER'!$B$3:$V$366,'Feeder DER'!V$369,FALSE)),0,VLOOKUP($B11,'Feeder DER'!$B$3:$V$366,'Feeder DER'!V$369,FALSE)/1000)</f>
        <v>0</v>
      </c>
    </row>
    <row r="12" spans="1:48" x14ac:dyDescent="0.25">
      <c r="A12" s="9" t="s">
        <v>1657</v>
      </c>
      <c r="B12" s="108">
        <v>27173</v>
      </c>
      <c r="C12" s="109">
        <v>27.123993162733203</v>
      </c>
      <c r="D12" s="109">
        <v>32.016898604439092</v>
      </c>
      <c r="E12" s="109">
        <v>32.016898604439092</v>
      </c>
      <c r="F12" s="109">
        <v>32.504509250050887</v>
      </c>
      <c r="G12" s="109">
        <v>33.660199289039006</v>
      </c>
      <c r="H12" s="109">
        <v>34.469635873441412</v>
      </c>
      <c r="I12" s="109">
        <v>34.645514576106812</v>
      </c>
      <c r="J12" s="109">
        <v>34.829363839278393</v>
      </c>
      <c r="K12" s="109">
        <v>35.105871831605583</v>
      </c>
      <c r="L12" s="109">
        <v>36.222827788888608</v>
      </c>
      <c r="M12" s="109">
        <v>38.547517081255471</v>
      </c>
      <c r="N12" s="109">
        <v>40.874375855109683</v>
      </c>
      <c r="P12" s="109">
        <v>40.699067452831208</v>
      </c>
      <c r="Q12" s="109">
        <v>41.989454855867557</v>
      </c>
      <c r="R12" s="109">
        <v>41.989454855867557</v>
      </c>
      <c r="S12" s="109">
        <v>43.297390833296213</v>
      </c>
      <c r="T12" s="109">
        <v>44.142757524700997</v>
      </c>
      <c r="U12" s="109">
        <v>44.945321509606785</v>
      </c>
      <c r="V12" s="109">
        <v>45.234377433549</v>
      </c>
      <c r="W12" s="109">
        <v>45.58769138811784</v>
      </c>
      <c r="X12" s="109">
        <v>46.092284058293714</v>
      </c>
      <c r="Y12" s="109">
        <v>47.013654105619246</v>
      </c>
      <c r="Z12" s="109">
        <v>49.328427236237125</v>
      </c>
      <c r="AA12" s="109">
        <v>51.427233923180673</v>
      </c>
      <c r="AC12" s="82">
        <f>IF(ISNA(VLOOKUP($B12,'Feeder DER'!$B$3:$V$366,'Feeder DER'!C$369,FALSE)),0,VLOOKUP($B12,'Feeder DER'!$B$3:$V$366,'Feeder DER'!C$369,FALSE)/1000)</f>
        <v>1.1522663250181567E-2</v>
      </c>
      <c r="AD12" s="82">
        <f>IF(ISNA(VLOOKUP($B12,'Feeder DER'!$B$3:$V$366,'Feeder DER'!D$369,FALSE)),0,VLOOKUP($B12,'Feeder DER'!$B$3:$V$366,'Feeder DER'!D$369,FALSE)/1000)</f>
        <v>2.3477181358621767E-2</v>
      </c>
      <c r="AE12" s="82">
        <f>IF(ISNA(VLOOKUP($B12,'Feeder DER'!$B$3:$V$366,'Feeder DER'!E$369,FALSE)),0,VLOOKUP($B12,'Feeder DER'!$B$3:$V$366,'Feeder DER'!E$369,FALSE)/1000)</f>
        <v>3.7397940981109719E-2</v>
      </c>
      <c r="AF12" s="82">
        <f>IF(ISNA(VLOOKUP($B12,'Feeder DER'!$B$3:$V$366,'Feeder DER'!F$369,FALSE)),0,VLOOKUP($B12,'Feeder DER'!$B$3:$V$366,'Feeder DER'!F$369,FALSE)/1000)</f>
        <v>5.2825990088091392E-2</v>
      </c>
      <c r="AG12" s="82">
        <f>IF(ISNA(VLOOKUP($B12,'Feeder DER'!$B$3:$V$366,'Feeder DER'!G$369,FALSE)),0,VLOOKUP($B12,'Feeder DER'!$B$3:$V$366,'Feeder DER'!G$369,FALSE)/1000)</f>
        <v>6.854355446413693E-2</v>
      </c>
      <c r="AH12" s="82">
        <f>IF(ISNA(VLOOKUP($B12,'Feeder DER'!$B$3:$V$366,'Feeder DER'!H$369,FALSE)),0,VLOOKUP($B12,'Feeder DER'!$B$3:$V$366,'Feeder DER'!H$369,FALSE)/1000)</f>
        <v>8.5780557574383978E-2</v>
      </c>
      <c r="AI12" s="82">
        <f>IF(ISNA(VLOOKUP($B12,'Feeder DER'!$B$3:$V$366,'Feeder DER'!I$369,FALSE)),0,VLOOKUP($B12,'Feeder DER'!$B$3:$V$366,'Feeder DER'!I$369,FALSE)/1000)</f>
        <v>0.10494275240404073</v>
      </c>
      <c r="AJ12" s="82">
        <f>IF(ISNA(VLOOKUP($B12,'Feeder DER'!$B$3:$V$366,'Feeder DER'!J$369,FALSE)),0,VLOOKUP($B12,'Feeder DER'!$B$3:$V$366,'Feeder DER'!J$369,FALSE)/1000)</f>
        <v>0.14583203302320186</v>
      </c>
      <c r="AK12" s="82">
        <f>IF(ISNA(VLOOKUP($B12,'Feeder DER'!$B$3:$V$366,'Feeder DER'!K$369,FALSE)),0,VLOOKUP($B12,'Feeder DER'!$B$3:$V$366,'Feeder DER'!K$369,FALSE)/1000)</f>
        <v>0.18061735198055903</v>
      </c>
      <c r="AL12" s="82">
        <f>IF(ISNA(VLOOKUP($B12,'Feeder DER'!$B$3:$V$366,'Feeder DER'!L$369,FALSE)),0,VLOOKUP($B12,'Feeder DER'!$B$3:$V$366,'Feeder DER'!L$369,FALSE)/1000)</f>
        <v>0.21323371378626893</v>
      </c>
      <c r="AM12" s="82">
        <f>IF(ISNA(VLOOKUP($B12,'Feeder DER'!$B$3:$V$366,'Feeder DER'!M$369,FALSE)),0,VLOOKUP($B12,'Feeder DER'!$B$3:$V$366,'Feeder DER'!M$369,FALSE)/1000)</f>
        <v>-0.14093941004517649</v>
      </c>
      <c r="AN12" s="82">
        <f>IF(ISNA(VLOOKUP($B12,'Feeder DER'!$B$3:$V$366,'Feeder DER'!N$369,FALSE)),0,VLOOKUP($B12,'Feeder DER'!$B$3:$V$366,'Feeder DER'!N$369,FALSE)/1000)</f>
        <v>-0.16754869975163078</v>
      </c>
      <c r="AO12" s="82">
        <f>IF(ISNA(VLOOKUP($B12,'Feeder DER'!$B$3:$V$366,'Feeder DER'!O$369,FALSE)),0,VLOOKUP($B12,'Feeder DER'!$B$3:$V$366,'Feeder DER'!O$369,FALSE)/1000)</f>
        <v>-0.19624881685746992</v>
      </c>
      <c r="AP12" s="82">
        <f>IF(ISNA(VLOOKUP($B12,'Feeder DER'!$B$3:$V$366,'Feeder DER'!P$369,FALSE)),0,VLOOKUP($B12,'Feeder DER'!$B$3:$V$366,'Feeder DER'!P$369,FALSE)/1000)</f>
        <v>-0.22388520412391699</v>
      </c>
      <c r="AQ12" s="82">
        <f>IF(ISNA(VLOOKUP($B12,'Feeder DER'!$B$3:$V$366,'Feeder DER'!Q$369,FALSE)),0,VLOOKUP($B12,'Feeder DER'!$B$3:$V$366,'Feeder DER'!Q$369,FALSE)/1000)</f>
        <v>-0.24791373357772503</v>
      </c>
      <c r="AR12" s="82">
        <f>IF(ISNA(VLOOKUP($B12,'Feeder DER'!$B$3:$V$366,'Feeder DER'!R$369,FALSE)),0,VLOOKUP($B12,'Feeder DER'!$B$3:$V$366,'Feeder DER'!R$369,FALSE)/1000)</f>
        <v>-0.26939444743407381</v>
      </c>
      <c r="AS12" s="82">
        <f>IF(ISNA(VLOOKUP($B12,'Feeder DER'!$B$3:$V$366,'Feeder DER'!S$369,FALSE)),0,VLOOKUP($B12,'Feeder DER'!$B$3:$V$366,'Feeder DER'!S$369,FALSE)/1000)</f>
        <v>-0.28942112849335233</v>
      </c>
      <c r="AT12" s="82">
        <f>IF(ISNA(VLOOKUP($B12,'Feeder DER'!$B$3:$V$366,'Feeder DER'!T$369,FALSE)),0,VLOOKUP($B12,'Feeder DER'!$B$3:$V$366,'Feeder DER'!T$369,FALSE)/1000)</f>
        <v>-0.31145805144050537</v>
      </c>
      <c r="AU12" s="82">
        <f>IF(ISNA(VLOOKUP($B12,'Feeder DER'!$B$3:$V$366,'Feeder DER'!U$369,FALSE)),0,VLOOKUP($B12,'Feeder DER'!$B$3:$V$366,'Feeder DER'!U$369,FALSE)/1000)</f>
        <v>-0.33350738945530228</v>
      </c>
      <c r="AV12" s="82">
        <f>IF(ISNA(VLOOKUP($B12,'Feeder DER'!$B$3:$V$366,'Feeder DER'!V$369,FALSE)),0,VLOOKUP($B12,'Feeder DER'!$B$3:$V$366,'Feeder DER'!V$369,FALSE)/1000)</f>
        <v>-0.35275029473516489</v>
      </c>
    </row>
    <row r="13" spans="1:48" x14ac:dyDescent="0.25">
      <c r="A13" s="9" t="s">
        <v>1657</v>
      </c>
      <c r="B13" s="108">
        <v>27174</v>
      </c>
      <c r="C13" s="109">
        <v>0</v>
      </c>
      <c r="D13" s="109">
        <v>0</v>
      </c>
      <c r="E13" s="109">
        <v>0</v>
      </c>
      <c r="F13" s="109">
        <v>0</v>
      </c>
      <c r="G13" s="109">
        <v>0</v>
      </c>
      <c r="H13" s="109">
        <v>0</v>
      </c>
      <c r="I13" s="109">
        <v>0</v>
      </c>
      <c r="J13" s="109">
        <v>0</v>
      </c>
      <c r="K13" s="109">
        <v>0</v>
      </c>
      <c r="L13" s="109">
        <v>0</v>
      </c>
      <c r="M13" s="109">
        <v>0</v>
      </c>
      <c r="N13" s="109">
        <v>0</v>
      </c>
      <c r="P13" s="109">
        <v>0</v>
      </c>
      <c r="Q13" s="109">
        <v>0</v>
      </c>
      <c r="R13" s="109">
        <v>0</v>
      </c>
      <c r="S13" s="109">
        <v>0</v>
      </c>
      <c r="T13" s="109">
        <v>0</v>
      </c>
      <c r="U13" s="109">
        <v>0</v>
      </c>
      <c r="V13" s="109">
        <v>0</v>
      </c>
      <c r="W13" s="109">
        <v>0</v>
      </c>
      <c r="X13" s="109">
        <v>0</v>
      </c>
      <c r="Y13" s="109">
        <v>0</v>
      </c>
      <c r="Z13" s="109">
        <v>0</v>
      </c>
      <c r="AA13" s="109">
        <v>0</v>
      </c>
      <c r="AC13" s="82">
        <f>IF(ISNA(VLOOKUP($B13,'Feeder DER'!$B$3:$V$366,'Feeder DER'!C$369,FALSE)),0,VLOOKUP($B13,'Feeder DER'!$B$3:$V$366,'Feeder DER'!C$369,FALSE)/1000)</f>
        <v>0</v>
      </c>
      <c r="AD13" s="82">
        <f>IF(ISNA(VLOOKUP($B13,'Feeder DER'!$B$3:$V$366,'Feeder DER'!D$369,FALSE)),0,VLOOKUP($B13,'Feeder DER'!$B$3:$V$366,'Feeder DER'!D$369,FALSE)/1000)</f>
        <v>0</v>
      </c>
      <c r="AE13" s="82">
        <f>IF(ISNA(VLOOKUP($B13,'Feeder DER'!$B$3:$V$366,'Feeder DER'!E$369,FALSE)),0,VLOOKUP($B13,'Feeder DER'!$B$3:$V$366,'Feeder DER'!E$369,FALSE)/1000)</f>
        <v>0</v>
      </c>
      <c r="AF13" s="82">
        <f>IF(ISNA(VLOOKUP($B13,'Feeder DER'!$B$3:$V$366,'Feeder DER'!F$369,FALSE)),0,VLOOKUP($B13,'Feeder DER'!$B$3:$V$366,'Feeder DER'!F$369,FALSE)/1000)</f>
        <v>0</v>
      </c>
      <c r="AG13" s="82">
        <f>IF(ISNA(VLOOKUP($B13,'Feeder DER'!$B$3:$V$366,'Feeder DER'!G$369,FALSE)),0,VLOOKUP($B13,'Feeder DER'!$B$3:$V$366,'Feeder DER'!G$369,FALSE)/1000)</f>
        <v>0</v>
      </c>
      <c r="AH13" s="82">
        <f>IF(ISNA(VLOOKUP($B13,'Feeder DER'!$B$3:$V$366,'Feeder DER'!H$369,FALSE)),0,VLOOKUP($B13,'Feeder DER'!$B$3:$V$366,'Feeder DER'!H$369,FALSE)/1000)</f>
        <v>0</v>
      </c>
      <c r="AI13" s="82">
        <f>IF(ISNA(VLOOKUP($B13,'Feeder DER'!$B$3:$V$366,'Feeder DER'!I$369,FALSE)),0,VLOOKUP($B13,'Feeder DER'!$B$3:$V$366,'Feeder DER'!I$369,FALSE)/1000)</f>
        <v>0</v>
      </c>
      <c r="AJ13" s="82">
        <f>IF(ISNA(VLOOKUP($B13,'Feeder DER'!$B$3:$V$366,'Feeder DER'!J$369,FALSE)),0,VLOOKUP($B13,'Feeder DER'!$B$3:$V$366,'Feeder DER'!J$369,FALSE)/1000)</f>
        <v>0</v>
      </c>
      <c r="AK13" s="82">
        <f>IF(ISNA(VLOOKUP($B13,'Feeder DER'!$B$3:$V$366,'Feeder DER'!K$369,FALSE)),0,VLOOKUP($B13,'Feeder DER'!$B$3:$V$366,'Feeder DER'!K$369,FALSE)/1000)</f>
        <v>0</v>
      </c>
      <c r="AL13" s="82">
        <f>IF(ISNA(VLOOKUP($B13,'Feeder DER'!$B$3:$V$366,'Feeder DER'!L$369,FALSE)),0,VLOOKUP($B13,'Feeder DER'!$B$3:$V$366,'Feeder DER'!L$369,FALSE)/1000)</f>
        <v>0</v>
      </c>
      <c r="AM13" s="82">
        <f>IF(ISNA(VLOOKUP($B13,'Feeder DER'!$B$3:$V$366,'Feeder DER'!M$369,FALSE)),0,VLOOKUP($B13,'Feeder DER'!$B$3:$V$366,'Feeder DER'!M$369,FALSE)/1000)</f>
        <v>0</v>
      </c>
      <c r="AN13" s="82">
        <f>IF(ISNA(VLOOKUP($B13,'Feeder DER'!$B$3:$V$366,'Feeder DER'!N$369,FALSE)),0,VLOOKUP($B13,'Feeder DER'!$B$3:$V$366,'Feeder DER'!N$369,FALSE)/1000)</f>
        <v>0</v>
      </c>
      <c r="AO13" s="82">
        <f>IF(ISNA(VLOOKUP($B13,'Feeder DER'!$B$3:$V$366,'Feeder DER'!O$369,FALSE)),0,VLOOKUP($B13,'Feeder DER'!$B$3:$V$366,'Feeder DER'!O$369,FALSE)/1000)</f>
        <v>0</v>
      </c>
      <c r="AP13" s="82">
        <f>IF(ISNA(VLOOKUP($B13,'Feeder DER'!$B$3:$V$366,'Feeder DER'!P$369,FALSE)),0,VLOOKUP($B13,'Feeder DER'!$B$3:$V$366,'Feeder DER'!P$369,FALSE)/1000)</f>
        <v>0</v>
      </c>
      <c r="AQ13" s="82">
        <f>IF(ISNA(VLOOKUP($B13,'Feeder DER'!$B$3:$V$366,'Feeder DER'!Q$369,FALSE)),0,VLOOKUP($B13,'Feeder DER'!$B$3:$V$366,'Feeder DER'!Q$369,FALSE)/1000)</f>
        <v>0</v>
      </c>
      <c r="AR13" s="82">
        <f>IF(ISNA(VLOOKUP($B13,'Feeder DER'!$B$3:$V$366,'Feeder DER'!R$369,FALSE)),0,VLOOKUP($B13,'Feeder DER'!$B$3:$V$366,'Feeder DER'!R$369,FALSE)/1000)</f>
        <v>0</v>
      </c>
      <c r="AS13" s="82">
        <f>IF(ISNA(VLOOKUP($B13,'Feeder DER'!$B$3:$V$366,'Feeder DER'!S$369,FALSE)),0,VLOOKUP($B13,'Feeder DER'!$B$3:$V$366,'Feeder DER'!S$369,FALSE)/1000)</f>
        <v>0</v>
      </c>
      <c r="AT13" s="82">
        <f>IF(ISNA(VLOOKUP($B13,'Feeder DER'!$B$3:$V$366,'Feeder DER'!T$369,FALSE)),0,VLOOKUP($B13,'Feeder DER'!$B$3:$V$366,'Feeder DER'!T$369,FALSE)/1000)</f>
        <v>0</v>
      </c>
      <c r="AU13" s="82">
        <f>IF(ISNA(VLOOKUP($B13,'Feeder DER'!$B$3:$V$366,'Feeder DER'!U$369,FALSE)),0,VLOOKUP($B13,'Feeder DER'!$B$3:$V$366,'Feeder DER'!U$369,FALSE)/1000)</f>
        <v>0</v>
      </c>
      <c r="AV13" s="82">
        <f>IF(ISNA(VLOOKUP($B13,'Feeder DER'!$B$3:$V$366,'Feeder DER'!V$369,FALSE)),0,VLOOKUP($B13,'Feeder DER'!$B$3:$V$366,'Feeder DER'!V$369,FALSE)/1000)</f>
        <v>0</v>
      </c>
    </row>
    <row r="14" spans="1:48" x14ac:dyDescent="0.25">
      <c r="A14" s="9" t="s">
        <v>1657</v>
      </c>
      <c r="B14" s="108">
        <v>27175</v>
      </c>
      <c r="C14" s="109">
        <v>77.353610130757644</v>
      </c>
      <c r="D14" s="109">
        <v>110.78532463743632</v>
      </c>
      <c r="E14" s="109">
        <v>110.78532463743632</v>
      </c>
      <c r="F14" s="109">
        <v>112.47256187856257</v>
      </c>
      <c r="G14" s="109">
        <v>116.47149687009228</v>
      </c>
      <c r="H14" s="109">
        <v>119.27232076888193</v>
      </c>
      <c r="I14" s="109">
        <v>119.88089873929459</v>
      </c>
      <c r="J14" s="109">
        <v>120.51705655571698</v>
      </c>
      <c r="K14" s="109">
        <v>121.47383341512729</v>
      </c>
      <c r="L14" s="109">
        <v>125.33874019020644</v>
      </c>
      <c r="M14" s="109">
        <v>133.3826629048296</v>
      </c>
      <c r="N14" s="109">
        <v>141.43409248992893</v>
      </c>
      <c r="P14" s="109">
        <v>162.10530149454144</v>
      </c>
      <c r="Q14" s="109">
        <v>148.67729993963513</v>
      </c>
      <c r="R14" s="109">
        <v>148.67729993963513</v>
      </c>
      <c r="S14" s="109">
        <v>153.308471987129</v>
      </c>
      <c r="T14" s="109">
        <v>156.30176726968023</v>
      </c>
      <c r="U14" s="109">
        <v>159.14350567076625</v>
      </c>
      <c r="V14" s="109">
        <v>160.16700203314588</v>
      </c>
      <c r="W14" s="109">
        <v>161.41802481914306</v>
      </c>
      <c r="X14" s="109">
        <v>163.20469902171601</v>
      </c>
      <c r="Y14" s="109">
        <v>166.46710886608844</v>
      </c>
      <c r="Z14" s="109">
        <v>174.6633147995644</v>
      </c>
      <c r="AA14" s="109">
        <v>182.09482140952491</v>
      </c>
      <c r="AC14" s="82">
        <f>IF(ISNA(VLOOKUP($B14,'Feeder DER'!$B$3:$V$366,'Feeder DER'!C$369,FALSE)),0,VLOOKUP($B14,'Feeder DER'!$B$3:$V$366,'Feeder DER'!C$369,FALSE)/1000)</f>
        <v>3.2047111540244984E-2</v>
      </c>
      <c r="AD14" s="82">
        <f>IF(ISNA(VLOOKUP($B14,'Feeder DER'!$B$3:$V$366,'Feeder DER'!D$369,FALSE)),0,VLOOKUP($B14,'Feeder DER'!$B$3:$V$366,'Feeder DER'!D$369,FALSE)/1000)</f>
        <v>6.7515093448221278E-2</v>
      </c>
      <c r="AE14" s="82">
        <f>IF(ISNA(VLOOKUP($B14,'Feeder DER'!$B$3:$V$366,'Feeder DER'!E$369,FALSE)),0,VLOOKUP($B14,'Feeder DER'!$B$3:$V$366,'Feeder DER'!E$369,FALSE)/1000)</f>
        <v>0.10945572516156817</v>
      </c>
      <c r="AF14" s="82">
        <f>IF(ISNA(VLOOKUP($B14,'Feeder DER'!$B$3:$V$366,'Feeder DER'!F$369,FALSE)),0,VLOOKUP($B14,'Feeder DER'!$B$3:$V$366,'Feeder DER'!F$369,FALSE)/1000)</f>
        <v>0.15650591792492013</v>
      </c>
      <c r="AG14" s="82">
        <f>IF(ISNA(VLOOKUP($B14,'Feeder DER'!$B$3:$V$366,'Feeder DER'!G$369,FALSE)),0,VLOOKUP($B14,'Feeder DER'!$B$3:$V$366,'Feeder DER'!G$369,FALSE)/1000)</f>
        <v>0.20478807069342225</v>
      </c>
      <c r="AH14" s="82">
        <f>IF(ISNA(VLOOKUP($B14,'Feeder DER'!$B$3:$V$366,'Feeder DER'!H$369,FALSE)),0,VLOOKUP($B14,'Feeder DER'!$B$3:$V$366,'Feeder DER'!H$369,FALSE)/1000)</f>
        <v>0.25782130134216752</v>
      </c>
      <c r="AI14" s="82">
        <f>IF(ISNA(VLOOKUP($B14,'Feeder DER'!$B$3:$V$366,'Feeder DER'!I$369,FALSE)),0,VLOOKUP($B14,'Feeder DER'!$B$3:$V$366,'Feeder DER'!I$369,FALSE)/1000)</f>
        <v>0.31719148054014912</v>
      </c>
      <c r="AJ14" s="82">
        <f>IF(ISNA(VLOOKUP($B14,'Feeder DER'!$B$3:$V$366,'Feeder DER'!J$369,FALSE)),0,VLOOKUP($B14,'Feeder DER'!$B$3:$V$366,'Feeder DER'!J$369,FALSE)/1000)</f>
        <v>0.44456270263596803</v>
      </c>
      <c r="AK14" s="82">
        <f>IF(ISNA(VLOOKUP($B14,'Feeder DER'!$B$3:$V$366,'Feeder DER'!K$369,FALSE)),0,VLOOKUP($B14,'Feeder DER'!$B$3:$V$366,'Feeder DER'!K$369,FALSE)/1000)</f>
        <v>0.55246075037088327</v>
      </c>
      <c r="AL14" s="82">
        <f>IF(ISNA(VLOOKUP($B14,'Feeder DER'!$B$3:$V$366,'Feeder DER'!L$369,FALSE)),0,VLOOKUP($B14,'Feeder DER'!$B$3:$V$366,'Feeder DER'!L$369,FALSE)/1000)</f>
        <v>0.65347608910453625</v>
      </c>
      <c r="AM14" s="82">
        <f>IF(ISNA(VLOOKUP($B14,'Feeder DER'!$B$3:$V$366,'Feeder DER'!M$369,FALSE)),0,VLOOKUP($B14,'Feeder DER'!$B$3:$V$366,'Feeder DER'!M$369,FALSE)/1000)</f>
        <v>-0.31247785674279349</v>
      </c>
      <c r="AN14" s="82">
        <f>IF(ISNA(VLOOKUP($B14,'Feeder DER'!$B$3:$V$366,'Feeder DER'!N$369,FALSE)),0,VLOOKUP($B14,'Feeder DER'!$B$3:$V$366,'Feeder DER'!N$369,FALSE)/1000)</f>
        <v>-0.39467993961170938</v>
      </c>
      <c r="AO14" s="82">
        <f>IF(ISNA(VLOOKUP($B14,'Feeder DER'!$B$3:$V$366,'Feeder DER'!O$369,FALSE)),0,VLOOKUP($B14,'Feeder DER'!$B$3:$V$366,'Feeder DER'!O$369,FALSE)/1000)</f>
        <v>-0.48542260173621399</v>
      </c>
      <c r="AP14" s="82">
        <f>IF(ISNA(VLOOKUP($B14,'Feeder DER'!$B$3:$V$366,'Feeder DER'!P$369,FALSE)),0,VLOOKUP($B14,'Feeder DER'!$B$3:$V$366,'Feeder DER'!P$369,FALSE)/1000)</f>
        <v>-0.57532379804561429</v>
      </c>
      <c r="AQ14" s="82">
        <f>IF(ISNA(VLOOKUP($B14,'Feeder DER'!$B$3:$V$366,'Feeder DER'!Q$369,FALSE)),0,VLOOKUP($B14,'Feeder DER'!$B$3:$V$366,'Feeder DER'!Q$369,FALSE)/1000)</f>
        <v>-0.65589190316417367</v>
      </c>
      <c r="AR14" s="82">
        <f>IF(ISNA(VLOOKUP($B14,'Feeder DER'!$B$3:$V$366,'Feeder DER'!R$369,FALSE)),0,VLOOKUP($B14,'Feeder DER'!$B$3:$V$366,'Feeder DER'!R$369,FALSE)/1000)</f>
        <v>-0.73024402636198316</v>
      </c>
      <c r="AS14" s="82">
        <f>IF(ISNA(VLOOKUP($B14,'Feeder DER'!$B$3:$V$366,'Feeder DER'!S$369,FALSE)),0,VLOOKUP($B14,'Feeder DER'!$B$3:$V$366,'Feeder DER'!S$369,FALSE)/1000)</f>
        <v>-0.80181364846482606</v>
      </c>
      <c r="AT14" s="82">
        <f>IF(ISNA(VLOOKUP($B14,'Feeder DER'!$B$3:$V$366,'Feeder DER'!T$369,FALSE)),0,VLOOKUP($B14,'Feeder DER'!$B$3:$V$366,'Feeder DER'!T$369,FALSE)/1000)</f>
        <v>-0.88539588250673096</v>
      </c>
      <c r="AU14" s="82">
        <f>IF(ISNA(VLOOKUP($B14,'Feeder DER'!$B$3:$V$366,'Feeder DER'!U$369,FALSE)),0,VLOOKUP($B14,'Feeder DER'!$B$3:$V$366,'Feeder DER'!U$369,FALSE)/1000)</f>
        <v>-0.96987502620833976</v>
      </c>
      <c r="AV14" s="82">
        <f>IF(ISNA(VLOOKUP($B14,'Feeder DER'!$B$3:$V$366,'Feeder DER'!V$369,FALSE)),0,VLOOKUP($B14,'Feeder DER'!$B$3:$V$366,'Feeder DER'!V$369,FALSE)/1000)</f>
        <v>-1.0452463868491977</v>
      </c>
    </row>
    <row r="15" spans="1:48" x14ac:dyDescent="0.25">
      <c r="A15" s="9" t="s">
        <v>1657</v>
      </c>
      <c r="B15" s="108">
        <v>27176</v>
      </c>
      <c r="C15" s="109">
        <v>163.7485513157597</v>
      </c>
      <c r="D15" s="109">
        <v>66.340611967297818</v>
      </c>
      <c r="E15" s="109">
        <v>66.340611967297818</v>
      </c>
      <c r="F15" s="109">
        <v>67.350965563107096</v>
      </c>
      <c r="G15" s="109">
        <v>69.745613007827174</v>
      </c>
      <c r="H15" s="109">
        <v>71.422806012103024</v>
      </c>
      <c r="I15" s="109">
        <v>71.787235462656355</v>
      </c>
      <c r="J15" s="109">
        <v>72.168180312412915</v>
      </c>
      <c r="K15" s="109">
        <v>72.74111867385345</v>
      </c>
      <c r="L15" s="109">
        <v>75.055507167947042</v>
      </c>
      <c r="M15" s="109">
        <v>79.872379413907154</v>
      </c>
      <c r="N15" s="109">
        <v>84.693746933794358</v>
      </c>
      <c r="P15" s="109">
        <v>170.33454355767685</v>
      </c>
      <c r="Q15" s="109">
        <v>81.764910339037129</v>
      </c>
      <c r="R15" s="109">
        <v>81.764910339037129</v>
      </c>
      <c r="S15" s="109">
        <v>84.311818087440798</v>
      </c>
      <c r="T15" s="109">
        <v>85.957977390141579</v>
      </c>
      <c r="U15" s="109">
        <v>87.520788159950655</v>
      </c>
      <c r="V15" s="109">
        <v>88.083658808908368</v>
      </c>
      <c r="W15" s="109">
        <v>88.771657353209903</v>
      </c>
      <c r="X15" s="109">
        <v>89.754236778836827</v>
      </c>
      <c r="Y15" s="109">
        <v>91.54839532572062</v>
      </c>
      <c r="Z15" s="109">
        <v>96.0558893651136</v>
      </c>
      <c r="AA15" s="109">
        <v>100.14283788983184</v>
      </c>
      <c r="AC15" s="82">
        <f>IF(ISNA(VLOOKUP($B15,'Feeder DER'!$B$3:$V$366,'Feeder DER'!C$369,FALSE)),0,VLOOKUP($B15,'Feeder DER'!$B$3:$V$366,'Feeder DER'!C$369,FALSE)/1000)</f>
        <v>1.0131932070198994E-2</v>
      </c>
      <c r="AD15" s="82">
        <f>IF(ISNA(VLOOKUP($B15,'Feeder DER'!$B$3:$V$366,'Feeder DER'!D$369,FALSE)),0,VLOOKUP($B15,'Feeder DER'!$B$3:$V$366,'Feeder DER'!D$369,FALSE)/1000)</f>
        <v>2.1359249187047062E-2</v>
      </c>
      <c r="AE15" s="82">
        <f>IF(ISNA(VLOOKUP($B15,'Feeder DER'!$B$3:$V$366,'Feeder DER'!E$369,FALSE)),0,VLOOKUP($B15,'Feeder DER'!$B$3:$V$366,'Feeder DER'!E$369,FALSE)/1000)</f>
        <v>3.4635356549940301E-2</v>
      </c>
      <c r="AF15" s="82">
        <f>IF(ISNA(VLOOKUP($B15,'Feeder DER'!$B$3:$V$366,'Feeder DER'!F$369,FALSE)),0,VLOOKUP($B15,'Feeder DER'!$B$3:$V$366,'Feeder DER'!F$369,FALSE)/1000)</f>
        <v>4.9529410179806978E-2</v>
      </c>
      <c r="AG15" s="82">
        <f>IF(ISNA(VLOOKUP($B15,'Feeder DER'!$B$3:$V$366,'Feeder DER'!G$369,FALSE)),0,VLOOKUP($B15,'Feeder DER'!$B$3:$V$366,'Feeder DER'!G$369,FALSE)/1000)</f>
        <v>6.4814140918502461E-2</v>
      </c>
      <c r="AH15" s="82">
        <f>IF(ISNA(VLOOKUP($B15,'Feeder DER'!$B$3:$V$366,'Feeder DER'!H$369,FALSE)),0,VLOOKUP($B15,'Feeder DER'!$B$3:$V$366,'Feeder DER'!H$369,FALSE)/1000)</f>
        <v>8.1603980187208935E-2</v>
      </c>
      <c r="AI15" s="82">
        <f>IF(ISNA(VLOOKUP($B15,'Feeder DER'!$B$3:$V$366,'Feeder DER'!I$369,FALSE)),0,VLOOKUP($B15,'Feeder DER'!$B$3:$V$366,'Feeder DER'!I$369,FALSE)/1000)</f>
        <v>0.10039992480188609</v>
      </c>
      <c r="AJ15" s="82">
        <f>IF(ISNA(VLOOKUP($B15,'Feeder DER'!$B$3:$V$366,'Feeder DER'!J$369,FALSE)),0,VLOOKUP($B15,'Feeder DER'!$B$3:$V$366,'Feeder DER'!J$369,FALSE)/1000)</f>
        <v>0.14072859661905965</v>
      </c>
      <c r="AK15" s="82">
        <f>IF(ISNA(VLOOKUP($B15,'Feeder DER'!$B$3:$V$366,'Feeder DER'!K$369,FALSE)),0,VLOOKUP($B15,'Feeder DER'!$B$3:$V$366,'Feeder DER'!K$369,FALSE)/1000)</f>
        <v>0.17488930355835697</v>
      </c>
      <c r="AL15" s="82">
        <f>IF(ISNA(VLOOKUP($B15,'Feeder DER'!$B$3:$V$366,'Feeder DER'!L$369,FALSE)),0,VLOOKUP($B15,'Feeder DER'!$B$3:$V$366,'Feeder DER'!L$369,FALSE)/1000)</f>
        <v>0.20687110493256858</v>
      </c>
      <c r="AM15" s="82">
        <f>IF(ISNA(VLOOKUP($B15,'Feeder DER'!$B$3:$V$366,'Feeder DER'!M$369,FALSE)),0,VLOOKUP($B15,'Feeder DER'!$B$3:$V$366,'Feeder DER'!M$369,FALSE)/1000)</f>
        <v>-9.8867003483055049E-2</v>
      </c>
      <c r="AN15" s="82">
        <f>IF(ISNA(VLOOKUP($B15,'Feeder DER'!$B$3:$V$366,'Feeder DER'!N$369,FALSE)),0,VLOOKUP($B15,'Feeder DER'!$B$3:$V$366,'Feeder DER'!N$369,FALSE)/1000)</f>
        <v>-0.12488449354617925</v>
      </c>
      <c r="AO15" s="82">
        <f>IF(ISNA(VLOOKUP($B15,'Feeder DER'!$B$3:$V$366,'Feeder DER'!O$369,FALSE)),0,VLOOKUP($B15,'Feeder DER'!$B$3:$V$366,'Feeder DER'!O$369,FALSE)/1000)</f>
        <v>-0.15360321857139536</v>
      </c>
      <c r="AP15" s="82">
        <f>IF(ISNA(VLOOKUP($B15,'Feeder DER'!$B$3:$V$366,'Feeder DER'!P$369,FALSE)),0,VLOOKUP($B15,'Feeder DER'!$B$3:$V$366,'Feeder DER'!P$369,FALSE)/1000)</f>
        <v>-0.18205294954187276</v>
      </c>
      <c r="AQ15" s="82">
        <f>IF(ISNA(VLOOKUP($B15,'Feeder DER'!$B$3:$V$366,'Feeder DER'!Q$369,FALSE)),0,VLOOKUP($B15,'Feeder DER'!$B$3:$V$366,'Feeder DER'!Q$369,FALSE)/1000)</f>
        <v>-0.20754643276188434</v>
      </c>
      <c r="AR15" s="82">
        <f>IF(ISNA(VLOOKUP($B15,'Feeder DER'!$B$3:$V$366,'Feeder DER'!R$369,FALSE)),0,VLOOKUP($B15,'Feeder DER'!$B$3:$V$366,'Feeder DER'!R$369,FALSE)/1000)</f>
        <v>-0.23107008388816941</v>
      </c>
      <c r="AS15" s="82">
        <f>IF(ISNA(VLOOKUP($B15,'Feeder DER'!$B$3:$V$366,'Feeder DER'!S$369,FALSE)),0,VLOOKUP($B15,'Feeder DER'!$B$3:$V$366,'Feeder DER'!S$369,FALSE)/1000)</f>
        <v>-0.25371051212131396</v>
      </c>
      <c r="AT15" s="82">
        <f>IF(ISNA(VLOOKUP($B15,'Feeder DER'!$B$3:$V$366,'Feeder DER'!T$369,FALSE)),0,VLOOKUP($B15,'Feeder DER'!$B$3:$V$366,'Feeder DER'!T$369,FALSE)/1000)</f>
        <v>-0.28014204375402957</v>
      </c>
      <c r="AU15" s="82">
        <f>IF(ISNA(VLOOKUP($B15,'Feeder DER'!$B$3:$V$366,'Feeder DER'!U$369,FALSE)),0,VLOOKUP($B15,'Feeder DER'!$B$3:$V$366,'Feeder DER'!U$369,FALSE)/1000)</f>
        <v>-0.30685829479835397</v>
      </c>
      <c r="AV15" s="82">
        <f>IF(ISNA(VLOOKUP($B15,'Feeder DER'!$B$3:$V$366,'Feeder DER'!V$369,FALSE)),0,VLOOKUP($B15,'Feeder DER'!$B$3:$V$366,'Feeder DER'!V$369,FALSE)/1000)</f>
        <v>-0.33069062494458307</v>
      </c>
    </row>
    <row r="16" spans="1:48" x14ac:dyDescent="0.25">
      <c r="A16" s="9" t="s">
        <v>1657</v>
      </c>
      <c r="B16" s="108">
        <v>27178</v>
      </c>
      <c r="C16" s="109">
        <v>93.983762505033411</v>
      </c>
      <c r="D16" s="109">
        <v>141.01912063893047</v>
      </c>
      <c r="E16" s="109">
        <v>141.01912063893047</v>
      </c>
      <c r="F16" s="109">
        <v>143.16681224728703</v>
      </c>
      <c r="G16" s="109">
        <v>148.25707395697927</v>
      </c>
      <c r="H16" s="109">
        <v>151.82225485584311</v>
      </c>
      <c r="I16" s="109">
        <v>152.59691639615707</v>
      </c>
      <c r="J16" s="109">
        <v>153.40668444217815</v>
      </c>
      <c r="K16" s="109">
        <v>154.62456985979352</v>
      </c>
      <c r="L16" s="109">
        <v>159.54422647096288</v>
      </c>
      <c r="M16" s="109">
        <v>169.78337061226517</v>
      </c>
      <c r="N16" s="109">
        <v>180.03207028158309</v>
      </c>
      <c r="P16" s="109">
        <v>123.51616355524041</v>
      </c>
      <c r="Q16" s="109">
        <v>139.94973635874217</v>
      </c>
      <c r="R16" s="109">
        <v>139.94973635874217</v>
      </c>
      <c r="S16" s="109">
        <v>144.30905218800388</v>
      </c>
      <c r="T16" s="109">
        <v>147.12663688860709</v>
      </c>
      <c r="U16" s="109">
        <v>149.80156130675277</v>
      </c>
      <c r="V16" s="109">
        <v>150.76497701404179</v>
      </c>
      <c r="W16" s="109">
        <v>151.94256302851858</v>
      </c>
      <c r="X16" s="109">
        <v>153.62435697897754</v>
      </c>
      <c r="Y16" s="109">
        <v>156.69525884361633</v>
      </c>
      <c r="Z16" s="109">
        <v>164.41033612843142</v>
      </c>
      <c r="AA16" s="109">
        <v>171.40560299993427</v>
      </c>
      <c r="AC16" s="82">
        <f>IF(ISNA(VLOOKUP($B16,'Feeder DER'!$B$3:$V$366,'Feeder DER'!C$369,FALSE)),0,VLOOKUP($B16,'Feeder DER'!$B$3:$V$366,'Feeder DER'!C$369,FALSE)/1000)</f>
        <v>2.3769489770537357E-2</v>
      </c>
      <c r="AD16" s="82">
        <f>IF(ISNA(VLOOKUP($B16,'Feeder DER'!$B$3:$V$366,'Feeder DER'!D$369,FALSE)),0,VLOOKUP($B16,'Feeder DER'!$B$3:$V$366,'Feeder DER'!D$369,FALSE)/1000)</f>
        <v>5.0075293186443104E-2</v>
      </c>
      <c r="AE16" s="82">
        <f>IF(ISNA(VLOOKUP($B16,'Feeder DER'!$B$3:$V$366,'Feeder DER'!E$369,FALSE)),0,VLOOKUP($B16,'Feeder DER'!$B$3:$V$366,'Feeder DER'!E$369,FALSE)/1000)</f>
        <v>8.1181723095077027E-2</v>
      </c>
      <c r="AF16" s="82">
        <f>IF(ISNA(VLOOKUP($B16,'Feeder DER'!$B$3:$V$366,'Feeder DER'!F$369,FALSE)),0,VLOOKUP($B16,'Feeder DER'!$B$3:$V$366,'Feeder DER'!F$369,FALSE)/1000)</f>
        <v>0.11607776290457292</v>
      </c>
      <c r="AG16" s="82">
        <f>IF(ISNA(VLOOKUP($B16,'Feeder DER'!$B$3:$V$366,'Feeder DER'!G$369,FALSE)),0,VLOOKUP($B16,'Feeder DER'!$B$3:$V$366,'Feeder DER'!G$369,FALSE)/1000)</f>
        <v>0.15188747092241808</v>
      </c>
      <c r="AH16" s="82">
        <f>IF(ISNA(VLOOKUP($B16,'Feeder DER'!$B$3:$V$366,'Feeder DER'!H$369,FALSE)),0,VLOOKUP($B16,'Feeder DER'!$B$3:$V$366,'Feeder DER'!H$369,FALSE)/1000)</f>
        <v>0.19122086555993298</v>
      </c>
      <c r="AI16" s="82">
        <f>IF(ISNA(VLOOKUP($B16,'Feeder DER'!$B$3:$V$366,'Feeder DER'!I$369,FALSE)),0,VLOOKUP($B16,'Feeder DER'!$B$3:$V$366,'Feeder DER'!I$369,FALSE)/1000)</f>
        <v>0.23525422130714124</v>
      </c>
      <c r="AJ16" s="82">
        <f>IF(ISNA(VLOOKUP($B16,'Feeder DER'!$B$3:$V$366,'Feeder DER'!J$369,FALSE)),0,VLOOKUP($B16,'Feeder DER'!$B$3:$V$366,'Feeder DER'!J$369,FALSE)/1000)</f>
        <v>0.32972192372253389</v>
      </c>
      <c r="AK16" s="82">
        <f>IF(ISNA(VLOOKUP($B16,'Feeder DER'!$B$3:$V$366,'Feeder DER'!K$369,FALSE)),0,VLOOKUP($B16,'Feeder DER'!$B$3:$V$366,'Feeder DER'!K$369,FALSE)/1000)</f>
        <v>0.40974707308463626</v>
      </c>
      <c r="AL16" s="82">
        <f>IF(ISNA(VLOOKUP($B16,'Feeder DER'!$B$3:$V$366,'Feeder DER'!L$369,FALSE)),0,VLOOKUP($B16,'Feeder DER'!$B$3:$V$366,'Feeder DER'!L$369,FALSE)/1000)</f>
        <v>0.48466748593764247</v>
      </c>
      <c r="AM16" s="82">
        <f>IF(ISNA(VLOOKUP($B16,'Feeder DER'!$B$3:$V$366,'Feeder DER'!M$369,FALSE)),0,VLOOKUP($B16,'Feeder DER'!$B$3:$V$366,'Feeder DER'!M$369,FALSE)/1000)</f>
        <v>-0.23176106746520414</v>
      </c>
      <c r="AN16" s="82">
        <f>IF(ISNA(VLOOKUP($B16,'Feeder DER'!$B$3:$V$366,'Feeder DER'!N$369,FALSE)),0,VLOOKUP($B16,'Feeder DER'!$B$3:$V$366,'Feeder DER'!N$369,FALSE)/1000)</f>
        <v>-0.29272873788679121</v>
      </c>
      <c r="AO16" s="82">
        <f>IF(ISNA(VLOOKUP($B16,'Feeder DER'!$B$3:$V$366,'Feeder DER'!O$369,FALSE)),0,VLOOKUP($B16,'Feeder DER'!$B$3:$V$366,'Feeder DER'!O$369,FALSE)/1000)</f>
        <v>-0.36003092104861634</v>
      </c>
      <c r="AP16" s="82">
        <f>IF(ISNA(VLOOKUP($B16,'Feeder DER'!$B$3:$V$366,'Feeder DER'!P$369,FALSE)),0,VLOOKUP($B16,'Feeder DER'!$B$3:$V$366,'Feeder DER'!P$369,FALSE)/1000)</f>
        <v>-0.42670919053254364</v>
      </c>
      <c r="AQ16" s="82">
        <f>IF(ISNA(VLOOKUP($B16,'Feeder DER'!$B$3:$V$366,'Feeder DER'!Q$369,FALSE)),0,VLOOKUP($B16,'Feeder DER'!$B$3:$V$366,'Feeder DER'!Q$369,FALSE)/1000)</f>
        <v>-0.48646544676331549</v>
      </c>
      <c r="AR16" s="82">
        <f>IF(ISNA(VLOOKUP($B16,'Feeder DER'!$B$3:$V$366,'Feeder DER'!R$369,FALSE)),0,VLOOKUP($B16,'Feeder DER'!$B$3:$V$366,'Feeder DER'!R$369,FALSE)/1000)</f>
        <v>-0.54161160023791122</v>
      </c>
      <c r="AS16" s="82">
        <f>IF(ISNA(VLOOKUP($B16,'Feeder DER'!$B$3:$V$366,'Feeder DER'!S$369,FALSE)),0,VLOOKUP($B16,'Feeder DER'!$B$3:$V$366,'Feeder DER'!S$369,FALSE)/1000)</f>
        <v>-0.59469420386397676</v>
      </c>
      <c r="AT16" s="82">
        <f>IF(ISNA(VLOOKUP($B16,'Feeder DER'!$B$3:$V$366,'Feeder DER'!T$369,FALSE)),0,VLOOKUP($B16,'Feeder DER'!$B$3:$V$366,'Feeder DER'!T$369,FALSE)/1000)</f>
        <v>-0.65668708712110524</v>
      </c>
      <c r="AU16" s="82">
        <f>IF(ISNA(VLOOKUP($B16,'Feeder DER'!$B$3:$V$366,'Feeder DER'!U$369,FALSE)),0,VLOOKUP($B16,'Feeder DER'!$B$3:$V$366,'Feeder DER'!U$369,FALSE)/1000)</f>
        <v>-0.71934513222339136</v>
      </c>
      <c r="AV16" s="82">
        <f>IF(ISNA(VLOOKUP($B16,'Feeder DER'!$B$3:$V$366,'Feeder DER'!V$369,FALSE)),0,VLOOKUP($B16,'Feeder DER'!$B$3:$V$366,'Feeder DER'!V$369,FALSE)/1000)</f>
        <v>-0.77524820019723317</v>
      </c>
    </row>
    <row r="17" spans="1:48" x14ac:dyDescent="0.25">
      <c r="A17" s="9" t="s">
        <v>48</v>
      </c>
      <c r="B17" s="108">
        <v>48180</v>
      </c>
      <c r="C17" s="109">
        <v>133.50056877598257</v>
      </c>
      <c r="D17" s="109">
        <v>135.18259464247569</v>
      </c>
      <c r="E17" s="109">
        <v>135.18259464247569</v>
      </c>
      <c r="F17" s="109">
        <v>137.24139718495417</v>
      </c>
      <c r="G17" s="109">
        <v>142.12098218171013</v>
      </c>
      <c r="H17" s="109">
        <v>145.53860670024761</v>
      </c>
      <c r="I17" s="109">
        <v>146.28120640243628</v>
      </c>
      <c r="J17" s="109">
        <v>147.05745961564401</v>
      </c>
      <c r="K17" s="109">
        <v>148.22493896159756</v>
      </c>
      <c r="L17" s="109">
        <v>152.94097989586703</v>
      </c>
      <c r="M17" s="109">
        <v>162.75634440578747</v>
      </c>
      <c r="N17" s="109">
        <v>172.58086895772547</v>
      </c>
      <c r="P17" s="109">
        <v>319.34665256843726</v>
      </c>
      <c r="Q17" s="109">
        <v>197.28106102117309</v>
      </c>
      <c r="R17" s="109">
        <v>197.28106102117309</v>
      </c>
      <c r="S17" s="109">
        <v>203.42619908644693</v>
      </c>
      <c r="T17" s="109">
        <v>207.39802578447774</v>
      </c>
      <c r="U17" s="109">
        <v>211.16875048245436</v>
      </c>
      <c r="V17" s="109">
        <v>212.52683573422817</v>
      </c>
      <c r="W17" s="109">
        <v>214.18682756003744</v>
      </c>
      <c r="X17" s="109">
        <v>216.55757939993404</v>
      </c>
      <c r="Y17" s="109">
        <v>220.886496294746</v>
      </c>
      <c r="Z17" s="109">
        <v>231.76210543992607</v>
      </c>
      <c r="AA17" s="109">
        <v>241.62302912897692</v>
      </c>
      <c r="AC17" s="82">
        <f>IF(ISNA(VLOOKUP($B17,'Feeder DER'!$B$3:$V$366,'Feeder DER'!C$369,FALSE)),0,VLOOKUP($B17,'Feeder DER'!$B$3:$V$366,'Feeder DER'!C$369,FALSE)/1000)</f>
        <v>4.670690462576E-2</v>
      </c>
      <c r="AD17" s="82">
        <f>IF(ISNA(VLOOKUP($B17,'Feeder DER'!$B$3:$V$366,'Feeder DER'!D$369,FALSE)),0,VLOOKUP($B17,'Feeder DER'!$B$3:$V$366,'Feeder DER'!D$369,FALSE)/1000)</f>
        <v>9.6360347962937659E-2</v>
      </c>
      <c r="AE17" s="82">
        <f>IF(ISNA(VLOOKUP($B17,'Feeder DER'!$B$3:$V$366,'Feeder DER'!E$369,FALSE)),0,VLOOKUP($B17,'Feeder DER'!$B$3:$V$366,'Feeder DER'!E$369,FALSE)/1000)</f>
        <v>0.15488019641462103</v>
      </c>
      <c r="AF17" s="82">
        <f>IF(ISNA(VLOOKUP($B17,'Feeder DER'!$B$3:$V$366,'Feeder DER'!F$369,FALSE)),0,VLOOKUP($B17,'Feeder DER'!$B$3:$V$366,'Feeder DER'!F$369,FALSE)/1000)</f>
        <v>0.22113309169676174</v>
      </c>
      <c r="AG17" s="82">
        <f>IF(ISNA(VLOOKUP($B17,'Feeder DER'!$B$3:$V$366,'Feeder DER'!G$369,FALSE)),0,VLOOKUP($B17,'Feeder DER'!$B$3:$V$366,'Feeder DER'!G$369,FALSE)/1000)</f>
        <v>0.29000887874593456</v>
      </c>
      <c r="AH17" s="82">
        <f>IF(ISNA(VLOOKUP($B17,'Feeder DER'!$B$3:$V$366,'Feeder DER'!H$369,FALSE)),0,VLOOKUP($B17,'Feeder DER'!$B$3:$V$366,'Feeder DER'!H$369,FALSE)/1000)</f>
        <v>0.36705218521163069</v>
      </c>
      <c r="AI17" s="82">
        <f>IF(ISNA(VLOOKUP($B17,'Feeder DER'!$B$3:$V$366,'Feeder DER'!I$369,FALSE)),0,VLOOKUP($B17,'Feeder DER'!$B$3:$V$366,'Feeder DER'!I$369,FALSE)/1000)</f>
        <v>0.45397198755140267</v>
      </c>
      <c r="AJ17" s="82">
        <f>IF(ISNA(VLOOKUP($B17,'Feeder DER'!$B$3:$V$366,'Feeder DER'!J$369,FALSE)),0,VLOOKUP($B17,'Feeder DER'!$B$3:$V$366,'Feeder DER'!J$369,FALSE)/1000)</f>
        <v>0.6424806839440701</v>
      </c>
      <c r="AK17" s="82">
        <f>IF(ISNA(VLOOKUP($B17,'Feeder DER'!$B$3:$V$366,'Feeder DER'!K$369,FALSE)),0,VLOOKUP($B17,'Feeder DER'!$B$3:$V$366,'Feeder DER'!K$369,FALSE)/1000)</f>
        <v>0.80190022313867981</v>
      </c>
      <c r="AL17" s="82">
        <f>IF(ISNA(VLOOKUP($B17,'Feeder DER'!$B$3:$V$366,'Feeder DER'!L$369,FALSE)),0,VLOOKUP($B17,'Feeder DER'!$B$3:$V$366,'Feeder DER'!L$369,FALSE)/1000)</f>
        <v>0.95240037298934677</v>
      </c>
      <c r="AM17" s="82">
        <f>IF(ISNA(VLOOKUP($B17,'Feeder DER'!$B$3:$V$366,'Feeder DER'!M$369,FALSE)),0,VLOOKUP($B17,'Feeder DER'!$B$3:$V$366,'Feeder DER'!M$369,FALSE)/1000)</f>
        <v>-0.47297869716377966</v>
      </c>
      <c r="AN17" s="82">
        <f>IF(ISNA(VLOOKUP($B17,'Feeder DER'!$B$3:$V$366,'Feeder DER'!N$369,FALSE)),0,VLOOKUP($B17,'Feeder DER'!$B$3:$V$366,'Feeder DER'!N$369,FALSE)/1000)</f>
        <v>-0.58295263936683117</v>
      </c>
      <c r="AO17" s="82">
        <f>IF(ISNA(VLOOKUP($B17,'Feeder DER'!$B$3:$V$366,'Feeder DER'!O$369,FALSE)),0,VLOOKUP($B17,'Feeder DER'!$B$3:$V$366,'Feeder DER'!O$369,FALSE)/1000)</f>
        <v>-0.70192064259119369</v>
      </c>
      <c r="AP17" s="82">
        <f>IF(ISNA(VLOOKUP($B17,'Feeder DER'!$B$3:$V$366,'Feeder DER'!P$369,FALSE)),0,VLOOKUP($B17,'Feeder DER'!$B$3:$V$366,'Feeder DER'!P$369,FALSE)/1000)</f>
        <v>-0.81641806291675312</v>
      </c>
      <c r="AQ17" s="82">
        <f>IF(ISNA(VLOOKUP($B17,'Feeder DER'!$B$3:$V$366,'Feeder DER'!Q$369,FALSE)),0,VLOOKUP($B17,'Feeder DER'!$B$3:$V$366,'Feeder DER'!Q$369,FALSE)/1000)</f>
        <v>-0.91569544582581419</v>
      </c>
      <c r="AR17" s="82">
        <f>IF(ISNA(VLOOKUP($B17,'Feeder DER'!$B$3:$V$366,'Feeder DER'!R$369,FALSE)),0,VLOOKUP($B17,'Feeder DER'!$B$3:$V$366,'Feeder DER'!R$369,FALSE)/1000)</f>
        <v>-1.0037379308972494</v>
      </c>
      <c r="AS17" s="82">
        <f>IF(ISNA(VLOOKUP($B17,'Feeder DER'!$B$3:$V$366,'Feeder DER'!S$369,FALSE)),0,VLOOKUP($B17,'Feeder DER'!$B$3:$V$366,'Feeder DER'!S$369,FALSE)/1000)</f>
        <v>-1.0850641318342158</v>
      </c>
      <c r="AT17" s="82">
        <f>IF(ISNA(VLOOKUP($B17,'Feeder DER'!$B$3:$V$366,'Feeder DER'!T$369,FALSE)),0,VLOOKUP($B17,'Feeder DER'!$B$3:$V$366,'Feeder DER'!T$369,FALSE)/1000)</f>
        <v>-1.1685929674629567</v>
      </c>
      <c r="AU17" s="82">
        <f>IF(ISNA(VLOOKUP($B17,'Feeder DER'!$B$3:$V$366,'Feeder DER'!U$369,FALSE)),0,VLOOKUP($B17,'Feeder DER'!$B$3:$V$366,'Feeder DER'!U$369,FALSE)/1000)</f>
        <v>-1.255382856055167</v>
      </c>
      <c r="AV17" s="82">
        <f>IF(ISNA(VLOOKUP($B17,'Feeder DER'!$B$3:$V$366,'Feeder DER'!V$369,FALSE)),0,VLOOKUP($B17,'Feeder DER'!$B$3:$V$366,'Feeder DER'!V$369,FALSE)/1000)</f>
        <v>-1.3305152296204394</v>
      </c>
    </row>
    <row r="18" spans="1:48" x14ac:dyDescent="0.25">
      <c r="A18" s="9" t="s">
        <v>48</v>
      </c>
      <c r="B18" s="108">
        <v>48181</v>
      </c>
      <c r="C18" s="109">
        <v>168.07273583424561</v>
      </c>
      <c r="D18" s="109">
        <v>178.02655813215935</v>
      </c>
      <c r="E18" s="109">
        <v>178.02655813215935</v>
      </c>
      <c r="F18" s="109">
        <v>180.7378652459231</v>
      </c>
      <c r="G18" s="109">
        <v>187.16395674374698</v>
      </c>
      <c r="H18" s="109">
        <v>191.66474274827996</v>
      </c>
      <c r="I18" s="109">
        <v>192.64269756117773</v>
      </c>
      <c r="J18" s="109">
        <v>193.66497182771244</v>
      </c>
      <c r="K18" s="109">
        <v>195.20246509894449</v>
      </c>
      <c r="L18" s="109">
        <v>201.41317985670491</v>
      </c>
      <c r="M18" s="109">
        <v>214.33936732288805</v>
      </c>
      <c r="N18" s="109">
        <v>227.27761796005149</v>
      </c>
      <c r="P18" s="109">
        <v>185.2674708263514</v>
      </c>
      <c r="Q18" s="109">
        <v>174.01839229478344</v>
      </c>
      <c r="R18" s="109">
        <v>174.01839229478344</v>
      </c>
      <c r="S18" s="109">
        <v>179.43891791956028</v>
      </c>
      <c r="T18" s="109">
        <v>182.94240118798533</v>
      </c>
      <c r="U18" s="109">
        <v>186.26849567638479</v>
      </c>
      <c r="V18" s="109">
        <v>187.46644043038006</v>
      </c>
      <c r="W18" s="109">
        <v>188.93069202784491</v>
      </c>
      <c r="X18" s="109">
        <v>191.02189339088113</v>
      </c>
      <c r="Y18" s="109">
        <v>194.84036007244489</v>
      </c>
      <c r="Z18" s="109">
        <v>204.43355674765724</v>
      </c>
      <c r="AA18" s="109">
        <v>213.13171600343097</v>
      </c>
      <c r="AC18" s="82">
        <f>IF(ISNA(VLOOKUP($B18,'Feeder DER'!$B$3:$V$366,'Feeder DER'!C$369,FALSE)),0,VLOOKUP($B18,'Feeder DER'!$B$3:$V$366,'Feeder DER'!C$369,FALSE)/1000)</f>
        <v>2.9943830177515348E-3</v>
      </c>
      <c r="AD18" s="82">
        <f>IF(ISNA(VLOOKUP($B18,'Feeder DER'!$B$3:$V$366,'Feeder DER'!D$369,FALSE)),0,VLOOKUP($B18,'Feeder DER'!$B$3:$V$366,'Feeder DER'!D$369,FALSE)/1000)</f>
        <v>6.2268349922748748E-3</v>
      </c>
      <c r="AE18" s="82">
        <f>IF(ISNA(VLOOKUP($B18,'Feeder DER'!$B$3:$V$366,'Feeder DER'!E$369,FALSE)),0,VLOOKUP($B18,'Feeder DER'!$B$3:$V$366,'Feeder DER'!E$369,FALSE)/1000)</f>
        <v>1.0146232074441597E-2</v>
      </c>
      <c r="AF18" s="82">
        <f>IF(ISNA(VLOOKUP($B18,'Feeder DER'!$B$3:$V$366,'Feeder DER'!F$369,FALSE)),0,VLOOKUP($B18,'Feeder DER'!$B$3:$V$366,'Feeder DER'!F$369,FALSE)/1000)</f>
        <v>1.4798372893222214E-2</v>
      </c>
      <c r="AG18" s="82">
        <f>IF(ISNA(VLOOKUP($B18,'Feeder DER'!$B$3:$V$366,'Feeder DER'!G$369,FALSE)),0,VLOOKUP($B18,'Feeder DER'!$B$3:$V$366,'Feeder DER'!G$369,FALSE)/1000)</f>
        <v>1.9841222495472741E-2</v>
      </c>
      <c r="AH18" s="82">
        <f>IF(ISNA(VLOOKUP($B18,'Feeder DER'!$B$3:$V$366,'Feeder DER'!H$369,FALSE)),0,VLOOKUP($B18,'Feeder DER'!$B$3:$V$366,'Feeder DER'!H$369,FALSE)/1000)</f>
        <v>2.5702554661493758E-2</v>
      </c>
      <c r="AI18" s="82">
        <f>IF(ISNA(VLOOKUP($B18,'Feeder DER'!$B$3:$V$366,'Feeder DER'!I$369,FALSE)),0,VLOOKUP($B18,'Feeder DER'!$B$3:$V$366,'Feeder DER'!I$369,FALSE)/1000)</f>
        <v>3.249600437257414E-2</v>
      </c>
      <c r="AJ18" s="82">
        <f>IF(ISNA(VLOOKUP($B18,'Feeder DER'!$B$3:$V$366,'Feeder DER'!J$369,FALSE)),0,VLOOKUP($B18,'Feeder DER'!$B$3:$V$366,'Feeder DER'!J$369,FALSE)/1000)</f>
        <v>4.771329291369892E-2</v>
      </c>
      <c r="AK18" s="82">
        <f>IF(ISNA(VLOOKUP($B18,'Feeder DER'!$B$3:$V$366,'Feeder DER'!K$369,FALSE)),0,VLOOKUP($B18,'Feeder DER'!$B$3:$V$366,'Feeder DER'!K$369,FALSE)/1000)</f>
        <v>6.0521549753624372E-2</v>
      </c>
      <c r="AL18" s="82">
        <f>IF(ISNA(VLOOKUP($B18,'Feeder DER'!$B$3:$V$366,'Feeder DER'!L$369,FALSE)),0,VLOOKUP($B18,'Feeder DER'!$B$3:$V$366,'Feeder DER'!L$369,FALSE)/1000)</f>
        <v>7.2747374913752064E-2</v>
      </c>
      <c r="AM18" s="82">
        <f>IF(ISNA(VLOOKUP($B18,'Feeder DER'!$B$3:$V$366,'Feeder DER'!M$369,FALSE)),0,VLOOKUP($B18,'Feeder DER'!$B$3:$V$366,'Feeder DER'!M$369,FALSE)/1000)</f>
        <v>-2.9335561801210306E-2</v>
      </c>
      <c r="AN18" s="82">
        <f>IF(ISNA(VLOOKUP($B18,'Feeder DER'!$B$3:$V$366,'Feeder DER'!N$369,FALSE)),0,VLOOKUP($B18,'Feeder DER'!$B$3:$V$366,'Feeder DER'!N$369,FALSE)/1000)</f>
        <v>-3.6427715135707348E-2</v>
      </c>
      <c r="AO18" s="82">
        <f>IF(ISNA(VLOOKUP($B18,'Feeder DER'!$B$3:$V$366,'Feeder DER'!O$369,FALSE)),0,VLOOKUP($B18,'Feeder DER'!$B$3:$V$366,'Feeder DER'!O$369,FALSE)/1000)</f>
        <v>-4.4158405097060677E-2</v>
      </c>
      <c r="AP18" s="82">
        <f>IF(ISNA(VLOOKUP($B18,'Feeder DER'!$B$3:$V$366,'Feeder DER'!P$369,FALSE)),0,VLOOKUP($B18,'Feeder DER'!$B$3:$V$366,'Feeder DER'!P$369,FALSE)/1000)</f>
        <v>-5.1592283091774396E-2</v>
      </c>
      <c r="AQ18" s="82">
        <f>IF(ISNA(VLOOKUP($B18,'Feeder DER'!$B$3:$V$366,'Feeder DER'!Q$369,FALSE)),0,VLOOKUP($B18,'Feeder DER'!$B$3:$V$366,'Feeder DER'!Q$369,FALSE)/1000)</f>
        <v>-5.7997735843487809E-2</v>
      </c>
      <c r="AR18" s="82">
        <f>IF(ISNA(VLOOKUP($B18,'Feeder DER'!$B$3:$V$366,'Feeder DER'!R$369,FALSE)),0,VLOOKUP($B18,'Feeder DER'!$B$3:$V$366,'Feeder DER'!R$369,FALSE)/1000)</f>
        <v>-6.3569438098192946E-2</v>
      </c>
      <c r="AS18" s="82">
        <f>IF(ISNA(VLOOKUP($B18,'Feeder DER'!$B$3:$V$366,'Feeder DER'!S$369,FALSE)),0,VLOOKUP($B18,'Feeder DER'!$B$3:$V$366,'Feeder DER'!S$369,FALSE)/1000)</f>
        <v>-6.859847385284637E-2</v>
      </c>
      <c r="AT18" s="82">
        <f>IF(ISNA(VLOOKUP($B18,'Feeder DER'!$B$3:$V$366,'Feeder DER'!T$369,FALSE)),0,VLOOKUP($B18,'Feeder DER'!$B$3:$V$366,'Feeder DER'!T$369,FALSE)/1000)</f>
        <v>-7.2820915686670706E-2</v>
      </c>
      <c r="AU18" s="82">
        <f>IF(ISNA(VLOOKUP($B18,'Feeder DER'!$B$3:$V$366,'Feeder DER'!U$369,FALSE)),0,VLOOKUP($B18,'Feeder DER'!$B$3:$V$366,'Feeder DER'!U$369,FALSE)/1000)</f>
        <v>-7.7634086268983146E-2</v>
      </c>
      <c r="AV18" s="82">
        <f>IF(ISNA(VLOOKUP($B18,'Feeder DER'!$B$3:$V$366,'Feeder DER'!V$369,FALSE)),0,VLOOKUP($B18,'Feeder DER'!$B$3:$V$366,'Feeder DER'!V$369,FALSE)/1000)</f>
        <v>-8.1702832063950501E-2</v>
      </c>
    </row>
    <row r="19" spans="1:48" x14ac:dyDescent="0.25">
      <c r="A19" s="9" t="s">
        <v>48</v>
      </c>
      <c r="B19" s="108">
        <v>48182</v>
      </c>
      <c r="C19" s="109">
        <v>181.41345492633053</v>
      </c>
      <c r="D19" s="109">
        <v>258.2723393136443</v>
      </c>
      <c r="E19" s="109">
        <v>220.3130588843546</v>
      </c>
      <c r="F19" s="109">
        <v>223.66838052891936</v>
      </c>
      <c r="G19" s="109">
        <v>231.62085621238077</v>
      </c>
      <c r="H19" s="109">
        <v>237.1907101849911</v>
      </c>
      <c r="I19" s="109">
        <v>238.40095779377899</v>
      </c>
      <c r="J19" s="109">
        <v>239.66605201928118</v>
      </c>
      <c r="K19" s="109">
        <v>241.56874479250092</v>
      </c>
      <c r="L19" s="109">
        <v>249.25468547739936</v>
      </c>
      <c r="M19" s="109">
        <v>265.25121953538707</v>
      </c>
      <c r="N19" s="109">
        <v>281.2626821193565</v>
      </c>
      <c r="P19" s="109">
        <v>274.78050905803815</v>
      </c>
      <c r="Q19" s="109">
        <v>303.47343244788112</v>
      </c>
      <c r="R19" s="109">
        <v>270.08307322732088</v>
      </c>
      <c r="S19" s="109">
        <v>278.49593235066692</v>
      </c>
      <c r="T19" s="109">
        <v>283.93346981816541</v>
      </c>
      <c r="U19" s="109">
        <v>289.09569324423666</v>
      </c>
      <c r="V19" s="109">
        <v>290.95494844392562</v>
      </c>
      <c r="W19" s="109">
        <v>293.22752185531192</v>
      </c>
      <c r="X19" s="109">
        <v>296.47314482319467</v>
      </c>
      <c r="Y19" s="109">
        <v>302.39954836464261</v>
      </c>
      <c r="Z19" s="109">
        <v>317.28854949807697</v>
      </c>
      <c r="AA19" s="109">
        <v>330.78841897877243</v>
      </c>
      <c r="AC19" s="82">
        <f>IF(ISNA(VLOOKUP($B19,'Feeder DER'!$B$3:$V$366,'Feeder DER'!C$369,FALSE)),0,VLOOKUP($B19,'Feeder DER'!$B$3:$V$366,'Feeder DER'!C$369,FALSE)/1000)</f>
        <v>5.7998347260496998E-2</v>
      </c>
      <c r="AD19" s="82">
        <f>IF(ISNA(VLOOKUP($B19,'Feeder DER'!$B$3:$V$366,'Feeder DER'!D$369,FALSE)),0,VLOOKUP($B19,'Feeder DER'!$B$3:$V$366,'Feeder DER'!D$369,FALSE)/1000)</f>
        <v>0.12060786348132407</v>
      </c>
      <c r="AE19" s="82">
        <f>IF(ISNA(VLOOKUP($B19,'Feeder DER'!$B$3:$V$366,'Feeder DER'!E$369,FALSE)),0,VLOOKUP($B19,'Feeder DER'!$B$3:$V$366,'Feeder DER'!E$369,FALSE)/1000)</f>
        <v>0.19652285220376764</v>
      </c>
      <c r="AF19" s="82">
        <f>IF(ISNA(VLOOKUP($B19,'Feeder DER'!$B$3:$V$366,'Feeder DER'!F$369,FALSE)),0,VLOOKUP($B19,'Feeder DER'!$B$3:$V$366,'Feeder DER'!F$369,FALSE)/1000)</f>
        <v>0.28663038925324452</v>
      </c>
      <c r="AG19" s="82">
        <f>IF(ISNA(VLOOKUP($B19,'Feeder DER'!$B$3:$V$366,'Feeder DER'!G$369,FALSE)),0,VLOOKUP($B19,'Feeder DER'!$B$3:$V$366,'Feeder DER'!G$369,FALSE)/1000)</f>
        <v>0.38430558333493042</v>
      </c>
      <c r="AH19" s="82">
        <f>IF(ISNA(VLOOKUP($B19,'Feeder DER'!$B$3:$V$366,'Feeder DER'!H$369,FALSE)),0,VLOOKUP($B19,'Feeder DER'!$B$3:$V$366,'Feeder DER'!H$369,FALSE)/1000)</f>
        <v>0.49783400516964699</v>
      </c>
      <c r="AI19" s="82">
        <f>IF(ISNA(VLOOKUP($B19,'Feeder DER'!$B$3:$V$366,'Feeder DER'!I$369,FALSE)),0,VLOOKUP($B19,'Feeder DER'!$B$3:$V$366,'Feeder DER'!I$369,FALSE)/1000)</f>
        <v>0.62941665612116815</v>
      </c>
      <c r="AJ19" s="82">
        <f>IF(ISNA(VLOOKUP($B19,'Feeder DER'!$B$3:$V$366,'Feeder DER'!J$369,FALSE)),0,VLOOKUP($B19,'Feeder DER'!$B$3:$V$366,'Feeder DER'!J$369,FALSE)/1000)</f>
        <v>0.92416104250700171</v>
      </c>
      <c r="AK19" s="82">
        <f>IF(ISNA(VLOOKUP($B19,'Feeder DER'!$B$3:$V$366,'Feeder DER'!K$369,FALSE)),0,VLOOKUP($B19,'Feeder DER'!$B$3:$V$366,'Feeder DER'!K$369,FALSE)/1000)</f>
        <v>1.1722447791565103</v>
      </c>
      <c r="AL19" s="82">
        <f>IF(ISNA(VLOOKUP($B19,'Feeder DER'!$B$3:$V$366,'Feeder DER'!L$369,FALSE)),0,VLOOKUP($B19,'Feeder DER'!$B$3:$V$366,'Feeder DER'!L$369,FALSE)/1000)</f>
        <v>1.4090473688651741</v>
      </c>
      <c r="AM19" s="82">
        <f>IF(ISNA(VLOOKUP($B19,'Feeder DER'!$B$3:$V$366,'Feeder DER'!M$369,FALSE)),0,VLOOKUP($B19,'Feeder DER'!$B$3:$V$366,'Feeder DER'!M$369,FALSE)/1000)</f>
        <v>-0.56820189345915673</v>
      </c>
      <c r="AN19" s="82">
        <f>IF(ISNA(VLOOKUP($B19,'Feeder DER'!$B$3:$V$366,'Feeder DER'!N$369,FALSE)),0,VLOOKUP($B19,'Feeder DER'!$B$3:$V$366,'Feeder DER'!N$369,FALSE)/1000)</f>
        <v>-0.70557014911661764</v>
      </c>
      <c r="AO19" s="82">
        <f>IF(ISNA(VLOOKUP($B19,'Feeder DER'!$B$3:$V$366,'Feeder DER'!O$369,FALSE)),0,VLOOKUP($B19,'Feeder DER'!$B$3:$V$366,'Feeder DER'!O$369,FALSE)/1000)</f>
        <v>-0.85530625110616332</v>
      </c>
      <c r="AP19" s="82">
        <f>IF(ISNA(VLOOKUP($B19,'Feeder DER'!$B$3:$V$366,'Feeder DER'!P$369,FALSE)),0,VLOOKUP($B19,'Feeder DER'!$B$3:$V$366,'Feeder DER'!P$369,FALSE)/1000)</f>
        <v>-0.99929338797996381</v>
      </c>
      <c r="AQ19" s="82">
        <f>IF(ISNA(VLOOKUP($B19,'Feeder DER'!$B$3:$V$366,'Feeder DER'!Q$369,FALSE)),0,VLOOKUP($B19,'Feeder DER'!$B$3:$V$366,'Feeder DER'!Q$369,FALSE)/1000)</f>
        <v>-1.1233609073494606</v>
      </c>
      <c r="AR19" s="82">
        <f>IF(ISNA(VLOOKUP($B19,'Feeder DER'!$B$3:$V$366,'Feeder DER'!R$369,FALSE)),0,VLOOKUP($B19,'Feeder DER'!$B$3:$V$366,'Feeder DER'!R$369,FALSE)/1000)</f>
        <v>-1.2312794736399995</v>
      </c>
      <c r="AS19" s="82">
        <f>IF(ISNA(VLOOKUP($B19,'Feeder DER'!$B$3:$V$366,'Feeder DER'!S$369,FALSE)),0,VLOOKUP($B19,'Feeder DER'!$B$3:$V$366,'Feeder DER'!S$369,FALSE)/1000)</f>
        <v>-1.3286871066497743</v>
      </c>
      <c r="AT19" s="82">
        <f>IF(ISNA(VLOOKUP($B19,'Feeder DER'!$B$3:$V$366,'Feeder DER'!T$369,FALSE)),0,VLOOKUP($B19,'Feeder DER'!$B$3:$V$366,'Feeder DER'!T$369,FALSE)/1000)</f>
        <v>-1.4104717835977765</v>
      </c>
      <c r="AU19" s="82">
        <f>IF(ISNA(VLOOKUP($B19,'Feeder DER'!$B$3:$V$366,'Feeder DER'!U$369,FALSE)),0,VLOOKUP($B19,'Feeder DER'!$B$3:$V$366,'Feeder DER'!U$369,FALSE)/1000)</f>
        <v>-1.5036983138051851</v>
      </c>
      <c r="AV19" s="82">
        <f>IF(ISNA(VLOOKUP($B19,'Feeder DER'!$B$3:$V$366,'Feeder DER'!V$369,FALSE)),0,VLOOKUP($B19,'Feeder DER'!$B$3:$V$366,'Feeder DER'!V$369,FALSE)/1000)</f>
        <v>-1.582506044857708</v>
      </c>
    </row>
    <row r="20" spans="1:48" x14ac:dyDescent="0.25">
      <c r="A20" s="9" t="s">
        <v>48</v>
      </c>
      <c r="B20" s="108">
        <v>48183</v>
      </c>
      <c r="C20" s="109">
        <v>166.11177686702038</v>
      </c>
      <c r="D20" s="109">
        <v>202.20938308093159</v>
      </c>
      <c r="E20" s="109">
        <v>202.20938308093159</v>
      </c>
      <c r="F20" s="109">
        <v>242.28488615356574</v>
      </c>
      <c r="G20" s="109">
        <v>212.58799038311886</v>
      </c>
      <c r="H20" s="109">
        <v>217.70015550558492</v>
      </c>
      <c r="I20" s="109">
        <v>218.81095403739883</v>
      </c>
      <c r="J20" s="109">
        <v>219.97209230207304</v>
      </c>
      <c r="K20" s="109">
        <v>221.71843604498872</v>
      </c>
      <c r="L20" s="109">
        <v>228.77280373503908</v>
      </c>
      <c r="M20" s="109">
        <v>243.45486252755356</v>
      </c>
      <c r="N20" s="109">
        <v>258.15062313168266</v>
      </c>
      <c r="P20" s="109">
        <v>234.14904100831404</v>
      </c>
      <c r="Q20" s="109">
        <v>185.11163974869359</v>
      </c>
      <c r="R20" s="109">
        <v>185.11163974869359</v>
      </c>
      <c r="S20" s="109">
        <v>223.93093366357127</v>
      </c>
      <c r="T20" s="109">
        <v>194.60453241117827</v>
      </c>
      <c r="U20" s="109">
        <v>198.14265729894149</v>
      </c>
      <c r="V20" s="109">
        <v>199.41696810492093</v>
      </c>
      <c r="W20" s="109">
        <v>200.97456216516375</v>
      </c>
      <c r="X20" s="109">
        <v>203.19907250715443</v>
      </c>
      <c r="Y20" s="109">
        <v>207.26095711273479</v>
      </c>
      <c r="Z20" s="109">
        <v>217.46569664378436</v>
      </c>
      <c r="AA20" s="109">
        <v>226.71834230611196</v>
      </c>
      <c r="AC20" s="82">
        <f>IF(ISNA(VLOOKUP($B20,'Feeder DER'!$B$3:$V$366,'Feeder DER'!C$369,FALSE)),0,VLOOKUP($B20,'Feeder DER'!$B$3:$V$366,'Feeder DER'!C$369,FALSE)/1000)</f>
        <v>5.5926932115839989E-2</v>
      </c>
      <c r="AD20" s="82">
        <f>IF(ISNA(VLOOKUP($B20,'Feeder DER'!$B$3:$V$366,'Feeder DER'!D$369,FALSE)),0,VLOOKUP($B20,'Feeder DER'!$B$3:$V$366,'Feeder DER'!D$369,FALSE)/1000)</f>
        <v>0.11491143687745185</v>
      </c>
      <c r="AE20" s="82">
        <f>IF(ISNA(VLOOKUP($B20,'Feeder DER'!$B$3:$V$366,'Feeder DER'!E$369,FALSE)),0,VLOOKUP($B20,'Feeder DER'!$B$3:$V$366,'Feeder DER'!E$369,FALSE)/1000)</f>
        <v>0.18449130908678263</v>
      </c>
      <c r="AF20" s="82">
        <f>IF(ISNA(VLOOKUP($B20,'Feeder DER'!$B$3:$V$366,'Feeder DER'!F$369,FALSE)),0,VLOOKUP($B20,'Feeder DER'!$B$3:$V$366,'Feeder DER'!F$369,FALSE)/1000)</f>
        <v>0.26375525841104819</v>
      </c>
      <c r="AG20" s="82">
        <f>IF(ISNA(VLOOKUP($B20,'Feeder DER'!$B$3:$V$366,'Feeder DER'!G$369,FALSE)),0,VLOOKUP($B20,'Feeder DER'!$B$3:$V$366,'Feeder DER'!G$369,FALSE)/1000)</f>
        <v>0.34675030699595072</v>
      </c>
      <c r="AH20" s="82">
        <f>IF(ISNA(VLOOKUP($B20,'Feeder DER'!$B$3:$V$366,'Feeder DER'!H$369,FALSE)),0,VLOOKUP($B20,'Feeder DER'!$B$3:$V$366,'Feeder DER'!H$369,FALSE)/1000)</f>
        <v>0.44038588961478431</v>
      </c>
      <c r="AI20" s="82">
        <f>IF(ISNA(VLOOKUP($B20,'Feeder DER'!$B$3:$V$366,'Feeder DER'!I$369,FALSE)),0,VLOOKUP($B20,'Feeder DER'!$B$3:$V$366,'Feeder DER'!I$369,FALSE)/1000)</f>
        <v>0.54674319637134272</v>
      </c>
      <c r="AJ20" s="82">
        <f>IF(ISNA(VLOOKUP($B20,'Feeder DER'!$B$3:$V$366,'Feeder DER'!J$369,FALSE)),0,VLOOKUP($B20,'Feeder DER'!$B$3:$V$366,'Feeder DER'!J$369,FALSE)/1000)</f>
        <v>0.77953628829706578</v>
      </c>
      <c r="AK20" s="82">
        <f>IF(ISNA(VLOOKUP($B20,'Feeder DER'!$B$3:$V$366,'Feeder DER'!K$369,FALSE)),0,VLOOKUP($B20,'Feeder DER'!$B$3:$V$366,'Feeder DER'!K$369,FALSE)/1000)</f>
        <v>0.97619937101799359</v>
      </c>
      <c r="AL20" s="82">
        <f>IF(ISNA(VLOOKUP($B20,'Feeder DER'!$B$3:$V$366,'Feeder DER'!L$369,FALSE)),0,VLOOKUP($B20,'Feeder DER'!$B$3:$V$366,'Feeder DER'!L$369,FALSE)/1000)</f>
        <v>1.1626446872696778</v>
      </c>
      <c r="AM20" s="82">
        <f>IF(ISNA(VLOOKUP($B20,'Feeder DER'!$B$3:$V$366,'Feeder DER'!M$369,FALSE)),0,VLOOKUP($B20,'Feeder DER'!$B$3:$V$366,'Feeder DER'!M$369,FALSE)/1000)</f>
        <v>-0.5869195560489664</v>
      </c>
      <c r="AN20" s="82">
        <f>IF(ISNA(VLOOKUP($B20,'Feeder DER'!$B$3:$V$366,'Feeder DER'!N$369,FALSE)),0,VLOOKUP($B20,'Feeder DER'!$B$3:$V$366,'Feeder DER'!N$369,FALSE)/1000)</f>
        <v>-0.7155856310294112</v>
      </c>
      <c r="AO20" s="82">
        <f>IF(ISNA(VLOOKUP($B20,'Feeder DER'!$B$3:$V$366,'Feeder DER'!O$369,FALSE)),0,VLOOKUP($B20,'Feeder DER'!$B$3:$V$366,'Feeder DER'!O$369,FALSE)/1000)</f>
        <v>-0.85388410617414578</v>
      </c>
      <c r="AP20" s="82">
        <f>IF(ISNA(VLOOKUP($B20,'Feeder DER'!$B$3:$V$366,'Feeder DER'!P$369,FALSE)),0,VLOOKUP($B20,'Feeder DER'!$B$3:$V$366,'Feeder DER'!P$369,FALSE)/1000)</f>
        <v>-0.98558870615975303</v>
      </c>
      <c r="AQ20" s="82">
        <f>IF(ISNA(VLOOKUP($B20,'Feeder DER'!$B$3:$V$366,'Feeder DER'!Q$369,FALSE)),0,VLOOKUP($B20,'Feeder DER'!$B$3:$V$366,'Feeder DER'!Q$369,FALSE)/1000)</f>
        <v>-1.0983119816616236</v>
      </c>
      <c r="AR20" s="82">
        <f>IF(ISNA(VLOOKUP($B20,'Feeder DER'!$B$3:$V$366,'Feeder DER'!R$369,FALSE)),0,VLOOKUP($B20,'Feeder DER'!$B$3:$V$366,'Feeder DER'!R$369,FALSE)/1000)</f>
        <v>-1.1965495534634294</v>
      </c>
      <c r="AS20" s="82">
        <f>IF(ISNA(VLOOKUP($B20,'Feeder DER'!$B$3:$V$366,'Feeder DER'!S$369,FALSE)),0,VLOOKUP($B20,'Feeder DER'!$B$3:$V$366,'Feeder DER'!S$369,FALSE)/1000)</f>
        <v>-1.2855554050909446</v>
      </c>
      <c r="AT20" s="82">
        <f>IF(ISNA(VLOOKUP($B20,'Feeder DER'!$B$3:$V$366,'Feeder DER'!T$369,FALSE)),0,VLOOKUP($B20,'Feeder DER'!$B$3:$V$366,'Feeder DER'!T$369,FALSE)/1000)</f>
        <v>-1.3701075163852827</v>
      </c>
      <c r="AU20" s="82">
        <f>IF(ISNA(VLOOKUP($B20,'Feeder DER'!$B$3:$V$366,'Feeder DER'!U$369,FALSE)),0,VLOOKUP($B20,'Feeder DER'!$B$3:$V$366,'Feeder DER'!U$369,FALSE)/1000)</f>
        <v>-1.4598696718716018</v>
      </c>
      <c r="AV20" s="82">
        <f>IF(ISNA(VLOOKUP($B20,'Feeder DER'!$B$3:$V$366,'Feeder DER'!V$369,FALSE)),0,VLOOKUP($B20,'Feeder DER'!$B$3:$V$366,'Feeder DER'!V$369,FALSE)/1000)</f>
        <v>-1.5366338239319191</v>
      </c>
    </row>
    <row r="21" spans="1:48" x14ac:dyDescent="0.25">
      <c r="A21" s="9" t="s">
        <v>48</v>
      </c>
      <c r="B21" s="108">
        <v>48184</v>
      </c>
      <c r="C21" s="109">
        <v>147.80779641950852</v>
      </c>
      <c r="D21" s="109">
        <v>158.45617963900648</v>
      </c>
      <c r="E21" s="109">
        <v>158.45617963900648</v>
      </c>
      <c r="F21" s="109">
        <v>160.86943399601165</v>
      </c>
      <c r="G21" s="109">
        <v>166.58910818080358</v>
      </c>
      <c r="H21" s="109">
        <v>170.59512482873299</v>
      </c>
      <c r="I21" s="109">
        <v>171.46557351423934</v>
      </c>
      <c r="J21" s="109">
        <v>172.37546963601972</v>
      </c>
      <c r="K21" s="109">
        <v>173.74394697185213</v>
      </c>
      <c r="L21" s="109">
        <v>179.27192068357067</v>
      </c>
      <c r="M21" s="109">
        <v>190.77713824593275</v>
      </c>
      <c r="N21" s="109">
        <v>202.2930928803807</v>
      </c>
      <c r="P21" s="109">
        <v>236.66595844747576</v>
      </c>
      <c r="Q21" s="109">
        <v>221.64208410052802</v>
      </c>
      <c r="R21" s="109">
        <v>221.64208410052802</v>
      </c>
      <c r="S21" s="109">
        <v>228.54604741470854</v>
      </c>
      <c r="T21" s="109">
        <v>233.00833052734441</v>
      </c>
      <c r="U21" s="109">
        <v>237.2446787926205</v>
      </c>
      <c r="V21" s="109">
        <v>238.77046562705482</v>
      </c>
      <c r="W21" s="109">
        <v>240.63543961876869</v>
      </c>
      <c r="X21" s="109">
        <v>243.29894100080682</v>
      </c>
      <c r="Y21" s="109">
        <v>248.16240917913913</v>
      </c>
      <c r="Z21" s="109">
        <v>260.38098030970377</v>
      </c>
      <c r="AA21" s="109">
        <v>271.45956872708325</v>
      </c>
      <c r="AC21" s="82">
        <f>IF(ISNA(VLOOKUP($B21,'Feeder DER'!$B$3:$V$366,'Feeder DER'!C$369,FALSE)),0,VLOOKUP($B21,'Feeder DER'!$B$3:$V$366,'Feeder DER'!C$369,FALSE)/1000)</f>
        <v>4.4309739179347128E-2</v>
      </c>
      <c r="AD21" s="82">
        <f>IF(ISNA(VLOOKUP($B21,'Feeder DER'!$B$3:$V$366,'Feeder DER'!D$369,FALSE)),0,VLOOKUP($B21,'Feeder DER'!$B$3:$V$366,'Feeder DER'!D$369,FALSE)/1000)</f>
        <v>9.2142332088067519E-2</v>
      </c>
      <c r="AE21" s="82">
        <f>IF(ISNA(VLOOKUP($B21,'Feeder DER'!$B$3:$V$366,'Feeder DER'!E$369,FALSE)),0,VLOOKUP($B21,'Feeder DER'!$B$3:$V$366,'Feeder DER'!E$369,FALSE)/1000)</f>
        <v>0.15014007700632032</v>
      </c>
      <c r="AF21" s="82">
        <f>IF(ISNA(VLOOKUP($B21,'Feeder DER'!$B$3:$V$366,'Feeder DER'!F$369,FALSE)),0,VLOOKUP($B21,'Feeder DER'!$B$3:$V$366,'Feeder DER'!F$369,FALSE)/1000)</f>
        <v>0.21898068459851444</v>
      </c>
      <c r="AG21" s="82">
        <f>IF(ISNA(VLOOKUP($B21,'Feeder DER'!$B$3:$V$366,'Feeder DER'!G$369,FALSE)),0,VLOOKUP($B21,'Feeder DER'!$B$3:$V$366,'Feeder DER'!G$369,FALSE)/1000)</f>
        <v>0.29360285192705504</v>
      </c>
      <c r="AH21" s="82">
        <f>IF(ISNA(VLOOKUP($B21,'Feeder DER'!$B$3:$V$366,'Feeder DER'!H$369,FALSE)),0,VLOOKUP($B21,'Feeder DER'!$B$3:$V$366,'Feeder DER'!H$369,FALSE)/1000)</f>
        <v>0.38033661243138978</v>
      </c>
      <c r="AI21" s="82">
        <f>IF(ISNA(VLOOKUP($B21,'Feeder DER'!$B$3:$V$366,'Feeder DER'!I$369,FALSE)),0,VLOOKUP($B21,'Feeder DER'!$B$3:$V$366,'Feeder DER'!I$369,FALSE)/1000)</f>
        <v>0.48086349327511491</v>
      </c>
      <c r="AJ21" s="82">
        <f>IF(ISNA(VLOOKUP($B21,'Feeder DER'!$B$3:$V$366,'Feeder DER'!J$369,FALSE)),0,VLOOKUP($B21,'Feeder DER'!$B$3:$V$366,'Feeder DER'!J$369,FALSE)/1000)</f>
        <v>0.70604313204437807</v>
      </c>
      <c r="AK21" s="82">
        <f>IF(ISNA(VLOOKUP($B21,'Feeder DER'!$B$3:$V$366,'Feeder DER'!K$369,FALSE)),0,VLOOKUP($B21,'Feeder DER'!$B$3:$V$366,'Feeder DER'!K$369,FALSE)/1000)</f>
        <v>0.8955748374256558</v>
      </c>
      <c r="AL21" s="82">
        <f>IF(ISNA(VLOOKUP($B21,'Feeder DER'!$B$3:$V$366,'Feeder DER'!L$369,FALSE)),0,VLOOKUP($B21,'Feeder DER'!$B$3:$V$366,'Feeder DER'!L$369,FALSE)/1000)</f>
        <v>1.0764879406880219</v>
      </c>
      <c r="AM21" s="82">
        <f>IF(ISNA(VLOOKUP($B21,'Feeder DER'!$B$3:$V$366,'Feeder DER'!M$369,FALSE)),0,VLOOKUP($B21,'Feeder DER'!$B$3:$V$366,'Feeder DER'!M$369,FALSE)/1000)</f>
        <v>-0.43409646808219537</v>
      </c>
      <c r="AN21" s="82">
        <f>IF(ISNA(VLOOKUP($B21,'Feeder DER'!$B$3:$V$366,'Feeder DER'!N$369,FALSE)),0,VLOOKUP($B21,'Feeder DER'!$B$3:$V$366,'Feeder DER'!N$369,FALSE)/1000)</f>
        <v>-0.53904345135338383</v>
      </c>
      <c r="AO21" s="82">
        <f>IF(ISNA(VLOOKUP($B21,'Feeder DER'!$B$3:$V$366,'Feeder DER'!O$369,FALSE)),0,VLOOKUP($B21,'Feeder DER'!$B$3:$V$366,'Feeder DER'!O$369,FALSE)/1000)</f>
        <v>-0.65343925637674316</v>
      </c>
      <c r="AP21" s="82">
        <f>IF(ISNA(VLOOKUP($B21,'Feeder DER'!$B$3:$V$366,'Feeder DER'!P$369,FALSE)),0,VLOOKUP($B21,'Feeder DER'!$B$3:$V$366,'Feeder DER'!P$369,FALSE)/1000)</f>
        <v>-0.76344295098899506</v>
      </c>
      <c r="AQ21" s="82">
        <f>IF(ISNA(VLOOKUP($B21,'Feeder DER'!$B$3:$V$366,'Feeder DER'!Q$369,FALSE)),0,VLOOKUP($B21,'Feeder DER'!$B$3:$V$366,'Feeder DER'!Q$369,FALSE)/1000)</f>
        <v>-0.8582284006363734</v>
      </c>
      <c r="AR21" s="82">
        <f>IF(ISNA(VLOOKUP($B21,'Feeder DER'!$B$3:$V$366,'Feeder DER'!R$369,FALSE)),0,VLOOKUP($B21,'Feeder DER'!$B$3:$V$366,'Feeder DER'!R$369,FALSE)/1000)</f>
        <v>-0.94067632804826007</v>
      </c>
      <c r="AS21" s="82">
        <f>IF(ISNA(VLOOKUP($B21,'Feeder DER'!$B$3:$V$366,'Feeder DER'!S$369,FALSE)),0,VLOOKUP($B21,'Feeder DER'!$B$3:$V$366,'Feeder DER'!S$369,FALSE)/1000)</f>
        <v>-1.0150940833224766</v>
      </c>
      <c r="AT21" s="82">
        <f>IF(ISNA(VLOOKUP($B21,'Feeder DER'!$B$3:$V$366,'Feeder DER'!T$369,FALSE)),0,VLOOKUP($B21,'Feeder DER'!$B$3:$V$366,'Feeder DER'!T$369,FALSE)/1000)</f>
        <v>-1.0775761690301393</v>
      </c>
      <c r="AU21" s="82">
        <f>IF(ISNA(VLOOKUP($B21,'Feeder DER'!$B$3:$V$366,'Feeder DER'!U$369,FALSE)),0,VLOOKUP($B21,'Feeder DER'!$B$3:$V$366,'Feeder DER'!U$369,FALSE)/1000)</f>
        <v>-1.1487996337184054</v>
      </c>
      <c r="AV21" s="82">
        <f>IF(ISNA(VLOOKUP($B21,'Feeder DER'!$B$3:$V$366,'Feeder DER'!V$369,FALSE)),0,VLOOKUP($B21,'Feeder DER'!$B$3:$V$366,'Feeder DER'!V$369,FALSE)/1000)</f>
        <v>-1.2090073839939341</v>
      </c>
    </row>
    <row r="22" spans="1:48" x14ac:dyDescent="0.25">
      <c r="A22" s="9" t="s">
        <v>48</v>
      </c>
      <c r="B22" s="108">
        <v>48185</v>
      </c>
      <c r="C22" s="109">
        <v>129.369617049369</v>
      </c>
      <c r="D22" s="109">
        <v>161.28381902305188</v>
      </c>
      <c r="E22" s="109">
        <v>161.28381902305188</v>
      </c>
      <c r="F22" s="109">
        <v>163.74013773437335</v>
      </c>
      <c r="G22" s="109">
        <v>169.56187910282245</v>
      </c>
      <c r="H22" s="109">
        <v>173.63938283615701</v>
      </c>
      <c r="I22" s="109">
        <v>174.52536461725191</v>
      </c>
      <c r="J22" s="109">
        <v>175.45149777134745</v>
      </c>
      <c r="K22" s="109">
        <v>176.84439548901531</v>
      </c>
      <c r="L22" s="109">
        <v>182.47101550292817</v>
      </c>
      <c r="M22" s="109">
        <v>194.18154286371816</v>
      </c>
      <c r="N22" s="109">
        <v>205.90299889889047</v>
      </c>
      <c r="P22" s="109">
        <v>215.9485527767703</v>
      </c>
      <c r="Q22" s="109">
        <v>189.03468186087412</v>
      </c>
      <c r="R22" s="109">
        <v>189.03468186087412</v>
      </c>
      <c r="S22" s="109">
        <v>194.92295219532613</v>
      </c>
      <c r="T22" s="109">
        <v>198.72875591709445</v>
      </c>
      <c r="U22" s="109">
        <v>202.34186373381715</v>
      </c>
      <c r="V22" s="109">
        <v>203.64318080997305</v>
      </c>
      <c r="W22" s="109">
        <v>205.23378471822062</v>
      </c>
      <c r="X22" s="109">
        <v>207.50543876096648</v>
      </c>
      <c r="Y22" s="109">
        <v>211.65340625352329</v>
      </c>
      <c r="Z22" s="109">
        <v>222.07441323797823</v>
      </c>
      <c r="AA22" s="109">
        <v>231.52314877683477</v>
      </c>
      <c r="AC22" s="82">
        <f>IF(ISNA(VLOOKUP($B22,'Feeder DER'!$B$3:$V$366,'Feeder DER'!C$369,FALSE)),0,VLOOKUP($B22,'Feeder DER'!$B$3:$V$366,'Feeder DER'!C$369,FALSE)/1000)</f>
        <v>4.4656429816074303E-2</v>
      </c>
      <c r="AD22" s="82">
        <f>IF(ISNA(VLOOKUP($B22,'Feeder DER'!$B$3:$V$366,'Feeder DER'!D$369,FALSE)),0,VLOOKUP($B22,'Feeder DER'!$B$3:$V$366,'Feeder DER'!D$369,FALSE)/1000)</f>
        <v>9.2795973529527662E-2</v>
      </c>
      <c r="AE22" s="82">
        <f>IF(ISNA(VLOOKUP($B22,'Feeder DER'!$B$3:$V$366,'Feeder DER'!E$369,FALSE)),0,VLOOKUP($B22,'Feeder DER'!$B$3:$V$366,'Feeder DER'!E$369,FALSE)/1000)</f>
        <v>0.15121276113306409</v>
      </c>
      <c r="AF22" s="82">
        <f>IF(ISNA(VLOOKUP($B22,'Feeder DER'!$B$3:$V$366,'Feeder DER'!F$369,FALSE)),0,VLOOKUP($B22,'Feeder DER'!$B$3:$V$366,'Feeder DER'!F$369,FALSE)/1000)</f>
        <v>0.22065862105656053</v>
      </c>
      <c r="AG22" s="82">
        <f>IF(ISNA(VLOOKUP($B22,'Feeder DER'!$B$3:$V$366,'Feeder DER'!G$369,FALSE)),0,VLOOKUP($B22,'Feeder DER'!$B$3:$V$366,'Feeder DER'!G$369,FALSE)/1000)</f>
        <v>0.29604098035127813</v>
      </c>
      <c r="AH22" s="82">
        <f>IF(ISNA(VLOOKUP($B22,'Feeder DER'!$B$3:$V$366,'Feeder DER'!H$369,FALSE)),0,VLOOKUP($B22,'Feeder DER'!$B$3:$V$366,'Feeder DER'!H$369,FALSE)/1000)</f>
        <v>0.38377210878013435</v>
      </c>
      <c r="AI22" s="82">
        <f>IF(ISNA(VLOOKUP($B22,'Feeder DER'!$B$3:$V$366,'Feeder DER'!I$369,FALSE)),0,VLOOKUP($B22,'Feeder DER'!$B$3:$V$366,'Feeder DER'!I$369,FALSE)/1000)</f>
        <v>0.4855463236669586</v>
      </c>
      <c r="AJ22" s="82">
        <f>IF(ISNA(VLOOKUP($B22,'Feeder DER'!$B$3:$V$366,'Feeder DER'!J$369,FALSE)),0,VLOOKUP($B22,'Feeder DER'!$B$3:$V$366,'Feeder DER'!J$369,FALSE)/1000)</f>
        <v>0.71377401899224813</v>
      </c>
      <c r="AK22" s="82">
        <f>IF(ISNA(VLOOKUP($B22,'Feeder DER'!$B$3:$V$366,'Feeder DER'!K$369,FALSE)),0,VLOOKUP($B22,'Feeder DER'!$B$3:$V$366,'Feeder DER'!K$369,FALSE)/1000)</f>
        <v>0.90581998855868073</v>
      </c>
      <c r="AL22" s="82">
        <f>IF(ISNA(VLOOKUP($B22,'Feeder DER'!$B$3:$V$366,'Feeder DER'!L$369,FALSE)),0,VLOOKUP($B22,'Feeder DER'!$B$3:$V$366,'Feeder DER'!L$369,FALSE)/1000)</f>
        <v>1.0891944058694614</v>
      </c>
      <c r="AM22" s="82">
        <f>IF(ISNA(VLOOKUP($B22,'Feeder DER'!$B$3:$V$366,'Feeder DER'!M$369,FALSE)),0,VLOOKUP($B22,'Feeder DER'!$B$3:$V$366,'Feeder DER'!M$369,FALSE)/1000)</f>
        <v>-0.43599014682315423</v>
      </c>
      <c r="AN22" s="82">
        <f>IF(ISNA(VLOOKUP($B22,'Feeder DER'!$B$3:$V$366,'Feeder DER'!N$369,FALSE)),0,VLOOKUP($B22,'Feeder DER'!$B$3:$V$366,'Feeder DER'!N$369,FALSE)/1000)</f>
        <v>-0.54147523029825095</v>
      </c>
      <c r="AO22" s="82">
        <f>IF(ISNA(VLOOKUP($B22,'Feeder DER'!$B$3:$V$366,'Feeder DER'!O$369,FALSE)),0,VLOOKUP($B22,'Feeder DER'!$B$3:$V$366,'Feeder DER'!O$369,FALSE)/1000)</f>
        <v>-0.65643966608541016</v>
      </c>
      <c r="AP22" s="82">
        <f>IF(ISNA(VLOOKUP($B22,'Feeder DER'!$B$3:$V$366,'Feeder DER'!P$369,FALSE)),0,VLOOKUP($B22,'Feeder DER'!$B$3:$V$366,'Feeder DER'!P$369,FALSE)/1000)</f>
        <v>-0.76692507777763963</v>
      </c>
      <c r="AQ22" s="82">
        <f>IF(ISNA(VLOOKUP($B22,'Feeder DER'!$B$3:$V$366,'Feeder DER'!Q$369,FALSE)),0,VLOOKUP($B22,'Feeder DER'!$B$3:$V$366,'Feeder DER'!Q$369,FALSE)/1000)</f>
        <v>-0.8620445552728766</v>
      </c>
      <c r="AR22" s="82">
        <f>IF(ISNA(VLOOKUP($B22,'Feeder DER'!$B$3:$V$366,'Feeder DER'!R$369,FALSE)),0,VLOOKUP($B22,'Feeder DER'!$B$3:$V$366,'Feeder DER'!R$369,FALSE)/1000)</f>
        <v>-0.94466201175173792</v>
      </c>
      <c r="AS22" s="82">
        <f>IF(ISNA(VLOOKUP($B22,'Feeder DER'!$B$3:$V$366,'Feeder DER'!S$369,FALSE)),0,VLOOKUP($B22,'Feeder DER'!$B$3:$V$366,'Feeder DER'!S$369,FALSE)/1000)</f>
        <v>-1.0191064434792738</v>
      </c>
      <c r="AT22" s="82">
        <f>IF(ISNA(VLOOKUP($B22,'Feeder DER'!$B$3:$V$366,'Feeder DER'!T$369,FALSE)),0,VLOOKUP($B22,'Feeder DER'!$B$3:$V$366,'Feeder DER'!T$369,FALSE)/1000)</f>
        <v>-1.0808710344137125</v>
      </c>
      <c r="AU22" s="82">
        <f>IF(ISNA(VLOOKUP($B22,'Feeder DER'!$B$3:$V$366,'Feeder DER'!U$369,FALSE)),0,VLOOKUP($B22,'Feeder DER'!$B$3:$V$366,'Feeder DER'!U$369,FALSE)/1000)</f>
        <v>-1.151650960568475</v>
      </c>
      <c r="AV22" s="82">
        <f>IF(ISNA(VLOOKUP($B22,'Feeder DER'!$B$3:$V$366,'Feeder DER'!V$369,FALSE)),0,VLOOKUP($B22,'Feeder DER'!$B$3:$V$366,'Feeder DER'!V$369,FALSE)/1000)</f>
        <v>-1.2113495314272573</v>
      </c>
    </row>
    <row r="23" spans="1:48" x14ac:dyDescent="0.25">
      <c r="A23" s="9" t="s">
        <v>48</v>
      </c>
      <c r="B23" s="108">
        <v>48186</v>
      </c>
      <c r="C23" s="109">
        <v>0</v>
      </c>
      <c r="D23" s="109">
        <v>0</v>
      </c>
      <c r="E23" s="109">
        <v>0</v>
      </c>
      <c r="F23" s="109">
        <v>0</v>
      </c>
      <c r="G23" s="109">
        <v>0</v>
      </c>
      <c r="H23" s="109">
        <v>0</v>
      </c>
      <c r="I23" s="109">
        <v>0</v>
      </c>
      <c r="J23" s="109">
        <v>0</v>
      </c>
      <c r="K23" s="109">
        <v>0</v>
      </c>
      <c r="L23" s="109">
        <v>0</v>
      </c>
      <c r="M23" s="109">
        <v>0</v>
      </c>
      <c r="N23" s="109">
        <v>0</v>
      </c>
      <c r="P23" s="109">
        <v>0</v>
      </c>
      <c r="Q23" s="109">
        <v>0</v>
      </c>
      <c r="R23" s="109">
        <v>0</v>
      </c>
      <c r="S23" s="109">
        <v>0</v>
      </c>
      <c r="T23" s="109">
        <v>0</v>
      </c>
      <c r="U23" s="109">
        <v>0</v>
      </c>
      <c r="V23" s="109">
        <v>0</v>
      </c>
      <c r="W23" s="109">
        <v>0</v>
      </c>
      <c r="X23" s="109">
        <v>0</v>
      </c>
      <c r="Y23" s="109">
        <v>0</v>
      </c>
      <c r="Z23" s="109">
        <v>0</v>
      </c>
      <c r="AA23" s="109">
        <v>0</v>
      </c>
      <c r="AC23" s="82">
        <f>IF(ISNA(VLOOKUP($B23,'Feeder DER'!$B$3:$V$366,'Feeder DER'!C$369,FALSE)),0,VLOOKUP($B23,'Feeder DER'!$B$3:$V$366,'Feeder DER'!C$369,FALSE)/1000)</f>
        <v>0</v>
      </c>
      <c r="AD23" s="82">
        <f>IF(ISNA(VLOOKUP($B23,'Feeder DER'!$B$3:$V$366,'Feeder DER'!D$369,FALSE)),0,VLOOKUP($B23,'Feeder DER'!$B$3:$V$366,'Feeder DER'!D$369,FALSE)/1000)</f>
        <v>0</v>
      </c>
      <c r="AE23" s="82">
        <f>IF(ISNA(VLOOKUP($B23,'Feeder DER'!$B$3:$V$366,'Feeder DER'!E$369,FALSE)),0,VLOOKUP($B23,'Feeder DER'!$B$3:$V$366,'Feeder DER'!E$369,FALSE)/1000)</f>
        <v>0</v>
      </c>
      <c r="AF23" s="82">
        <f>IF(ISNA(VLOOKUP($B23,'Feeder DER'!$B$3:$V$366,'Feeder DER'!F$369,FALSE)),0,VLOOKUP($B23,'Feeder DER'!$B$3:$V$366,'Feeder DER'!F$369,FALSE)/1000)</f>
        <v>0</v>
      </c>
      <c r="AG23" s="82">
        <f>IF(ISNA(VLOOKUP($B23,'Feeder DER'!$B$3:$V$366,'Feeder DER'!G$369,FALSE)),0,VLOOKUP($B23,'Feeder DER'!$B$3:$V$366,'Feeder DER'!G$369,FALSE)/1000)</f>
        <v>0</v>
      </c>
      <c r="AH23" s="82">
        <f>IF(ISNA(VLOOKUP($B23,'Feeder DER'!$B$3:$V$366,'Feeder DER'!H$369,FALSE)),0,VLOOKUP($B23,'Feeder DER'!$B$3:$V$366,'Feeder DER'!H$369,FALSE)/1000)</f>
        <v>0</v>
      </c>
      <c r="AI23" s="82">
        <f>IF(ISNA(VLOOKUP($B23,'Feeder DER'!$B$3:$V$366,'Feeder DER'!I$369,FALSE)),0,VLOOKUP($B23,'Feeder DER'!$B$3:$V$366,'Feeder DER'!I$369,FALSE)/1000)</f>
        <v>0</v>
      </c>
      <c r="AJ23" s="82">
        <f>IF(ISNA(VLOOKUP($B23,'Feeder DER'!$B$3:$V$366,'Feeder DER'!J$369,FALSE)),0,VLOOKUP($B23,'Feeder DER'!$B$3:$V$366,'Feeder DER'!J$369,FALSE)/1000)</f>
        <v>0</v>
      </c>
      <c r="AK23" s="82">
        <f>IF(ISNA(VLOOKUP($B23,'Feeder DER'!$B$3:$V$366,'Feeder DER'!K$369,FALSE)),0,VLOOKUP($B23,'Feeder DER'!$B$3:$V$366,'Feeder DER'!K$369,FALSE)/1000)</f>
        <v>0</v>
      </c>
      <c r="AL23" s="82">
        <f>IF(ISNA(VLOOKUP($B23,'Feeder DER'!$B$3:$V$366,'Feeder DER'!L$369,FALSE)),0,VLOOKUP($B23,'Feeder DER'!$B$3:$V$366,'Feeder DER'!L$369,FALSE)/1000)</f>
        <v>0</v>
      </c>
      <c r="AM23" s="82">
        <f>IF(ISNA(VLOOKUP($B23,'Feeder DER'!$B$3:$V$366,'Feeder DER'!M$369,FALSE)),0,VLOOKUP($B23,'Feeder DER'!$B$3:$V$366,'Feeder DER'!M$369,FALSE)/1000)</f>
        <v>0</v>
      </c>
      <c r="AN23" s="82">
        <f>IF(ISNA(VLOOKUP($B23,'Feeder DER'!$B$3:$V$366,'Feeder DER'!N$369,FALSE)),0,VLOOKUP($B23,'Feeder DER'!$B$3:$V$366,'Feeder DER'!N$369,FALSE)/1000)</f>
        <v>0</v>
      </c>
      <c r="AO23" s="82">
        <f>IF(ISNA(VLOOKUP($B23,'Feeder DER'!$B$3:$V$366,'Feeder DER'!O$369,FALSE)),0,VLOOKUP($B23,'Feeder DER'!$B$3:$V$366,'Feeder DER'!O$369,FALSE)/1000)</f>
        <v>0</v>
      </c>
      <c r="AP23" s="82">
        <f>IF(ISNA(VLOOKUP($B23,'Feeder DER'!$B$3:$V$366,'Feeder DER'!P$369,FALSE)),0,VLOOKUP($B23,'Feeder DER'!$B$3:$V$366,'Feeder DER'!P$369,FALSE)/1000)</f>
        <v>0</v>
      </c>
      <c r="AQ23" s="82">
        <f>IF(ISNA(VLOOKUP($B23,'Feeder DER'!$B$3:$V$366,'Feeder DER'!Q$369,FALSE)),0,VLOOKUP($B23,'Feeder DER'!$B$3:$V$366,'Feeder DER'!Q$369,FALSE)/1000)</f>
        <v>0</v>
      </c>
      <c r="AR23" s="82">
        <f>IF(ISNA(VLOOKUP($B23,'Feeder DER'!$B$3:$V$366,'Feeder DER'!R$369,FALSE)),0,VLOOKUP($B23,'Feeder DER'!$B$3:$V$366,'Feeder DER'!R$369,FALSE)/1000)</f>
        <v>0</v>
      </c>
      <c r="AS23" s="82">
        <f>IF(ISNA(VLOOKUP($B23,'Feeder DER'!$B$3:$V$366,'Feeder DER'!S$369,FALSE)),0,VLOOKUP($B23,'Feeder DER'!$B$3:$V$366,'Feeder DER'!S$369,FALSE)/1000)</f>
        <v>0</v>
      </c>
      <c r="AT23" s="82">
        <f>IF(ISNA(VLOOKUP($B23,'Feeder DER'!$B$3:$V$366,'Feeder DER'!T$369,FALSE)),0,VLOOKUP($B23,'Feeder DER'!$B$3:$V$366,'Feeder DER'!T$369,FALSE)/1000)</f>
        <v>0</v>
      </c>
      <c r="AU23" s="82">
        <f>IF(ISNA(VLOOKUP($B23,'Feeder DER'!$B$3:$V$366,'Feeder DER'!U$369,FALSE)),0,VLOOKUP($B23,'Feeder DER'!$B$3:$V$366,'Feeder DER'!U$369,FALSE)/1000)</f>
        <v>0</v>
      </c>
      <c r="AV23" s="82">
        <f>IF(ISNA(VLOOKUP($B23,'Feeder DER'!$B$3:$V$366,'Feeder DER'!V$369,FALSE)),0,VLOOKUP($B23,'Feeder DER'!$B$3:$V$366,'Feeder DER'!V$369,FALSE)/1000)</f>
        <v>0</v>
      </c>
    </row>
    <row r="24" spans="1:48" x14ac:dyDescent="0.25">
      <c r="A24" s="9" t="s">
        <v>48</v>
      </c>
      <c r="B24" s="108">
        <v>48188</v>
      </c>
      <c r="C24" s="109">
        <v>68.815767959066747</v>
      </c>
      <c r="D24" s="109">
        <v>108.75510158573414</v>
      </c>
      <c r="E24" s="109">
        <v>139.1225259291659</v>
      </c>
      <c r="F24" s="109">
        <v>110.41141895591326</v>
      </c>
      <c r="G24" s="109">
        <v>114.33707050463471</v>
      </c>
      <c r="H24" s="109">
        <v>117.08656723295579</v>
      </c>
      <c r="I24" s="109">
        <v>117.68399256173171</v>
      </c>
      <c r="J24" s="109">
        <v>118.30849231543101</v>
      </c>
      <c r="K24" s="109">
        <v>119.24773553090728</v>
      </c>
      <c r="L24" s="109">
        <v>123.04181502942137</v>
      </c>
      <c r="M24" s="109">
        <v>130.93832690804453</v>
      </c>
      <c r="N24" s="109">
        <v>138.84220808818748</v>
      </c>
      <c r="P24" s="109">
        <v>117.70398963982066</v>
      </c>
      <c r="Q24" s="109">
        <v>107.06269587073066</v>
      </c>
      <c r="R24" s="109">
        <v>133.77498324717885</v>
      </c>
      <c r="S24" s="109">
        <v>110.39760822552306</v>
      </c>
      <c r="T24" s="109">
        <v>112.55308362504398</v>
      </c>
      <c r="U24" s="109">
        <v>114.59942273870271</v>
      </c>
      <c r="V24" s="109">
        <v>115.33644365457046</v>
      </c>
      <c r="W24" s="109">
        <v>116.23730661158508</v>
      </c>
      <c r="X24" s="109">
        <v>117.5238927740175</v>
      </c>
      <c r="Y24" s="109">
        <v>119.87315788116926</v>
      </c>
      <c r="Z24" s="109">
        <v>125.77525526594754</v>
      </c>
      <c r="AA24" s="109">
        <v>131.1266917822588</v>
      </c>
      <c r="AC24" s="82">
        <f>IF(ISNA(VLOOKUP($B24,'Feeder DER'!$B$3:$V$366,'Feeder DER'!C$369,FALSE)),0,VLOOKUP($B24,'Feeder DER'!$B$3:$V$366,'Feeder DER'!C$369,FALSE)/1000)</f>
        <v>2.3990711558890276E-2</v>
      </c>
      <c r="AD24" s="82">
        <f>IF(ISNA(VLOOKUP($B24,'Feeder DER'!$B$3:$V$366,'Feeder DER'!D$369,FALSE)),0,VLOOKUP($B24,'Feeder DER'!$B$3:$V$366,'Feeder DER'!D$369,FALSE)/1000)</f>
        <v>4.9888808926202274E-2</v>
      </c>
      <c r="AE24" s="82">
        <f>IF(ISNA(VLOOKUP($B24,'Feeder DER'!$B$3:$V$366,'Feeder DER'!E$369,FALSE)),0,VLOOKUP($B24,'Feeder DER'!$B$3:$V$366,'Feeder DER'!E$369,FALSE)/1000)</f>
        <v>8.1290645072609469E-2</v>
      </c>
      <c r="AF24" s="82">
        <f>IF(ISNA(VLOOKUP($B24,'Feeder DER'!$B$3:$V$366,'Feeder DER'!F$369,FALSE)),0,VLOOKUP($B24,'Feeder DER'!$B$3:$V$366,'Feeder DER'!F$369,FALSE)/1000)</f>
        <v>0.11856315425164941</v>
      </c>
      <c r="AG24" s="82">
        <f>IF(ISNA(VLOOKUP($B24,'Feeder DER'!$B$3:$V$366,'Feeder DER'!G$369,FALSE)),0,VLOOKUP($B24,'Feeder DER'!$B$3:$V$366,'Feeder DER'!G$369,FALSE)/1000)</f>
        <v>0.15896598499348996</v>
      </c>
      <c r="AH24" s="82">
        <f>IF(ISNA(VLOOKUP($B24,'Feeder DER'!$B$3:$V$366,'Feeder DER'!H$369,FALSE)),0,VLOOKUP($B24,'Feeder DER'!$B$3:$V$366,'Feeder DER'!H$369,FALSE)/1000)</f>
        <v>0.2059264200855393</v>
      </c>
      <c r="AI24" s="82">
        <f>IF(ISNA(VLOOKUP($B24,'Feeder DER'!$B$3:$V$366,'Feeder DER'!I$369,FALSE)),0,VLOOKUP($B24,'Feeder DER'!$B$3:$V$366,'Feeder DER'!I$369,FALSE)/1000)</f>
        <v>0.26035489217550467</v>
      </c>
      <c r="AJ24" s="82">
        <f>IF(ISNA(VLOOKUP($B24,'Feeder DER'!$B$3:$V$366,'Feeder DER'!J$369,FALSE)),0,VLOOKUP($B24,'Feeder DER'!$B$3:$V$366,'Feeder DER'!J$369,FALSE)/1000)</f>
        <v>0.38227435870142107</v>
      </c>
      <c r="AK24" s="82">
        <f>IF(ISNA(VLOOKUP($B24,'Feeder DER'!$B$3:$V$366,'Feeder DER'!K$369,FALSE)),0,VLOOKUP($B24,'Feeder DER'!$B$3:$V$366,'Feeder DER'!K$369,FALSE)/1000)</f>
        <v>0.484892892668919</v>
      </c>
      <c r="AL24" s="82">
        <f>IF(ISNA(VLOOKUP($B24,'Feeder DER'!$B$3:$V$366,'Feeder DER'!L$369,FALSE)),0,VLOOKUP($B24,'Feeder DER'!$B$3:$V$366,'Feeder DER'!L$369,FALSE)/1000)</f>
        <v>0.58284503948756128</v>
      </c>
      <c r="AM24" s="82">
        <f>IF(ISNA(VLOOKUP($B24,'Feeder DER'!$B$3:$V$366,'Feeder DER'!M$369,FALSE)),0,VLOOKUP($B24,'Feeder DER'!$B$3:$V$366,'Feeder DER'!M$369,FALSE)/1000)</f>
        <v>-0.23503372728826827</v>
      </c>
      <c r="AN24" s="82">
        <f>IF(ISNA(VLOOKUP($B24,'Feeder DER'!$B$3:$V$366,'Feeder DER'!N$369,FALSE)),0,VLOOKUP($B24,'Feeder DER'!$B$3:$V$366,'Feeder DER'!N$369,FALSE)/1000)</f>
        <v>-0.29185538436108394</v>
      </c>
      <c r="AO24" s="82">
        <f>IF(ISNA(VLOOKUP($B24,'Feeder DER'!$B$3:$V$366,'Feeder DER'!O$369,FALSE)),0,VLOOKUP($B24,'Feeder DER'!$B$3:$V$366,'Feeder DER'!O$369,FALSE)/1000)</f>
        <v>-0.35379293607525997</v>
      </c>
      <c r="AP24" s="82">
        <f>IF(ISNA(VLOOKUP($B24,'Feeder DER'!$B$3:$V$366,'Feeder DER'!P$369,FALSE)),0,VLOOKUP($B24,'Feeder DER'!$B$3:$V$366,'Feeder DER'!P$369,FALSE)/1000)</f>
        <v>-0.41335245858052594</v>
      </c>
      <c r="AQ24" s="82">
        <f>IF(ISNA(VLOOKUP($B24,'Feeder DER'!$B$3:$V$366,'Feeder DER'!Q$369,FALSE)),0,VLOOKUP($B24,'Feeder DER'!$B$3:$V$366,'Feeder DER'!Q$369,FALSE)/1000)</f>
        <v>-0.46467233598413454</v>
      </c>
      <c r="AR24" s="82">
        <f>IF(ISNA(VLOOKUP($B24,'Feeder DER'!$B$3:$V$366,'Feeder DER'!R$369,FALSE)),0,VLOOKUP($B24,'Feeder DER'!$B$3:$V$366,'Feeder DER'!R$369,FALSE)/1000)</f>
        <v>-0.50931228381052218</v>
      </c>
      <c r="AS24" s="82">
        <f>IF(ISNA(VLOOKUP($B24,'Feeder DER'!$B$3:$V$366,'Feeder DER'!S$369,FALSE)),0,VLOOKUP($B24,'Feeder DER'!$B$3:$V$366,'Feeder DER'!S$369,FALSE)/1000)</f>
        <v>-0.5496044393210191</v>
      </c>
      <c r="AT24" s="82">
        <f>IF(ISNA(VLOOKUP($B24,'Feeder DER'!$B$3:$V$366,'Feeder DER'!T$369,FALSE)),0,VLOOKUP($B24,'Feeder DER'!$B$3:$V$366,'Feeder DER'!T$369,FALSE)/1000)</f>
        <v>-0.58343424115630216</v>
      </c>
      <c r="AU24" s="82">
        <f>IF(ISNA(VLOOKUP($B24,'Feeder DER'!$B$3:$V$366,'Feeder DER'!U$369,FALSE)),0,VLOOKUP($B24,'Feeder DER'!$B$3:$V$366,'Feeder DER'!U$369,FALSE)/1000)</f>
        <v>-0.62199690546459097</v>
      </c>
      <c r="AV24" s="82">
        <f>IF(ISNA(VLOOKUP($B24,'Feeder DER'!$B$3:$V$366,'Feeder DER'!V$369,FALSE)),0,VLOOKUP($B24,'Feeder DER'!$B$3:$V$366,'Feeder DER'!V$369,FALSE)/1000)</f>
        <v>-0.65459530927427012</v>
      </c>
    </row>
    <row r="25" spans="1:48" x14ac:dyDescent="0.25">
      <c r="A25" s="9" t="s">
        <v>48</v>
      </c>
      <c r="B25" s="108">
        <v>48189</v>
      </c>
      <c r="C25" s="109">
        <v>68.211238623144339</v>
      </c>
      <c r="D25" s="109">
        <v>70.364555706953638</v>
      </c>
      <c r="E25" s="109">
        <v>70.364555706953638</v>
      </c>
      <c r="F25" s="109">
        <v>71.436193121318865</v>
      </c>
      <c r="G25" s="109">
        <v>73.976089853136486</v>
      </c>
      <c r="H25" s="109">
        <v>75.75501436228717</v>
      </c>
      <c r="I25" s="109">
        <v>76.141548577367274</v>
      </c>
      <c r="J25" s="109">
        <v>76.545599946612811</v>
      </c>
      <c r="K25" s="109">
        <v>77.153290350043292</v>
      </c>
      <c r="L25" s="109">
        <v>79.608059959350754</v>
      </c>
      <c r="M25" s="109">
        <v>84.717103506480171</v>
      </c>
      <c r="N25" s="109">
        <v>89.830914992030429</v>
      </c>
      <c r="P25" s="109">
        <v>113.14204371783869</v>
      </c>
      <c r="Q25" s="109">
        <v>103.07038727375914</v>
      </c>
      <c r="R25" s="109">
        <v>103.07038727375914</v>
      </c>
      <c r="S25" s="109">
        <v>106.28094259498441</v>
      </c>
      <c r="T25" s="109">
        <v>108.3560415113794</v>
      </c>
      <c r="U25" s="109">
        <v>110.32607377353085</v>
      </c>
      <c r="V25" s="109">
        <v>111.03561158788843</v>
      </c>
      <c r="W25" s="109">
        <v>111.90288186447657</v>
      </c>
      <c r="X25" s="109">
        <v>113.14149194191272</v>
      </c>
      <c r="Y25" s="109">
        <v>115.40315425513549</v>
      </c>
      <c r="Z25" s="109">
        <v>121.08516569926209</v>
      </c>
      <c r="AA25" s="109">
        <v>126.23705011354136</v>
      </c>
      <c r="AC25" s="82">
        <f>IF(ISNA(VLOOKUP($B25,'Feeder DER'!$B$3:$V$366,'Feeder DER'!C$369,FALSE)),0,VLOOKUP($B25,'Feeder DER'!$B$3:$V$366,'Feeder DER'!C$369,FALSE)/1000)</f>
        <v>2.0140790536066877E-2</v>
      </c>
      <c r="AD25" s="82">
        <f>IF(ISNA(VLOOKUP($B25,'Feeder DER'!$B$3:$V$366,'Feeder DER'!D$369,FALSE)),0,VLOOKUP($B25,'Feeder DER'!$B$3:$V$366,'Feeder DER'!D$369,FALSE)/1000)</f>
        <v>4.1882878221848864E-2</v>
      </c>
      <c r="AE25" s="82">
        <f>IF(ISNA(VLOOKUP($B25,'Feeder DER'!$B$3:$V$366,'Feeder DER'!E$369,FALSE)),0,VLOOKUP($B25,'Feeder DER'!$B$3:$V$366,'Feeder DER'!E$369,FALSE)/1000)</f>
        <v>6.8245489548327418E-2</v>
      </c>
      <c r="AF25" s="82">
        <f>IF(ISNA(VLOOKUP($B25,'Feeder DER'!$B$3:$V$366,'Feeder DER'!F$369,FALSE)),0,VLOOKUP($B25,'Feeder DER'!$B$3:$V$366,'Feeder DER'!F$369,FALSE)/1000)</f>
        <v>9.9536674817506568E-2</v>
      </c>
      <c r="AG25" s="82">
        <f>IF(ISNA(VLOOKUP($B25,'Feeder DER'!$B$3:$V$366,'Feeder DER'!G$369,FALSE)),0,VLOOKUP($B25,'Feeder DER'!$B$3:$V$366,'Feeder DER'!G$369,FALSE)/1000)</f>
        <v>0.13345584178502501</v>
      </c>
      <c r="AH25" s="82">
        <f>IF(ISNA(VLOOKUP($B25,'Feeder DER'!$B$3:$V$366,'Feeder DER'!H$369,FALSE)),0,VLOOKUP($B25,'Feeder DER'!$B$3:$V$366,'Feeder DER'!H$369,FALSE)/1000)</f>
        <v>0.17288027837790446</v>
      </c>
      <c r="AI25" s="82">
        <f>IF(ISNA(VLOOKUP($B25,'Feeder DER'!$B$3:$V$366,'Feeder DER'!I$369,FALSE)),0,VLOOKUP($B25,'Feeder DER'!$B$3:$V$366,'Feeder DER'!I$369,FALSE)/1000)</f>
        <v>0.21857431512505229</v>
      </c>
      <c r="AJ25" s="82">
        <f>IF(ISNA(VLOOKUP($B25,'Feeder DER'!$B$3:$V$366,'Feeder DER'!J$369,FALSE)),0,VLOOKUP($B25,'Feeder DER'!$B$3:$V$366,'Feeder DER'!J$369,FALSE)/1000)</f>
        <v>0.32092869638380822</v>
      </c>
      <c r="AK25" s="82">
        <f>IF(ISNA(VLOOKUP($B25,'Feeder DER'!$B$3:$V$366,'Feeder DER'!K$369,FALSE)),0,VLOOKUP($B25,'Feeder DER'!$B$3:$V$366,'Feeder DER'!K$369,FALSE)/1000)</f>
        <v>0.40707947155711627</v>
      </c>
      <c r="AL25" s="82">
        <f>IF(ISNA(VLOOKUP($B25,'Feeder DER'!$B$3:$V$366,'Feeder DER'!L$369,FALSE)),0,VLOOKUP($B25,'Feeder DER'!$B$3:$V$366,'Feeder DER'!L$369,FALSE)/1000)</f>
        <v>0.48931270031273716</v>
      </c>
      <c r="AM25" s="82">
        <f>IF(ISNA(VLOOKUP($B25,'Feeder DER'!$B$3:$V$366,'Feeder DER'!M$369,FALSE)),0,VLOOKUP($B25,'Feeder DER'!$B$3:$V$366,'Feeder DER'!M$369,FALSE)/1000)</f>
        <v>-0.1973165764009979</v>
      </c>
      <c r="AN25" s="82">
        <f>IF(ISNA(VLOOKUP($B25,'Feeder DER'!$B$3:$V$366,'Feeder DER'!N$369,FALSE)),0,VLOOKUP($B25,'Feeder DER'!$B$3:$V$366,'Feeder DER'!N$369,FALSE)/1000)</f>
        <v>-0.24501975061517445</v>
      </c>
      <c r="AO25" s="82">
        <f>IF(ISNA(VLOOKUP($B25,'Feeder DER'!$B$3:$V$366,'Feeder DER'!O$369,FALSE)),0,VLOOKUP($B25,'Feeder DER'!$B$3:$V$366,'Feeder DER'!O$369,FALSE)/1000)</f>
        <v>-0.29701784380761054</v>
      </c>
      <c r="AP25" s="82">
        <f>IF(ISNA(VLOOKUP($B25,'Feeder DER'!$B$3:$V$366,'Feeder DER'!P$369,FALSE)),0,VLOOKUP($B25,'Feeder DER'!$B$3:$V$366,'Feeder DER'!P$369,FALSE)/1000)</f>
        <v>-0.34701952317681595</v>
      </c>
      <c r="AQ25" s="82">
        <f>IF(ISNA(VLOOKUP($B25,'Feeder DER'!$B$3:$V$366,'Feeder DER'!Q$369,FALSE)),0,VLOOKUP($B25,'Feeder DER'!$B$3:$V$366,'Feeder DER'!Q$369,FALSE)/1000)</f>
        <v>-0.39010381847107872</v>
      </c>
      <c r="AR25" s="82">
        <f>IF(ISNA(VLOOKUP($B25,'Feeder DER'!$B$3:$V$366,'Feeder DER'!R$369,FALSE)),0,VLOOKUP($B25,'Feeder DER'!$B$3:$V$366,'Feeder DER'!R$369,FALSE)/1000)</f>
        <v>-0.42758014911284559</v>
      </c>
      <c r="AS25" s="82">
        <f>IF(ISNA(VLOOKUP($B25,'Feeder DER'!$B$3:$V$366,'Feeder DER'!S$369,FALSE)),0,VLOOKUP($B25,'Feeder DER'!$B$3:$V$366,'Feeder DER'!S$369,FALSE)/1000)</f>
        <v>-0.46140640151021667</v>
      </c>
      <c r="AT25" s="82">
        <f>IF(ISNA(VLOOKUP($B25,'Feeder DER'!$B$3:$V$366,'Feeder DER'!T$369,FALSE)),0,VLOOKUP($B25,'Feeder DER'!$B$3:$V$366,'Feeder DER'!T$369,FALSE)/1000)</f>
        <v>-0.48980734955915411</v>
      </c>
      <c r="AU25" s="82">
        <f>IF(ISNA(VLOOKUP($B25,'Feeder DER'!$B$3:$V$366,'Feeder DER'!U$369,FALSE)),0,VLOOKUP($B25,'Feeder DER'!$B$3:$V$366,'Feeder DER'!U$369,FALSE)/1000)</f>
        <v>-0.52218165169018416</v>
      </c>
      <c r="AV25" s="82">
        <f>IF(ISNA(VLOOKUP($B25,'Feeder DER'!$B$3:$V$366,'Feeder DER'!V$369,FALSE)),0,VLOOKUP($B25,'Feeder DER'!$B$3:$V$366,'Feeder DER'!V$369,FALSE)/1000)</f>
        <v>-0.54954881090633378</v>
      </c>
    </row>
    <row r="26" spans="1:48" x14ac:dyDescent="0.25">
      <c r="A26" s="9" t="s">
        <v>48</v>
      </c>
      <c r="B26" s="108">
        <v>48190</v>
      </c>
      <c r="C26" s="109">
        <v>117.07748457261728</v>
      </c>
      <c r="D26" s="109">
        <v>134.63881913454702</v>
      </c>
      <c r="E26" s="109">
        <v>134.63881913454702</v>
      </c>
      <c r="F26" s="109">
        <v>136.6893400901746</v>
      </c>
      <c r="G26" s="109">
        <v>141.54929682918694</v>
      </c>
      <c r="H26" s="109">
        <v>144.95317386408286</v>
      </c>
      <c r="I26" s="109">
        <v>145.69278643962764</v>
      </c>
      <c r="J26" s="109">
        <v>146.46591715406686</v>
      </c>
      <c r="K26" s="109">
        <v>147.628700283943</v>
      </c>
      <c r="L26" s="109">
        <v>152.32577082071992</v>
      </c>
      <c r="M26" s="109">
        <v>162.10165277124725</v>
      </c>
      <c r="N26" s="109">
        <v>171.88665791728454</v>
      </c>
      <c r="P26" s="109">
        <v>186.01185249288631</v>
      </c>
      <c r="Q26" s="109">
        <v>191.21681864230064</v>
      </c>
      <c r="R26" s="109">
        <v>191.21681864230064</v>
      </c>
      <c r="S26" s="109">
        <v>197.17306069045779</v>
      </c>
      <c r="T26" s="109">
        <v>201.02279700809902</v>
      </c>
      <c r="U26" s="109">
        <v>204.67761302029422</v>
      </c>
      <c r="V26" s="109">
        <v>205.99395195290643</v>
      </c>
      <c r="W26" s="109">
        <v>207.60291712300659</v>
      </c>
      <c r="X26" s="109">
        <v>209.900794183627</v>
      </c>
      <c r="Y26" s="109">
        <v>214.09664406657146</v>
      </c>
      <c r="Z26" s="109">
        <v>224.63794676828013</v>
      </c>
      <c r="AA26" s="109">
        <v>234.19575453216089</v>
      </c>
      <c r="AC26" s="82">
        <f>IF(ISNA(VLOOKUP($B26,'Feeder DER'!$B$3:$V$366,'Feeder DER'!C$369,FALSE)),0,VLOOKUP($B26,'Feeder DER'!$B$3:$V$366,'Feeder DER'!C$369,FALSE)/1000)</f>
        <v>3.9140863732037928E-2</v>
      </c>
      <c r="AD26" s="82">
        <f>IF(ISNA(VLOOKUP($B26,'Feeder DER'!$B$3:$V$366,'Feeder DER'!D$369,FALSE)),0,VLOOKUP($B26,'Feeder DER'!$B$3:$V$366,'Feeder DER'!D$369,FALSE)/1000)</f>
        <v>8.1393628827593018E-2</v>
      </c>
      <c r="AE26" s="82">
        <f>IF(ISNA(VLOOKUP($B26,'Feeder DER'!$B$3:$V$366,'Feeder DER'!E$369,FALSE)),0,VLOOKUP($B26,'Feeder DER'!$B$3:$V$366,'Feeder DER'!E$369,FALSE)/1000)</f>
        <v>0.13262574783020087</v>
      </c>
      <c r="AF26" s="82">
        <f>IF(ISNA(VLOOKUP($B26,'Feeder DER'!$B$3:$V$366,'Feeder DER'!F$369,FALSE)),0,VLOOKUP($B26,'Feeder DER'!$B$3:$V$366,'Feeder DER'!F$369,FALSE)/1000)</f>
        <v>0.19343587424711894</v>
      </c>
      <c r="AG26" s="82">
        <f>IF(ISNA(VLOOKUP($B26,'Feeder DER'!$B$3:$V$366,'Feeder DER'!G$369,FALSE)),0,VLOOKUP($B26,'Feeder DER'!$B$3:$V$366,'Feeder DER'!G$369,FALSE)/1000)</f>
        <v>0.25935312261939375</v>
      </c>
      <c r="AH26" s="82">
        <f>IF(ISNA(VLOOKUP($B26,'Feeder DER'!$B$3:$V$366,'Feeder DER'!H$369,FALSE)),0,VLOOKUP($B26,'Feeder DER'!$B$3:$V$366,'Feeder DER'!H$369,FALSE)/1000)</f>
        <v>0.33596910736095414</v>
      </c>
      <c r="AI26" s="82">
        <f>IF(ISNA(VLOOKUP($B26,'Feeder DER'!$B$3:$V$366,'Feeder DER'!I$369,FALSE)),0,VLOOKUP($B26,'Feeder DER'!$B$3:$V$366,'Feeder DER'!I$369,FALSE)/1000)</f>
        <v>0.42476920001293339</v>
      </c>
      <c r="AJ26" s="82">
        <f>IF(ISNA(VLOOKUP($B26,'Feeder DER'!$B$3:$V$366,'Feeder DER'!J$369,FALSE)),0,VLOOKUP($B26,'Feeder DER'!$B$3:$V$366,'Feeder DER'!J$369,FALSE)/1000)</f>
        <v>0.62368090022906453</v>
      </c>
      <c r="AK26" s="82">
        <f>IF(ISNA(VLOOKUP($B26,'Feeder DER'!$B$3:$V$366,'Feeder DER'!K$369,FALSE)),0,VLOOKUP($B26,'Feeder DER'!$B$3:$V$366,'Feeder DER'!K$369,FALSE)/1000)</f>
        <v>0.79110311463666128</v>
      </c>
      <c r="AL26" s="82">
        <f>IF(ISNA(VLOOKUP($B26,'Feeder DER'!$B$3:$V$366,'Feeder DER'!L$369,FALSE)),0,VLOOKUP($B26,'Feeder DER'!$B$3:$V$366,'Feeder DER'!L$369,FALSE)/1000)</f>
        <v>0.95091211494404504</v>
      </c>
      <c r="AM26" s="82">
        <f>IF(ISNA(VLOOKUP($B26,'Feeder DER'!$B$3:$V$366,'Feeder DER'!M$369,FALSE)),0,VLOOKUP($B26,'Feeder DER'!$B$3:$V$366,'Feeder DER'!M$369,FALSE)/1000)</f>
        <v>-0.3834577006872491</v>
      </c>
      <c r="AN26" s="82">
        <f>IF(ISNA(VLOOKUP($B26,'Feeder DER'!$B$3:$V$366,'Feeder DER'!N$369,FALSE)),0,VLOOKUP($B26,'Feeder DER'!$B$3:$V$366,'Feeder DER'!N$369,FALSE)/1000)</f>
        <v>-0.47616227641674608</v>
      </c>
      <c r="AO26" s="82">
        <f>IF(ISNA(VLOOKUP($B26,'Feeder DER'!$B$3:$V$366,'Feeder DER'!O$369,FALSE)),0,VLOOKUP($B26,'Feeder DER'!$B$3:$V$366,'Feeder DER'!O$369,FALSE)/1000)</f>
        <v>-0.57721343805443615</v>
      </c>
      <c r="AP26" s="82">
        <f>IF(ISNA(VLOOKUP($B26,'Feeder DER'!$B$3:$V$366,'Feeder DER'!P$369,FALSE)),0,VLOOKUP($B26,'Feeder DER'!$B$3:$V$366,'Feeder DER'!P$369,FALSE)/1000)</f>
        <v>-0.67438484327105119</v>
      </c>
      <c r="AQ26" s="82">
        <f>IF(ISNA(VLOOKUP($B26,'Feeder DER'!$B$3:$V$366,'Feeder DER'!Q$369,FALSE)),0,VLOOKUP($B26,'Feeder DER'!$B$3:$V$366,'Feeder DER'!Q$369,FALSE)/1000)</f>
        <v>-0.75811326138273361</v>
      </c>
      <c r="AR26" s="82">
        <f>IF(ISNA(VLOOKUP($B26,'Feeder DER'!$B$3:$V$366,'Feeder DER'!R$369,FALSE)),0,VLOOKUP($B26,'Feeder DER'!$B$3:$V$366,'Feeder DER'!R$369,FALSE)/1000)</f>
        <v>-0.83094336942637936</v>
      </c>
      <c r="AS26" s="82">
        <f>IF(ISNA(VLOOKUP($B26,'Feeder DER'!$B$3:$V$366,'Feeder DER'!S$369,FALSE)),0,VLOOKUP($B26,'Feeder DER'!$B$3:$V$366,'Feeder DER'!S$369,FALSE)/1000)</f>
        <v>-0.89668005107649185</v>
      </c>
      <c r="AT26" s="82">
        <f>IF(ISNA(VLOOKUP($B26,'Feeder DER'!$B$3:$V$366,'Feeder DER'!T$369,FALSE)),0,VLOOKUP($B26,'Feeder DER'!$B$3:$V$366,'Feeder DER'!T$369,FALSE)/1000)</f>
        <v>-0.95187339790433834</v>
      </c>
      <c r="AU26" s="82">
        <f>IF(ISNA(VLOOKUP($B26,'Feeder DER'!$B$3:$V$366,'Feeder DER'!U$369,FALSE)),0,VLOOKUP($B26,'Feeder DER'!$B$3:$V$366,'Feeder DER'!U$369,FALSE)/1000)</f>
        <v>-1.0147884133731369</v>
      </c>
      <c r="AV26" s="82">
        <f>IF(ISNA(VLOOKUP($B26,'Feeder DER'!$B$3:$V$366,'Feeder DER'!V$369,FALSE)),0,VLOOKUP($B26,'Feeder DER'!$B$3:$V$366,'Feeder DER'!V$369,FALSE)/1000)</f>
        <v>-1.067972733407353</v>
      </c>
    </row>
    <row r="27" spans="1:48" x14ac:dyDescent="0.25">
      <c r="A27" s="9" t="s">
        <v>48</v>
      </c>
      <c r="B27" s="108">
        <v>48191</v>
      </c>
      <c r="C27" s="109">
        <v>42.115650365099157</v>
      </c>
      <c r="D27" s="109">
        <v>58.075225910735078</v>
      </c>
      <c r="E27" s="109">
        <v>58.075225910735078</v>
      </c>
      <c r="F27" s="109">
        <v>58.959699411752389</v>
      </c>
      <c r="G27" s="109">
        <v>61.055997398832112</v>
      </c>
      <c r="H27" s="109">
        <v>62.524228693822863</v>
      </c>
      <c r="I27" s="109">
        <v>62.843253828529825</v>
      </c>
      <c r="J27" s="109">
        <v>63.176736706560092</v>
      </c>
      <c r="K27" s="109">
        <v>63.67829259799484</v>
      </c>
      <c r="L27" s="109">
        <v>65.704331108250784</v>
      </c>
      <c r="M27" s="109">
        <v>69.921068572252167</v>
      </c>
      <c r="N27" s="109">
        <v>74.141741243377894</v>
      </c>
      <c r="P27" s="109">
        <v>68.198119947784221</v>
      </c>
      <c r="Q27" s="109">
        <v>66.133400124874498</v>
      </c>
      <c r="R27" s="109">
        <v>66.133400124874498</v>
      </c>
      <c r="S27" s="109">
        <v>68.193399561159652</v>
      </c>
      <c r="T27" s="109">
        <v>69.524852275819057</v>
      </c>
      <c r="U27" s="109">
        <v>70.788890718846659</v>
      </c>
      <c r="V27" s="109">
        <v>71.244153859131615</v>
      </c>
      <c r="W27" s="109">
        <v>71.800623411008587</v>
      </c>
      <c r="X27" s="109">
        <v>72.595356971407668</v>
      </c>
      <c r="Y27" s="109">
        <v>74.046514987438414</v>
      </c>
      <c r="Z27" s="109">
        <v>77.692283149252717</v>
      </c>
      <c r="AA27" s="109">
        <v>80.99790411739454</v>
      </c>
      <c r="AC27" s="82">
        <f>IF(ISNA(VLOOKUP($B27,'Feeder DER'!$B$3:$V$366,'Feeder DER'!C$369,FALSE)),0,VLOOKUP($B27,'Feeder DER'!$B$3:$V$366,'Feeder DER'!C$369,FALSE)/1000)</f>
        <v>1.7263169693243079E-2</v>
      </c>
      <c r="AD27" s="82">
        <f>IF(ISNA(VLOOKUP($B27,'Feeder DER'!$B$3:$V$366,'Feeder DER'!D$369,FALSE)),0,VLOOKUP($B27,'Feeder DER'!$B$3:$V$366,'Feeder DER'!D$369,FALSE)/1000)</f>
        <v>3.5704246262463074E-2</v>
      </c>
      <c r="AE27" s="82">
        <f>IF(ISNA(VLOOKUP($B27,'Feeder DER'!$B$3:$V$366,'Feeder DER'!E$369,FALSE)),0,VLOOKUP($B27,'Feeder DER'!$B$3:$V$366,'Feeder DER'!E$369,FALSE)/1000)</f>
        <v>5.7802321935214299E-2</v>
      </c>
      <c r="AF27" s="82">
        <f>IF(ISNA(VLOOKUP($B27,'Feeder DER'!$B$3:$V$366,'Feeder DER'!F$369,FALSE)),0,VLOOKUP($B27,'Feeder DER'!$B$3:$V$366,'Feeder DER'!F$369,FALSE)/1000)</f>
        <v>8.3579918455653809E-2</v>
      </c>
      <c r="AG27" s="82">
        <f>IF(ISNA(VLOOKUP($B27,'Feeder DER'!$B$3:$V$366,'Feeder DER'!G$369,FALSE)),0,VLOOKUP($B27,'Feeder DER'!$B$3:$V$366,'Feeder DER'!G$369,FALSE)/1000)</f>
        <v>0.11112374700899126</v>
      </c>
      <c r="AH27" s="82">
        <f>IF(ISNA(VLOOKUP($B27,'Feeder DER'!$B$3:$V$366,'Feeder DER'!H$369,FALSE)),0,VLOOKUP($B27,'Feeder DER'!$B$3:$V$366,'Feeder DER'!H$369,FALSE)/1000)</f>
        <v>0.14275096395433909</v>
      </c>
      <c r="AI27" s="82">
        <f>IF(ISNA(VLOOKUP($B27,'Feeder DER'!$B$3:$V$366,'Feeder DER'!I$369,FALSE)),0,VLOOKUP($B27,'Feeder DER'!$B$3:$V$366,'Feeder DER'!I$369,FALSE)/1000)</f>
        <v>0.17911049026360573</v>
      </c>
      <c r="AJ27" s="82">
        <f>IF(ISNA(VLOOKUP($B27,'Feeder DER'!$B$3:$V$366,'Feeder DER'!J$369,FALSE)),0,VLOOKUP($B27,'Feeder DER'!$B$3:$V$366,'Feeder DER'!J$369,FALSE)/1000)</f>
        <v>0.25980692359813867</v>
      </c>
      <c r="AK27" s="82">
        <f>IF(ISNA(VLOOKUP($B27,'Feeder DER'!$B$3:$V$366,'Feeder DER'!K$369,FALSE)),0,VLOOKUP($B27,'Feeder DER'!$B$3:$V$366,'Feeder DER'!K$369,FALSE)/1000)</f>
        <v>0.32782708105468433</v>
      </c>
      <c r="AL27" s="82">
        <f>IF(ISNA(VLOOKUP($B27,'Feeder DER'!$B$3:$V$366,'Feeder DER'!L$369,FALSE)),0,VLOOKUP($B27,'Feeder DER'!$B$3:$V$366,'Feeder DER'!L$369,FALSE)/1000)</f>
        <v>0.39257704383796937</v>
      </c>
      <c r="AM27" s="82">
        <f>IF(ISNA(VLOOKUP($B27,'Feeder DER'!$B$3:$V$366,'Feeder DER'!M$369,FALSE)),0,VLOOKUP($B27,'Feeder DER'!$B$3:$V$366,'Feeder DER'!M$369,FALSE)/1000)</f>
        <v>-0.17431778821658103</v>
      </c>
      <c r="AN27" s="82">
        <f>IF(ISNA(VLOOKUP($B27,'Feeder DER'!$B$3:$V$366,'Feeder DER'!N$369,FALSE)),0,VLOOKUP($B27,'Feeder DER'!$B$3:$V$366,'Feeder DER'!N$369,FALSE)/1000)</f>
        <v>-0.21469070193512899</v>
      </c>
      <c r="AO27" s="82">
        <f>IF(ISNA(VLOOKUP($B27,'Feeder DER'!$B$3:$V$366,'Feeder DER'!O$369,FALSE)),0,VLOOKUP($B27,'Feeder DER'!$B$3:$V$366,'Feeder DER'!O$369,FALSE)/1000)</f>
        <v>-0.25844195753265198</v>
      </c>
      <c r="AP27" s="82">
        <f>IF(ISNA(VLOOKUP($B27,'Feeder DER'!$B$3:$V$366,'Feeder DER'!P$369,FALSE)),0,VLOOKUP($B27,'Feeder DER'!$B$3:$V$366,'Feeder DER'!P$369,FALSE)/1000)</f>
        <v>-0.30035096392388588</v>
      </c>
      <c r="AQ27" s="82">
        <f>IF(ISNA(VLOOKUP($B27,'Feeder DER'!$B$3:$V$366,'Feeder DER'!Q$369,FALSE)),0,VLOOKUP($B27,'Feeder DER'!$B$3:$V$366,'Feeder DER'!Q$369,FALSE)/1000)</f>
        <v>-0.33637109809677368</v>
      </c>
      <c r="AR27" s="82">
        <f>IF(ISNA(VLOOKUP($B27,'Feeder DER'!$B$3:$V$366,'Feeder DER'!R$369,FALSE)),0,VLOOKUP($B27,'Feeder DER'!$B$3:$V$366,'Feeder DER'!R$369,FALSE)/1000)</f>
        <v>-0.3677419768148899</v>
      </c>
      <c r="AS27" s="82">
        <f>IF(ISNA(VLOOKUP($B27,'Feeder DER'!$B$3:$V$366,'Feeder DER'!S$369,FALSE)),0,VLOOKUP($B27,'Feeder DER'!$B$3:$V$366,'Feeder DER'!S$369,FALSE)/1000)</f>
        <v>-0.39611733019700229</v>
      </c>
      <c r="AT27" s="82">
        <f>IF(ISNA(VLOOKUP($B27,'Feeder DER'!$B$3:$V$366,'Feeder DER'!T$369,FALSE)),0,VLOOKUP($B27,'Feeder DER'!$B$3:$V$366,'Feeder DER'!T$369,FALSE)/1000)</f>
        <v>-0.42132976659934357</v>
      </c>
      <c r="AU27" s="82">
        <f>IF(ISNA(VLOOKUP($B27,'Feeder DER'!$B$3:$V$366,'Feeder DER'!U$369,FALSE)),0,VLOOKUP($B27,'Feeder DER'!$B$3:$V$366,'Feeder DER'!U$369,FALSE)/1000)</f>
        <v>-0.44914947994818849</v>
      </c>
      <c r="AV27" s="82">
        <f>IF(ISNA(VLOOKUP($B27,'Feeder DER'!$B$3:$V$366,'Feeder DER'!V$369,FALSE)),0,VLOOKUP($B27,'Feeder DER'!$B$3:$V$366,'Feeder DER'!V$369,FALSE)/1000)</f>
        <v>-0.47279739527512804</v>
      </c>
    </row>
    <row r="28" spans="1:48" x14ac:dyDescent="0.25">
      <c r="A28" s="9" t="s">
        <v>48</v>
      </c>
      <c r="B28" s="108">
        <v>48192</v>
      </c>
      <c r="C28" s="109">
        <v>141.46023459889196</v>
      </c>
      <c r="D28" s="109">
        <v>153.1271864041218</v>
      </c>
      <c r="E28" s="109">
        <v>153.1271864041218</v>
      </c>
      <c r="F28" s="109">
        <v>155.45928131267985</v>
      </c>
      <c r="G28" s="109">
        <v>160.98659881497485</v>
      </c>
      <c r="H28" s="109">
        <v>164.85789029368533</v>
      </c>
      <c r="I28" s="109">
        <v>165.69906517512203</v>
      </c>
      <c r="J28" s="109">
        <v>166.57836084769013</v>
      </c>
      <c r="K28" s="109">
        <v>167.90081532419725</v>
      </c>
      <c r="L28" s="109">
        <v>173.24287937572157</v>
      </c>
      <c r="M28" s="109">
        <v>184.36116834561483</v>
      </c>
      <c r="N28" s="109">
        <v>195.48983329227642</v>
      </c>
      <c r="P28" s="109">
        <v>252.84283951258729</v>
      </c>
      <c r="Q28" s="109">
        <v>225.28531223114899</v>
      </c>
      <c r="R28" s="109">
        <v>225.28531223114899</v>
      </c>
      <c r="S28" s="109">
        <v>232.30275901784361</v>
      </c>
      <c r="T28" s="109">
        <v>236.83839063479775</v>
      </c>
      <c r="U28" s="109">
        <v>241.14437361422929</v>
      </c>
      <c r="V28" s="109">
        <v>242.69524047594768</v>
      </c>
      <c r="W28" s="109">
        <v>244.59086986298985</v>
      </c>
      <c r="X28" s="109">
        <v>247.29815238524046</v>
      </c>
      <c r="Y28" s="109">
        <v>252.24156352274312</v>
      </c>
      <c r="Z28" s="109">
        <v>264.66097666505618</v>
      </c>
      <c r="AA28" s="109">
        <v>275.92166869842345</v>
      </c>
      <c r="AC28" s="82">
        <f>IF(ISNA(VLOOKUP($B28,'Feeder DER'!$B$3:$V$366,'Feeder DER'!C$369,FALSE)),0,VLOOKUP($B28,'Feeder DER'!$B$3:$V$366,'Feeder DER'!C$369,FALSE)/1000)</f>
        <v>7.2647408862776083E-2</v>
      </c>
      <c r="AD28" s="82">
        <f>IF(ISNA(VLOOKUP($B28,'Feeder DER'!$B$3:$V$366,'Feeder DER'!D$369,FALSE)),0,VLOOKUP($B28,'Feeder DER'!$B$3:$V$366,'Feeder DER'!D$369,FALSE)/1000)</f>
        <v>0.14787791321838425</v>
      </c>
      <c r="AE28" s="82">
        <f>IF(ISNA(VLOOKUP($B28,'Feeder DER'!$B$3:$V$366,'Feeder DER'!E$369,FALSE)),0,VLOOKUP($B28,'Feeder DER'!$B$3:$V$366,'Feeder DER'!E$369,FALSE)/1000)</f>
        <v>0.23457668148492339</v>
      </c>
      <c r="AF28" s="82">
        <f>IF(ISNA(VLOOKUP($B28,'Feeder DER'!$B$3:$V$366,'Feeder DER'!F$369,FALSE)),0,VLOOKUP($B28,'Feeder DER'!$B$3:$V$366,'Feeder DER'!F$369,FALSE)/1000)</f>
        <v>0.32958966163522646</v>
      </c>
      <c r="AG28" s="82">
        <f>IF(ISNA(VLOOKUP($B28,'Feeder DER'!$B$3:$V$366,'Feeder DER'!G$369,FALSE)),0,VLOOKUP($B28,'Feeder DER'!$B$3:$V$366,'Feeder DER'!G$369,FALSE)/1000)</f>
        <v>0.42557814715703668</v>
      </c>
      <c r="AH28" s="82">
        <f>IF(ISNA(VLOOKUP($B28,'Feeder DER'!$B$3:$V$366,'Feeder DER'!H$369,FALSE)),0,VLOOKUP($B28,'Feeder DER'!$B$3:$V$366,'Feeder DER'!H$369,FALSE)/1000)</f>
        <v>0.53029260942298739</v>
      </c>
      <c r="AI28" s="82">
        <f>IF(ISNA(VLOOKUP($B28,'Feeder DER'!$B$3:$V$366,'Feeder DER'!I$369,FALSE)),0,VLOOKUP($B28,'Feeder DER'!$B$3:$V$366,'Feeder DER'!I$369,FALSE)/1000)</f>
        <v>0.64637495842764581</v>
      </c>
      <c r="AJ28" s="82">
        <f>IF(ISNA(VLOOKUP($B28,'Feeder DER'!$B$3:$V$366,'Feeder DER'!J$369,FALSE)),0,VLOOKUP($B28,'Feeder DER'!$B$3:$V$366,'Feeder DER'!J$369,FALSE)/1000)</f>
        <v>0.89302017030211622</v>
      </c>
      <c r="AK28" s="82">
        <f>IF(ISNA(VLOOKUP($B28,'Feeder DER'!$B$3:$V$366,'Feeder DER'!K$369,FALSE)),0,VLOOKUP($B28,'Feeder DER'!$B$3:$V$366,'Feeder DER'!K$369,FALSE)/1000)</f>
        <v>1.1023615157291811</v>
      </c>
      <c r="AL28" s="82">
        <f>IF(ISNA(VLOOKUP($B28,'Feeder DER'!$B$3:$V$366,'Feeder DER'!L$369,FALSE)),0,VLOOKUP($B28,'Feeder DER'!$B$3:$V$366,'Feeder DER'!L$369,FALSE)/1000)</f>
        <v>1.2989492791695039</v>
      </c>
      <c r="AM28" s="82">
        <f>IF(ISNA(VLOOKUP($B28,'Feeder DER'!$B$3:$V$366,'Feeder DER'!M$369,FALSE)),0,VLOOKUP($B28,'Feeder DER'!$B$3:$V$366,'Feeder DER'!M$369,FALSE)/1000)</f>
        <v>-0.79520052211430148</v>
      </c>
      <c r="AN28" s="82">
        <f>IF(ISNA(VLOOKUP($B28,'Feeder DER'!$B$3:$V$366,'Feeder DER'!N$369,FALSE)),0,VLOOKUP($B28,'Feeder DER'!$B$3:$V$366,'Feeder DER'!N$369,FALSE)/1000)</f>
        <v>-0.95928675168237509</v>
      </c>
      <c r="AO28" s="82">
        <f>IF(ISNA(VLOOKUP($B28,'Feeder DER'!$B$3:$V$366,'Feeder DER'!O$369,FALSE)),0,VLOOKUP($B28,'Feeder DER'!$B$3:$V$366,'Feeder DER'!O$369,FALSE)/1000)</f>
        <v>-1.1339715485719655</v>
      </c>
      <c r="AP28" s="82">
        <f>IF(ISNA(VLOOKUP($B28,'Feeder DER'!$B$3:$V$366,'Feeder DER'!P$369,FALSE)),0,VLOOKUP($B28,'Feeder DER'!$B$3:$V$366,'Feeder DER'!P$369,FALSE)/1000)</f>
        <v>-1.2995332302041771</v>
      </c>
      <c r="AQ28" s="82">
        <f>IF(ISNA(VLOOKUP($B28,'Feeder DER'!$B$3:$V$366,'Feeder DER'!Q$369,FALSE)),0,VLOOKUP($B28,'Feeder DER'!$B$3:$V$366,'Feeder DER'!Q$369,FALSE)/1000)</f>
        <v>-1.4410275118811038</v>
      </c>
      <c r="AR28" s="82">
        <f>IF(ISNA(VLOOKUP($B28,'Feeder DER'!$B$3:$V$366,'Feeder DER'!R$369,FALSE)),0,VLOOKUP($B28,'Feeder DER'!$B$3:$V$366,'Feeder DER'!R$369,FALSE)/1000)</f>
        <v>-1.565265968995823</v>
      </c>
      <c r="AS28" s="82">
        <f>IF(ISNA(VLOOKUP($B28,'Feeder DER'!$B$3:$V$366,'Feeder DER'!S$369,FALSE)),0,VLOOKUP($B28,'Feeder DER'!$B$3:$V$366,'Feeder DER'!S$369,FALSE)/1000)</f>
        <v>-1.6789351394741898</v>
      </c>
      <c r="AT28" s="82">
        <f>IF(ISNA(VLOOKUP($B28,'Feeder DER'!$B$3:$V$366,'Feeder DER'!T$369,FALSE)),0,VLOOKUP($B28,'Feeder DER'!$B$3:$V$366,'Feeder DER'!T$369,FALSE)/1000)</f>
        <v>-1.8004511690051708</v>
      </c>
      <c r="AU28" s="82">
        <f>IF(ISNA(VLOOKUP($B28,'Feeder DER'!$B$3:$V$366,'Feeder DER'!U$369,FALSE)),0,VLOOKUP($B28,'Feeder DER'!$B$3:$V$366,'Feeder DER'!U$369,FALSE)/1000)</f>
        <v>-1.9222518419793899</v>
      </c>
      <c r="AV28" s="82">
        <f>IF(ISNA(VLOOKUP($B28,'Feeder DER'!$B$3:$V$366,'Feeder DER'!V$369,FALSE)),0,VLOOKUP($B28,'Feeder DER'!$B$3:$V$366,'Feeder DER'!V$369,FALSE)/1000)</f>
        <v>-2.0277845230490468</v>
      </c>
    </row>
    <row r="29" spans="1:48" x14ac:dyDescent="0.25">
      <c r="A29" s="9" t="s">
        <v>88</v>
      </c>
      <c r="B29" s="108">
        <v>91001</v>
      </c>
      <c r="C29" s="109">
        <v>134.57592594354085</v>
      </c>
      <c r="D29" s="109">
        <v>176.41254371217391</v>
      </c>
      <c r="E29" s="109">
        <v>191.59625588388977</v>
      </c>
      <c r="F29" s="109">
        <v>179.09926972509214</v>
      </c>
      <c r="G29" s="109">
        <v>185.46710135174595</v>
      </c>
      <c r="H29" s="109">
        <v>189.92708258204297</v>
      </c>
      <c r="I29" s="109">
        <v>190.89617111573682</v>
      </c>
      <c r="J29" s="109">
        <v>191.90917729651693</v>
      </c>
      <c r="K29" s="109">
        <v>193.43273143228271</v>
      </c>
      <c r="L29" s="109">
        <v>199.58713895542255</v>
      </c>
      <c r="M29" s="109">
        <v>212.39613574407562</v>
      </c>
      <c r="N29" s="109">
        <v>225.21708633726323</v>
      </c>
      <c r="P29" s="109">
        <v>152.6800725630676</v>
      </c>
      <c r="Q29" s="109">
        <v>143.49739515402604</v>
      </c>
      <c r="R29" s="109">
        <v>156.85353884225012</v>
      </c>
      <c r="S29" s="109">
        <v>147.96721755189935</v>
      </c>
      <c r="T29" s="109">
        <v>150.85622667533198</v>
      </c>
      <c r="U29" s="109">
        <v>153.59895914646629</v>
      </c>
      <c r="V29" s="109">
        <v>154.58679698055886</v>
      </c>
      <c r="W29" s="109">
        <v>155.79423423656104</v>
      </c>
      <c r="X29" s="109">
        <v>157.51866085825924</v>
      </c>
      <c r="Y29" s="109">
        <v>160.66740861452308</v>
      </c>
      <c r="Z29" s="109">
        <v>168.57805941378632</v>
      </c>
      <c r="AA29" s="109">
        <v>175.75065295047438</v>
      </c>
      <c r="AC29" s="82">
        <f>IF(ISNA(VLOOKUP($B29,'Feeder DER'!$B$3:$V$366,'Feeder DER'!C$369,FALSE)),0,VLOOKUP($B29,'Feeder DER'!$B$3:$V$366,'Feeder DER'!C$369,FALSE)/1000)</f>
        <v>3.2915566534493026E-2</v>
      </c>
      <c r="AD29" s="82">
        <f>IF(ISNA(VLOOKUP($B29,'Feeder DER'!$B$3:$V$366,'Feeder DER'!D$369,FALSE)),0,VLOOKUP($B29,'Feeder DER'!$B$3:$V$366,'Feeder DER'!D$369,FALSE)/1000)</f>
        <v>6.2422763075969126E-2</v>
      </c>
      <c r="AE29" s="82">
        <f>IF(ISNA(VLOOKUP($B29,'Feeder DER'!$B$3:$V$366,'Feeder DER'!E$369,FALSE)),0,VLOOKUP($B29,'Feeder DER'!$B$3:$V$366,'Feeder DER'!E$369,FALSE)/1000)</f>
        <v>9.9859695401961365E-2</v>
      </c>
      <c r="AF29" s="82">
        <f>IF(ISNA(VLOOKUP($B29,'Feeder DER'!$B$3:$V$366,'Feeder DER'!F$369,FALSE)),0,VLOOKUP($B29,'Feeder DER'!$B$3:$V$366,'Feeder DER'!F$369,FALSE)/1000)</f>
        <v>0.14826112827333832</v>
      </c>
      <c r="AG29" s="82">
        <f>IF(ISNA(VLOOKUP($B29,'Feeder DER'!$B$3:$V$366,'Feeder DER'!G$369,FALSE)),0,VLOOKUP($B29,'Feeder DER'!$B$3:$V$366,'Feeder DER'!G$369,FALSE)/1000)</f>
        <v>0.20457582848096487</v>
      </c>
      <c r="AH29" s="82">
        <f>IF(ISNA(VLOOKUP($B29,'Feeder DER'!$B$3:$V$366,'Feeder DER'!H$369,FALSE)),0,VLOOKUP($B29,'Feeder DER'!$B$3:$V$366,'Feeder DER'!H$369,FALSE)/1000)</f>
        <v>0.27424835259660274</v>
      </c>
      <c r="AI29" s="82">
        <f>IF(ISNA(VLOOKUP($B29,'Feeder DER'!$B$3:$V$366,'Feeder DER'!I$369,FALSE)),0,VLOOKUP($B29,'Feeder DER'!$B$3:$V$366,'Feeder DER'!I$369,FALSE)/1000)</f>
        <v>0.35831386825021638</v>
      </c>
      <c r="AJ29" s="82">
        <f>IF(ISNA(VLOOKUP($B29,'Feeder DER'!$B$3:$V$366,'Feeder DER'!J$369,FALSE)),0,VLOOKUP($B29,'Feeder DER'!$B$3:$V$366,'Feeder DER'!J$369,FALSE)/1000)</f>
        <v>0.55602802634050741</v>
      </c>
      <c r="AK29" s="82">
        <f>IF(ISNA(VLOOKUP($B29,'Feeder DER'!$B$3:$V$366,'Feeder DER'!K$369,FALSE)),0,VLOOKUP($B29,'Feeder DER'!$B$3:$V$366,'Feeder DER'!K$369,FALSE)/1000)</f>
        <v>0.71990332400760271</v>
      </c>
      <c r="AL29" s="82">
        <f>IF(ISNA(VLOOKUP($B29,'Feeder DER'!$B$3:$V$366,'Feeder DER'!L$369,FALSE)),0,VLOOKUP($B29,'Feeder DER'!$B$3:$V$366,'Feeder DER'!L$369,FALSE)/1000)</f>
        <v>0.87832186439604232</v>
      </c>
      <c r="AM29" s="82">
        <f>IF(ISNA(VLOOKUP($B29,'Feeder DER'!$B$3:$V$366,'Feeder DER'!M$369,FALSE)),0,VLOOKUP($B29,'Feeder DER'!$B$3:$V$366,'Feeder DER'!M$369,FALSE)/1000)</f>
        <v>-0.26211798381246504</v>
      </c>
      <c r="AN29" s="82">
        <f>IF(ISNA(VLOOKUP($B29,'Feeder DER'!$B$3:$V$366,'Feeder DER'!N$369,FALSE)),0,VLOOKUP($B29,'Feeder DER'!$B$3:$V$366,'Feeder DER'!N$369,FALSE)/1000)</f>
        <v>-0.32106982352563518</v>
      </c>
      <c r="AO29" s="82">
        <f>IF(ISNA(VLOOKUP($B29,'Feeder DER'!$B$3:$V$366,'Feeder DER'!O$369,FALSE)),0,VLOOKUP($B29,'Feeder DER'!$B$3:$V$366,'Feeder DER'!O$369,FALSE)/1000)</f>
        <v>-0.38415156059399824</v>
      </c>
      <c r="AP29" s="82">
        <f>IF(ISNA(VLOOKUP($B29,'Feeder DER'!$B$3:$V$366,'Feeder DER'!P$369,FALSE)),0,VLOOKUP($B29,'Feeder DER'!$B$3:$V$366,'Feeder DER'!P$369,FALSE)/1000)</f>
        <v>-0.44151188774156025</v>
      </c>
      <c r="AQ29" s="82">
        <f>IF(ISNA(VLOOKUP($B29,'Feeder DER'!$B$3:$V$366,'Feeder DER'!Q$369,FALSE)),0,VLOOKUP($B29,'Feeder DER'!$B$3:$V$366,'Feeder DER'!Q$369,FALSE)/1000)</f>
        <v>-0.48708698074967588</v>
      </c>
      <c r="AR29" s="82">
        <f>IF(ISNA(VLOOKUP($B29,'Feeder DER'!$B$3:$V$366,'Feeder DER'!R$369,FALSE)),0,VLOOKUP($B29,'Feeder DER'!$B$3:$V$366,'Feeder DER'!R$369,FALSE)/1000)</f>
        <v>-0.52122298497476738</v>
      </c>
      <c r="AS29" s="82">
        <f>IF(ISNA(VLOOKUP($B29,'Feeder DER'!$B$3:$V$366,'Feeder DER'!S$369,FALSE)),0,VLOOKUP($B29,'Feeder DER'!$B$3:$V$366,'Feeder DER'!S$369,FALSE)/1000)</f>
        <v>-0.54626293510952906</v>
      </c>
      <c r="AT29" s="82">
        <f>IF(ISNA(VLOOKUP($B29,'Feeder DER'!$B$3:$V$366,'Feeder DER'!T$369,FALSE)),0,VLOOKUP($B29,'Feeder DER'!$B$3:$V$366,'Feeder DER'!T$369,FALSE)/1000)</f>
        <v>-0.53620813224126573</v>
      </c>
      <c r="AU29" s="82">
        <f>IF(ISNA(VLOOKUP($B29,'Feeder DER'!$B$3:$V$366,'Feeder DER'!U$369,FALSE)),0,VLOOKUP($B29,'Feeder DER'!$B$3:$V$366,'Feeder DER'!U$369,FALSE)/1000)</f>
        <v>-0.5392881917349529</v>
      </c>
      <c r="AV29" s="82">
        <f>IF(ISNA(VLOOKUP($B29,'Feeder DER'!$B$3:$V$366,'Feeder DER'!V$369,FALSE)),0,VLOOKUP($B29,'Feeder DER'!$B$3:$V$366,'Feeder DER'!V$369,FALSE)/1000)</f>
        <v>-0.53601582440362383</v>
      </c>
    </row>
    <row r="30" spans="1:48" x14ac:dyDescent="0.25">
      <c r="A30" s="9" t="s">
        <v>88</v>
      </c>
      <c r="B30" s="108">
        <v>91002</v>
      </c>
      <c r="C30" s="109">
        <v>76.510868098687013</v>
      </c>
      <c r="D30" s="109">
        <v>57.277688219968276</v>
      </c>
      <c r="E30" s="109">
        <v>57.277688219968276</v>
      </c>
      <c r="F30" s="109">
        <v>58.150015389353058</v>
      </c>
      <c r="G30" s="109">
        <v>60.21752525499965</v>
      </c>
      <c r="H30" s="109">
        <v>61.665593566925672</v>
      </c>
      <c r="I30" s="109">
        <v>61.980237581021548</v>
      </c>
      <c r="J30" s="109">
        <v>62.309140792588472</v>
      </c>
      <c r="K30" s="109">
        <v>62.803808898032337</v>
      </c>
      <c r="L30" s="109">
        <v>64.802024148894375</v>
      </c>
      <c r="M30" s="109">
        <v>68.960853838851477</v>
      </c>
      <c r="N30" s="109">
        <v>73.123564694369534</v>
      </c>
      <c r="P30" s="109">
        <v>57.121458130299843</v>
      </c>
      <c r="Q30" s="109">
        <v>56.818093361225102</v>
      </c>
      <c r="R30" s="109">
        <v>56.818093361225102</v>
      </c>
      <c r="S30" s="109">
        <v>58.587928876621461</v>
      </c>
      <c r="T30" s="109">
        <v>59.731838073861134</v>
      </c>
      <c r="U30" s="109">
        <v>60.817828725067741</v>
      </c>
      <c r="V30" s="109">
        <v>61.208965178959303</v>
      </c>
      <c r="W30" s="109">
        <v>61.687052482674581</v>
      </c>
      <c r="X30" s="109">
        <v>62.369842805670082</v>
      </c>
      <c r="Y30" s="109">
        <v>63.616596057144193</v>
      </c>
      <c r="Z30" s="109">
        <v>66.748834765576092</v>
      </c>
      <c r="AA30" s="109">
        <v>69.588838159172383</v>
      </c>
      <c r="AC30" s="82">
        <f>IF(ISNA(VLOOKUP($B30,'Feeder DER'!$B$3:$V$366,'Feeder DER'!C$369,FALSE)),0,VLOOKUP($B30,'Feeder DER'!$B$3:$V$366,'Feeder DER'!C$369,FALSE)/1000)</f>
        <v>3.4700607983168485E-2</v>
      </c>
      <c r="AD30" s="82">
        <f>IF(ISNA(VLOOKUP($B30,'Feeder DER'!$B$3:$V$366,'Feeder DER'!D$369,FALSE)),0,VLOOKUP($B30,'Feeder DER'!$B$3:$V$366,'Feeder DER'!D$369,FALSE)/1000)</f>
        <v>6.5675181220792384E-2</v>
      </c>
      <c r="AE30" s="82">
        <f>IF(ISNA(VLOOKUP($B30,'Feeder DER'!$B$3:$V$366,'Feeder DER'!E$369,FALSE)),0,VLOOKUP($B30,'Feeder DER'!$B$3:$V$366,'Feeder DER'!E$369,FALSE)/1000)</f>
        <v>0.104468397703276</v>
      </c>
      <c r="AF30" s="82">
        <f>IF(ISNA(VLOOKUP($B30,'Feeder DER'!$B$3:$V$366,'Feeder DER'!F$369,FALSE)),0,VLOOKUP($B30,'Feeder DER'!$B$3:$V$366,'Feeder DER'!F$369,FALSE)/1000)</f>
        <v>0.15364435439212723</v>
      </c>
      <c r="AG30" s="82">
        <f>IF(ISNA(VLOOKUP($B30,'Feeder DER'!$B$3:$V$366,'Feeder DER'!G$369,FALSE)),0,VLOOKUP($B30,'Feeder DER'!$B$3:$V$366,'Feeder DER'!G$369,FALSE)/1000)</f>
        <v>0.21003305695730395</v>
      </c>
      <c r="AH30" s="82">
        <f>IF(ISNA(VLOOKUP($B30,'Feeder DER'!$B$3:$V$366,'Feeder DER'!H$369,FALSE)),0,VLOOKUP($B30,'Feeder DER'!$B$3:$V$366,'Feeder DER'!H$369,FALSE)/1000)</f>
        <v>0.27900781953736919</v>
      </c>
      <c r="AI30" s="82">
        <f>IF(ISNA(VLOOKUP($B30,'Feeder DER'!$B$3:$V$366,'Feeder DER'!I$369,FALSE)),0,VLOOKUP($B30,'Feeder DER'!$B$3:$V$366,'Feeder DER'!I$369,FALSE)/1000)</f>
        <v>0.36165350001059787</v>
      </c>
      <c r="AJ30" s="82">
        <f>IF(ISNA(VLOOKUP($B30,'Feeder DER'!$B$3:$V$366,'Feeder DER'!J$369,FALSE)),0,VLOOKUP($B30,'Feeder DER'!$B$3:$V$366,'Feeder DER'!J$369,FALSE)/1000)</f>
        <v>0.55456567728618367</v>
      </c>
      <c r="AK30" s="82">
        <f>IF(ISNA(VLOOKUP($B30,'Feeder DER'!$B$3:$V$366,'Feeder DER'!K$369,FALSE)),0,VLOOKUP($B30,'Feeder DER'!$B$3:$V$366,'Feeder DER'!K$369,FALSE)/1000)</f>
        <v>0.71472670630771062</v>
      </c>
      <c r="AL30" s="82">
        <f>IF(ISNA(VLOOKUP($B30,'Feeder DER'!$B$3:$V$366,'Feeder DER'!L$369,FALSE)),0,VLOOKUP($B30,'Feeder DER'!$B$3:$V$366,'Feeder DER'!L$369,FALSE)/1000)</f>
        <v>0.869247092342321</v>
      </c>
      <c r="AM30" s="82">
        <f>IF(ISNA(VLOOKUP($B30,'Feeder DER'!$B$3:$V$366,'Feeder DER'!M$369,FALSE)),0,VLOOKUP($B30,'Feeder DER'!$B$3:$V$366,'Feeder DER'!M$369,FALSE)/1000)</f>
        <v>-0.28073793660855395</v>
      </c>
      <c r="AN30" s="82">
        <f>IF(ISNA(VLOOKUP($B30,'Feeder DER'!$B$3:$V$366,'Feeder DER'!N$369,FALSE)),0,VLOOKUP($B30,'Feeder DER'!$B$3:$V$366,'Feeder DER'!N$369,FALSE)/1000)</f>
        <v>-0.34348756139590936</v>
      </c>
      <c r="AO30" s="82">
        <f>IF(ISNA(VLOOKUP($B30,'Feeder DER'!$B$3:$V$366,'Feeder DER'!O$369,FALSE)),0,VLOOKUP($B30,'Feeder DER'!$B$3:$V$366,'Feeder DER'!O$369,FALSE)/1000)</f>
        <v>-0.41050532910790422</v>
      </c>
      <c r="AP30" s="82">
        <f>IF(ISNA(VLOOKUP($B30,'Feeder DER'!$B$3:$V$366,'Feeder DER'!P$369,FALSE)),0,VLOOKUP($B30,'Feeder DER'!$B$3:$V$366,'Feeder DER'!P$369,FALSE)/1000)</f>
        <v>-0.47165494036318206</v>
      </c>
      <c r="AQ30" s="82">
        <f>IF(ISNA(VLOOKUP($B30,'Feeder DER'!$B$3:$V$366,'Feeder DER'!Q$369,FALSE)),0,VLOOKUP($B30,'Feeder DER'!$B$3:$V$366,'Feeder DER'!Q$369,FALSE)/1000)</f>
        <v>-0.52060030988695072</v>
      </c>
      <c r="AR30" s="82">
        <f>IF(ISNA(VLOOKUP($B30,'Feeder DER'!$B$3:$V$366,'Feeder DER'!R$369,FALSE)),0,VLOOKUP($B30,'Feeder DER'!$B$3:$V$366,'Feeder DER'!R$369,FALSE)/1000)</f>
        <v>-0.5580033293997626</v>
      </c>
      <c r="AS30" s="82">
        <f>IF(ISNA(VLOOKUP($B30,'Feeder DER'!$B$3:$V$366,'Feeder DER'!S$369,FALSE)),0,VLOOKUP($B30,'Feeder DER'!$B$3:$V$366,'Feeder DER'!S$369,FALSE)/1000)</f>
        <v>-0.58633860601254473</v>
      </c>
      <c r="AT30" s="82">
        <f>IF(ISNA(VLOOKUP($B30,'Feeder DER'!$B$3:$V$366,'Feeder DER'!T$369,FALSE)),0,VLOOKUP($B30,'Feeder DER'!$B$3:$V$366,'Feeder DER'!T$369,FALSE)/1000)</f>
        <v>-0.58246189272767301</v>
      </c>
      <c r="AU30" s="82">
        <f>IF(ISNA(VLOOKUP($B30,'Feeder DER'!$B$3:$V$366,'Feeder DER'!U$369,FALSE)),0,VLOOKUP($B30,'Feeder DER'!$B$3:$V$366,'Feeder DER'!U$369,FALSE)/1000)</f>
        <v>-0.5905470910008862</v>
      </c>
      <c r="AV30" s="82">
        <f>IF(ISNA(VLOOKUP($B30,'Feeder DER'!$B$3:$V$366,'Feeder DER'!V$369,FALSE)),0,VLOOKUP($B30,'Feeder DER'!$B$3:$V$366,'Feeder DER'!V$369,FALSE)/1000)</f>
        <v>-0.59190750845452555</v>
      </c>
    </row>
    <row r="31" spans="1:48" x14ac:dyDescent="0.25">
      <c r="A31" s="9" t="s">
        <v>88</v>
      </c>
      <c r="B31" s="108">
        <v>91003</v>
      </c>
      <c r="C31" s="109">
        <v>155.68298895479808</v>
      </c>
      <c r="D31" s="109">
        <v>168.13874549515074</v>
      </c>
      <c r="E31" s="109">
        <v>168.13874549515074</v>
      </c>
      <c r="F31" s="109">
        <v>170.69946329783886</v>
      </c>
      <c r="G31" s="109">
        <v>176.76864181938882</v>
      </c>
      <c r="H31" s="109">
        <v>181.01944866800812</v>
      </c>
      <c r="I31" s="109">
        <v>181.94308667526266</v>
      </c>
      <c r="J31" s="109">
        <v>182.9085825795284</v>
      </c>
      <c r="K31" s="109">
        <v>184.36068159522853</v>
      </c>
      <c r="L31" s="109">
        <v>190.22644566410887</v>
      </c>
      <c r="M31" s="109">
        <v>202.43469687899636</v>
      </c>
      <c r="N31" s="109">
        <v>214.65434126160335</v>
      </c>
      <c r="P31" s="109">
        <v>191.96837717138092</v>
      </c>
      <c r="Q31" s="109">
        <v>217.07131540752835</v>
      </c>
      <c r="R31" s="109">
        <v>217.07131540752835</v>
      </c>
      <c r="S31" s="109">
        <v>223.83290314577914</v>
      </c>
      <c r="T31" s="109">
        <v>228.2031637346542</v>
      </c>
      <c r="U31" s="109">
        <v>232.35214877149761</v>
      </c>
      <c r="V31" s="109">
        <v>233.84647037800229</v>
      </c>
      <c r="W31" s="109">
        <v>235.6729843237859</v>
      </c>
      <c r="X31" s="109">
        <v>238.28155819158329</v>
      </c>
      <c r="Y31" s="109">
        <v>243.0447304889274</v>
      </c>
      <c r="Z31" s="109">
        <v>255.01132662736268</v>
      </c>
      <c r="AA31" s="109">
        <v>265.86144911370616</v>
      </c>
      <c r="AC31" s="82">
        <f>IF(ISNA(VLOOKUP($B31,'Feeder DER'!$B$3:$V$366,'Feeder DER'!C$369,FALSE)),0,VLOOKUP($B31,'Feeder DER'!$B$3:$V$366,'Feeder DER'!C$369,FALSE)/1000)</f>
        <v>3.2569508521620459E-2</v>
      </c>
      <c r="AD31" s="82">
        <f>IF(ISNA(VLOOKUP($B31,'Feeder DER'!$B$3:$V$366,'Feeder DER'!D$369,FALSE)),0,VLOOKUP($B31,'Feeder DER'!$B$3:$V$366,'Feeder DER'!D$369,FALSE)/1000)</f>
        <v>6.2894015443883955E-2</v>
      </c>
      <c r="AE31" s="82">
        <f>IF(ISNA(VLOOKUP($B31,'Feeder DER'!$B$3:$V$366,'Feeder DER'!E$369,FALSE)),0,VLOOKUP($B31,'Feeder DER'!$B$3:$V$366,'Feeder DER'!E$369,FALSE)/1000)</f>
        <v>9.957425298597869E-2</v>
      </c>
      <c r="AF31" s="82">
        <f>IF(ISNA(VLOOKUP($B31,'Feeder DER'!$B$3:$V$366,'Feeder DER'!F$369,FALSE)),0,VLOOKUP($B31,'Feeder DER'!$B$3:$V$366,'Feeder DER'!F$369,FALSE)/1000)</f>
        <v>0.14222002276296808</v>
      </c>
      <c r="AG31" s="82">
        <f>IF(ISNA(VLOOKUP($B31,'Feeder DER'!$B$3:$V$366,'Feeder DER'!G$369,FALSE)),0,VLOOKUP($B31,'Feeder DER'!$B$3:$V$366,'Feeder DER'!G$369,FALSE)/1000)</f>
        <v>0.18735520066532355</v>
      </c>
      <c r="AH31" s="82">
        <f>IF(ISNA(VLOOKUP($B31,'Feeder DER'!$B$3:$V$366,'Feeder DER'!H$369,FALSE)),0,VLOOKUP($B31,'Feeder DER'!$B$3:$V$366,'Feeder DER'!H$369,FALSE)/1000)</f>
        <v>0.23828418536649798</v>
      </c>
      <c r="AI31" s="82">
        <f>IF(ISNA(VLOOKUP($B31,'Feeder DER'!$B$3:$V$366,'Feeder DER'!I$369,FALSE)),0,VLOOKUP($B31,'Feeder DER'!$B$3:$V$366,'Feeder DER'!I$369,FALSE)/1000)</f>
        <v>0.29650821995192805</v>
      </c>
      <c r="AJ31" s="82">
        <f>IF(ISNA(VLOOKUP($B31,'Feeder DER'!$B$3:$V$366,'Feeder DER'!J$369,FALSE)),0,VLOOKUP($B31,'Feeder DER'!$B$3:$V$366,'Feeder DER'!J$369,FALSE)/1000)</f>
        <v>0.42350584698364085</v>
      </c>
      <c r="AK31" s="82">
        <f>IF(ISNA(VLOOKUP($B31,'Feeder DER'!$B$3:$V$366,'Feeder DER'!K$369,FALSE)),0,VLOOKUP($B31,'Feeder DER'!$B$3:$V$366,'Feeder DER'!K$369,FALSE)/1000)</f>
        <v>0.52966339624070302</v>
      </c>
      <c r="AL31" s="82">
        <f>IF(ISNA(VLOOKUP($B31,'Feeder DER'!$B$3:$V$366,'Feeder DER'!L$369,FALSE)),0,VLOOKUP($B31,'Feeder DER'!$B$3:$V$366,'Feeder DER'!L$369,FALSE)/1000)</f>
        <v>0.62900528701127112</v>
      </c>
      <c r="AM31" s="82">
        <f>IF(ISNA(VLOOKUP($B31,'Feeder DER'!$B$3:$V$366,'Feeder DER'!M$369,FALSE)),0,VLOOKUP($B31,'Feeder DER'!$B$3:$V$366,'Feeder DER'!M$369,FALSE)/1000)</f>
        <v>-0.30759540222468934</v>
      </c>
      <c r="AN31" s="82">
        <f>IF(ISNA(VLOOKUP($B31,'Feeder DER'!$B$3:$V$366,'Feeder DER'!N$369,FALSE)),0,VLOOKUP($B31,'Feeder DER'!$B$3:$V$366,'Feeder DER'!N$369,FALSE)/1000)</f>
        <v>-0.37709936749133666</v>
      </c>
      <c r="AO31" s="82">
        <f>IF(ISNA(VLOOKUP($B31,'Feeder DER'!$B$3:$V$366,'Feeder DER'!O$369,FALSE)),0,VLOOKUP($B31,'Feeder DER'!$B$3:$V$366,'Feeder DER'!O$369,FALSE)/1000)</f>
        <v>-0.45452571033751515</v>
      </c>
      <c r="AP31" s="82">
        <f>IF(ISNA(VLOOKUP($B31,'Feeder DER'!$B$3:$V$366,'Feeder DER'!P$369,FALSE)),0,VLOOKUP($B31,'Feeder DER'!$B$3:$V$366,'Feeder DER'!P$369,FALSE)/1000)</f>
        <v>-0.53156169015566523</v>
      </c>
      <c r="AQ31" s="82">
        <f>IF(ISNA(VLOOKUP($B31,'Feeder DER'!$B$3:$V$366,'Feeder DER'!Q$369,FALSE)),0,VLOOKUP($B31,'Feeder DER'!$B$3:$V$366,'Feeder DER'!Q$369,FALSE)/1000)</f>
        <v>-0.60090579419580425</v>
      </c>
      <c r="AR31" s="82">
        <f>IF(ISNA(VLOOKUP($B31,'Feeder DER'!$B$3:$V$366,'Feeder DER'!R$369,FALSE)),0,VLOOKUP($B31,'Feeder DER'!$B$3:$V$366,'Feeder DER'!R$369,FALSE)/1000)</f>
        <v>-0.66481171128557748</v>
      </c>
      <c r="AS31" s="82">
        <f>IF(ISNA(VLOOKUP($B31,'Feeder DER'!$B$3:$V$366,'Feeder DER'!S$369,FALSE)),0,VLOOKUP($B31,'Feeder DER'!$B$3:$V$366,'Feeder DER'!S$369,FALSE)/1000)</f>
        <v>-0.72624702316488432</v>
      </c>
      <c r="AT31" s="82">
        <f>IF(ISNA(VLOOKUP($B31,'Feeder DER'!$B$3:$V$366,'Feeder DER'!T$369,FALSE)),0,VLOOKUP($B31,'Feeder DER'!$B$3:$V$366,'Feeder DER'!T$369,FALSE)/1000)</f>
        <v>-0.79439972502930545</v>
      </c>
      <c r="AU31" s="82">
        <f>IF(ISNA(VLOOKUP($B31,'Feeder DER'!$B$3:$V$366,'Feeder DER'!U$369,FALSE)),0,VLOOKUP($B31,'Feeder DER'!$B$3:$V$366,'Feeder DER'!U$369,FALSE)/1000)</f>
        <v>-0.86461137952844169</v>
      </c>
      <c r="AV31" s="82">
        <f>IF(ISNA(VLOOKUP($B31,'Feeder DER'!$B$3:$V$366,'Feeder DER'!V$369,FALSE)),0,VLOOKUP($B31,'Feeder DER'!$B$3:$V$366,'Feeder DER'!V$369,FALSE)/1000)</f>
        <v>-0.92736237589580528</v>
      </c>
    </row>
    <row r="32" spans="1:48" x14ac:dyDescent="0.25">
      <c r="A32" s="9" t="s">
        <v>88</v>
      </c>
      <c r="B32" s="108">
        <v>91004</v>
      </c>
      <c r="C32" s="109">
        <v>132.39707692634116</v>
      </c>
      <c r="D32" s="109">
        <v>166.03279400364931</v>
      </c>
      <c r="E32" s="109">
        <v>166.03279400364931</v>
      </c>
      <c r="F32" s="109">
        <v>168.56143860714707</v>
      </c>
      <c r="G32" s="109">
        <v>174.55460017304526</v>
      </c>
      <c r="H32" s="109">
        <v>178.75216531942294</v>
      </c>
      <c r="I32" s="109">
        <v>179.66423468535535</v>
      </c>
      <c r="J32" s="109">
        <v>180.61763767472726</v>
      </c>
      <c r="K32" s="109">
        <v>182.0515490319022</v>
      </c>
      <c r="L32" s="109">
        <v>187.84384392772978</v>
      </c>
      <c r="M32" s="109">
        <v>199.89918580111541</v>
      </c>
      <c r="N32" s="109">
        <v>211.96577814186622</v>
      </c>
      <c r="P32" s="109">
        <v>141.84891256156362</v>
      </c>
      <c r="Q32" s="109">
        <v>146.04846486756404</v>
      </c>
      <c r="R32" s="109">
        <v>146.04846486756404</v>
      </c>
      <c r="S32" s="109">
        <v>150.5977509277001</v>
      </c>
      <c r="T32" s="109">
        <v>153.53812031219542</v>
      </c>
      <c r="U32" s="109">
        <v>156.32961256556783</v>
      </c>
      <c r="V32" s="109">
        <v>157.33501199496138</v>
      </c>
      <c r="W32" s="109">
        <v>158.56391484350257</v>
      </c>
      <c r="X32" s="109">
        <v>160.31899799748913</v>
      </c>
      <c r="Y32" s="109">
        <v>163.52372359939926</v>
      </c>
      <c r="Z32" s="109">
        <v>171.57500846136944</v>
      </c>
      <c r="AA32" s="109">
        <v>178.87511501750515</v>
      </c>
      <c r="AC32" s="82">
        <f>IF(ISNA(VLOOKUP($B32,'Feeder DER'!$B$3:$V$366,'Feeder DER'!C$369,FALSE)),0,VLOOKUP($B32,'Feeder DER'!$B$3:$V$366,'Feeder DER'!C$369,FALSE)/1000)</f>
        <v>3.2183247235755219E-2</v>
      </c>
      <c r="AD32" s="82">
        <f>IF(ISNA(VLOOKUP($B32,'Feeder DER'!$B$3:$V$366,'Feeder DER'!D$369,FALSE)),0,VLOOKUP($B32,'Feeder DER'!$B$3:$V$366,'Feeder DER'!D$369,FALSE)/1000)</f>
        <v>6.45815790664791E-2</v>
      </c>
      <c r="AE32" s="82">
        <f>IF(ISNA(VLOOKUP($B32,'Feeder DER'!$B$3:$V$366,'Feeder DER'!E$369,FALSE)),0,VLOOKUP($B32,'Feeder DER'!$B$3:$V$366,'Feeder DER'!E$369,FALSE)/1000)</f>
        <v>0.10310294623049612</v>
      </c>
      <c r="AF32" s="82">
        <f>IF(ISNA(VLOOKUP($B32,'Feeder DER'!$B$3:$V$366,'Feeder DER'!F$369,FALSE)),0,VLOOKUP($B32,'Feeder DER'!$B$3:$V$366,'Feeder DER'!F$369,FALSE)/1000)</f>
        <v>0.14704176975939939</v>
      </c>
      <c r="AG32" s="82">
        <f>IF(ISNA(VLOOKUP($B32,'Feeder DER'!$B$3:$V$366,'Feeder DER'!G$369,FALSE)),0,VLOOKUP($B32,'Feeder DER'!$B$3:$V$366,'Feeder DER'!G$369,FALSE)/1000)</f>
        <v>0.19293394238062347</v>
      </c>
      <c r="AH32" s="82">
        <f>IF(ISNA(VLOOKUP($B32,'Feeder DER'!$B$3:$V$366,'Feeder DER'!H$369,FALSE)),0,VLOOKUP($B32,'Feeder DER'!$B$3:$V$366,'Feeder DER'!H$369,FALSE)/1000)</f>
        <v>0.24432293961001575</v>
      </c>
      <c r="AI32" s="82">
        <f>IF(ISNA(VLOOKUP($B32,'Feeder DER'!$B$3:$V$366,'Feeder DER'!I$369,FALSE)),0,VLOOKUP($B32,'Feeder DER'!$B$3:$V$366,'Feeder DER'!I$369,FALSE)/1000)</f>
        <v>0.30222318150739491</v>
      </c>
      <c r="AJ32" s="82">
        <f>IF(ISNA(VLOOKUP($B32,'Feeder DER'!$B$3:$V$366,'Feeder DER'!J$369,FALSE)),0,VLOOKUP($B32,'Feeder DER'!$B$3:$V$366,'Feeder DER'!J$369,FALSE)/1000)</f>
        <v>0.42739580762832613</v>
      </c>
      <c r="AK32" s="82">
        <f>IF(ISNA(VLOOKUP($B32,'Feeder DER'!$B$3:$V$366,'Feeder DER'!K$369,FALSE)),0,VLOOKUP($B32,'Feeder DER'!$B$3:$V$366,'Feeder DER'!K$369,FALSE)/1000)</f>
        <v>0.53310555848565133</v>
      </c>
      <c r="AL32" s="82">
        <f>IF(ISNA(VLOOKUP($B32,'Feeder DER'!$B$3:$V$366,'Feeder DER'!L$369,FALSE)),0,VLOOKUP($B32,'Feeder DER'!$B$3:$V$366,'Feeder DER'!L$369,FALSE)/1000)</f>
        <v>0.63261141071998106</v>
      </c>
      <c r="AM32" s="82">
        <f>IF(ISNA(VLOOKUP($B32,'Feeder DER'!$B$3:$V$366,'Feeder DER'!M$369,FALSE)),0,VLOOKUP($B32,'Feeder DER'!$B$3:$V$366,'Feeder DER'!M$369,FALSE)/1000)</f>
        <v>-0.31730469208034467</v>
      </c>
      <c r="AN32" s="82">
        <f>IF(ISNA(VLOOKUP($B32,'Feeder DER'!$B$3:$V$366,'Feeder DER'!N$369,FALSE)),0,VLOOKUP($B32,'Feeder DER'!$B$3:$V$366,'Feeder DER'!N$369,FALSE)/1000)</f>
        <v>-0.39038726243515681</v>
      </c>
      <c r="AO32" s="82">
        <f>IF(ISNA(VLOOKUP($B32,'Feeder DER'!$B$3:$V$366,'Feeder DER'!O$369,FALSE)),0,VLOOKUP($B32,'Feeder DER'!$B$3:$V$366,'Feeder DER'!O$369,FALSE)/1000)</f>
        <v>-0.47020909449412374</v>
      </c>
      <c r="AP32" s="82">
        <f>IF(ISNA(VLOOKUP($B32,'Feeder DER'!$B$3:$V$366,'Feeder DER'!P$369,FALSE)),0,VLOOKUP($B32,'Feeder DER'!$B$3:$V$366,'Feeder DER'!P$369,FALSE)/1000)</f>
        <v>-0.54762476915824299</v>
      </c>
      <c r="AQ32" s="82">
        <f>IF(ISNA(VLOOKUP($B32,'Feeder DER'!$B$3:$V$366,'Feeder DER'!Q$369,FALSE)),0,VLOOKUP($B32,'Feeder DER'!$B$3:$V$366,'Feeder DER'!Q$369,FALSE)/1000)</f>
        <v>-0.61532217544252565</v>
      </c>
      <c r="AR32" s="82">
        <f>IF(ISNA(VLOOKUP($B32,'Feeder DER'!$B$3:$V$366,'Feeder DER'!R$369,FALSE)),0,VLOOKUP($B32,'Feeder DER'!$B$3:$V$366,'Feeder DER'!R$369,FALSE)/1000)</f>
        <v>-0.6757142831886841</v>
      </c>
      <c r="AS32" s="82">
        <f>IF(ISNA(VLOOKUP($B32,'Feeder DER'!$B$3:$V$366,'Feeder DER'!S$369,FALSE)),0,VLOOKUP($B32,'Feeder DER'!$B$3:$V$366,'Feeder DER'!S$369,FALSE)/1000)</f>
        <v>-0.73175818672305104</v>
      </c>
      <c r="AT32" s="82">
        <f>IF(ISNA(VLOOKUP($B32,'Feeder DER'!$B$3:$V$366,'Feeder DER'!T$369,FALSE)),0,VLOOKUP($B32,'Feeder DER'!$B$3:$V$366,'Feeder DER'!T$369,FALSE)/1000)</f>
        <v>-0.78924116502195107</v>
      </c>
      <c r="AU32" s="82">
        <f>IF(ISNA(VLOOKUP($B32,'Feeder DER'!$B$3:$V$366,'Feeder DER'!U$369,FALSE)),0,VLOOKUP($B32,'Feeder DER'!$B$3:$V$366,'Feeder DER'!U$369,FALSE)/1000)</f>
        <v>-0.8488790484784986</v>
      </c>
      <c r="AV32" s="82">
        <f>IF(ISNA(VLOOKUP($B32,'Feeder DER'!$B$3:$V$366,'Feeder DER'!V$369,FALSE)),0,VLOOKUP($B32,'Feeder DER'!$B$3:$V$366,'Feeder DER'!V$369,FALSE)/1000)</f>
        <v>-0.90092559429322205</v>
      </c>
    </row>
    <row r="33" spans="1:48" x14ac:dyDescent="0.25">
      <c r="A33" s="9" t="s">
        <v>88</v>
      </c>
      <c r="B33" s="108">
        <v>91005</v>
      </c>
      <c r="C33" s="109">
        <v>64.049047257467976</v>
      </c>
      <c r="D33" s="109">
        <v>69.195523581705075</v>
      </c>
      <c r="E33" s="109">
        <v>69.195523581705075</v>
      </c>
      <c r="F33" s="109">
        <v>70.249356882174823</v>
      </c>
      <c r="G33" s="109">
        <v>72.747055935850696</v>
      </c>
      <c r="H33" s="109">
        <v>74.496425509584043</v>
      </c>
      <c r="I33" s="109">
        <v>74.876537870501977</v>
      </c>
      <c r="J33" s="109">
        <v>75.273876356732004</v>
      </c>
      <c r="K33" s="109">
        <v>75.871470631555155</v>
      </c>
      <c r="L33" s="109">
        <v>78.285456859165222</v>
      </c>
      <c r="M33" s="109">
        <v>83.309619091037533</v>
      </c>
      <c r="N33" s="109">
        <v>88.338470047113674</v>
      </c>
      <c r="P33" s="109">
        <v>108.4818048558413</v>
      </c>
      <c r="Q33" s="109">
        <v>106.79439299030692</v>
      </c>
      <c r="R33" s="109">
        <v>106.79439299030692</v>
      </c>
      <c r="S33" s="109">
        <v>110.12094793747499</v>
      </c>
      <c r="T33" s="109">
        <v>112.27102163985322</v>
      </c>
      <c r="U33" s="109">
        <v>114.31223255573912</v>
      </c>
      <c r="V33" s="109">
        <v>115.04740647127633</v>
      </c>
      <c r="W33" s="109">
        <v>115.94601183404426</v>
      </c>
      <c r="X33" s="109">
        <v>117.22937376631427</v>
      </c>
      <c r="Y33" s="109">
        <v>119.57275153250193</v>
      </c>
      <c r="Z33" s="109">
        <v>125.46005805370258</v>
      </c>
      <c r="AA33" s="109">
        <v>130.79808368193508</v>
      </c>
      <c r="AC33" s="82">
        <f>IF(ISNA(VLOOKUP($B33,'Feeder DER'!$B$3:$V$366,'Feeder DER'!C$369,FALSE)),0,VLOOKUP($B33,'Feeder DER'!$B$3:$V$366,'Feeder DER'!C$369,FALSE)/1000)</f>
        <v>5.3021354300087239E-2</v>
      </c>
      <c r="AD33" s="82">
        <f>IF(ISNA(VLOOKUP($B33,'Feeder DER'!$B$3:$V$366,'Feeder DER'!D$369,FALSE)),0,VLOOKUP($B33,'Feeder DER'!$B$3:$V$366,'Feeder DER'!D$369,FALSE)/1000)</f>
        <v>0.10679152042490864</v>
      </c>
      <c r="AE33" s="82">
        <f>IF(ISNA(VLOOKUP($B33,'Feeder DER'!$B$3:$V$366,'Feeder DER'!E$369,FALSE)),0,VLOOKUP($B33,'Feeder DER'!$B$3:$V$366,'Feeder DER'!E$369,FALSE)/1000)</f>
        <v>0.17047152207726585</v>
      </c>
      <c r="AF33" s="82">
        <f>IF(ISNA(VLOOKUP($B33,'Feeder DER'!$B$3:$V$366,'Feeder DER'!F$369,FALSE)),0,VLOOKUP($B33,'Feeder DER'!$B$3:$V$366,'Feeder DER'!F$369,FALSE)/1000)</f>
        <v>0.24260183798124102</v>
      </c>
      <c r="AG33" s="82">
        <f>IF(ISNA(VLOOKUP($B33,'Feeder DER'!$B$3:$V$366,'Feeder DER'!G$369,FALSE)),0,VLOOKUP($B33,'Feeder DER'!$B$3:$V$366,'Feeder DER'!G$369,FALSE)/1000)</f>
        <v>0.31745985600635956</v>
      </c>
      <c r="AH33" s="82">
        <f>IF(ISNA(VLOOKUP($B33,'Feeder DER'!$B$3:$V$366,'Feeder DER'!H$369,FALSE)),0,VLOOKUP($B33,'Feeder DER'!$B$3:$V$366,'Feeder DER'!H$369,FALSE)/1000)</f>
        <v>0.40077667489243501</v>
      </c>
      <c r="AI33" s="82">
        <f>IF(ISNA(VLOOKUP($B33,'Feeder DER'!$B$3:$V$366,'Feeder DER'!I$369,FALSE)),0,VLOOKUP($B33,'Feeder DER'!$B$3:$V$366,'Feeder DER'!I$369,FALSE)/1000)</f>
        <v>0.4942419698955734</v>
      </c>
      <c r="AJ33" s="82">
        <f>IF(ISNA(VLOOKUP($B33,'Feeder DER'!$B$3:$V$366,'Feeder DER'!J$369,FALSE)),0,VLOOKUP($B33,'Feeder DER'!$B$3:$V$366,'Feeder DER'!J$369,FALSE)/1000)</f>
        <v>0.69517055959880714</v>
      </c>
      <c r="AK33" s="82">
        <f>IF(ISNA(VLOOKUP($B33,'Feeder DER'!$B$3:$V$366,'Feeder DER'!K$369,FALSE)),0,VLOOKUP($B33,'Feeder DER'!$B$3:$V$366,'Feeder DER'!K$369,FALSE)/1000)</f>
        <v>0.86513401228883169</v>
      </c>
      <c r="AL33" s="82">
        <f>IF(ISNA(VLOOKUP($B33,'Feeder DER'!$B$3:$V$366,'Feeder DER'!L$369,FALSE)),0,VLOOKUP($B33,'Feeder DER'!$B$3:$V$366,'Feeder DER'!L$369,FALSE)/1000)</f>
        <v>1.0248969986295804</v>
      </c>
      <c r="AM33" s="82">
        <f>IF(ISNA(VLOOKUP($B33,'Feeder DER'!$B$3:$V$366,'Feeder DER'!M$369,FALSE)),0,VLOOKUP($B33,'Feeder DER'!$B$3:$V$366,'Feeder DER'!M$369,FALSE)/1000)</f>
        <v>-0.52773236969393422</v>
      </c>
      <c r="AN33" s="82">
        <f>IF(ISNA(VLOOKUP($B33,'Feeder DER'!$B$3:$V$366,'Feeder DER'!N$369,FALSE)),0,VLOOKUP($B33,'Feeder DER'!$B$3:$V$366,'Feeder DER'!N$369,FALSE)/1000)</f>
        <v>-0.649364606653412</v>
      </c>
      <c r="AO33" s="82">
        <f>IF(ISNA(VLOOKUP($B33,'Feeder DER'!$B$3:$V$366,'Feeder DER'!O$369,FALSE)),0,VLOOKUP($B33,'Feeder DER'!$B$3:$V$366,'Feeder DER'!O$369,FALSE)/1000)</f>
        <v>-0.78207931728411573</v>
      </c>
      <c r="AP33" s="82">
        <f>IF(ISNA(VLOOKUP($B33,'Feeder DER'!$B$3:$V$366,'Feeder DER'!P$369,FALSE)),0,VLOOKUP($B33,'Feeder DER'!$B$3:$V$366,'Feeder DER'!P$369,FALSE)/1000)</f>
        <v>-0.9107737478111203</v>
      </c>
      <c r="AQ33" s="82">
        <f>IF(ISNA(VLOOKUP($B33,'Feeder DER'!$B$3:$V$366,'Feeder DER'!Q$369,FALSE)),0,VLOOKUP($B33,'Feeder DER'!$B$3:$V$366,'Feeder DER'!Q$369,FALSE)/1000)</f>
        <v>-1.0233445163765493</v>
      </c>
      <c r="AR33" s="82">
        <f>IF(ISNA(VLOOKUP($B33,'Feeder DER'!$B$3:$V$366,'Feeder DER'!R$369,FALSE)),0,VLOOKUP($B33,'Feeder DER'!$B$3:$V$366,'Feeder DER'!R$369,FALSE)/1000)</f>
        <v>-1.123927043825435</v>
      </c>
      <c r="AS33" s="82">
        <f>IF(ISNA(VLOOKUP($B33,'Feeder DER'!$B$3:$V$366,'Feeder DER'!S$369,FALSE)),0,VLOOKUP($B33,'Feeder DER'!$B$3:$V$366,'Feeder DER'!S$369,FALSE)/1000)</f>
        <v>-1.2174263643144685</v>
      </c>
      <c r="AT33" s="82">
        <f>IF(ISNA(VLOOKUP($B33,'Feeder DER'!$B$3:$V$366,'Feeder DER'!T$369,FALSE)),0,VLOOKUP($B33,'Feeder DER'!$B$3:$V$366,'Feeder DER'!T$369,FALSE)/1000)</f>
        <v>-1.315077773746903</v>
      </c>
      <c r="AU33" s="82">
        <f>IF(ISNA(VLOOKUP($B33,'Feeder DER'!$B$3:$V$366,'Feeder DER'!U$369,FALSE)),0,VLOOKUP($B33,'Feeder DER'!$B$3:$V$366,'Feeder DER'!U$369,FALSE)/1000)</f>
        <v>-1.4155253977494628</v>
      </c>
      <c r="AV33" s="82">
        <f>IF(ISNA(VLOOKUP($B33,'Feeder DER'!$B$3:$V$366,'Feeder DER'!V$369,FALSE)),0,VLOOKUP($B33,'Feeder DER'!$B$3:$V$366,'Feeder DER'!V$369,FALSE)/1000)</f>
        <v>-1.503387821813738</v>
      </c>
    </row>
    <row r="34" spans="1:48" x14ac:dyDescent="0.25">
      <c r="A34" s="9" t="s">
        <v>88</v>
      </c>
      <c r="B34" s="108">
        <v>91006</v>
      </c>
      <c r="C34" s="109">
        <v>144.80695608224875</v>
      </c>
      <c r="D34" s="109">
        <v>176.65511435108834</v>
      </c>
      <c r="E34" s="109">
        <v>176.65511435108834</v>
      </c>
      <c r="F34" s="109">
        <v>179.3455346639233</v>
      </c>
      <c r="G34" s="109">
        <v>185.72212218147735</v>
      </c>
      <c r="H34" s="109">
        <v>190.18823597170359</v>
      </c>
      <c r="I34" s="109">
        <v>191.15865702076076</v>
      </c>
      <c r="J34" s="109">
        <v>192.17305610451322</v>
      </c>
      <c r="K34" s="109">
        <v>193.6987051565041</v>
      </c>
      <c r="L34" s="109">
        <v>199.86157510829904</v>
      </c>
      <c r="M34" s="109">
        <v>212.68818451377342</v>
      </c>
      <c r="N34" s="109">
        <v>225.52676416049337</v>
      </c>
      <c r="P34" s="109">
        <v>227.48493612147226</v>
      </c>
      <c r="Q34" s="109">
        <v>233.91848283056461</v>
      </c>
      <c r="R34" s="109">
        <v>233.91848283056461</v>
      </c>
      <c r="S34" s="109">
        <v>241.20484557401588</v>
      </c>
      <c r="T34" s="109">
        <v>245.91428737476525</v>
      </c>
      <c r="U34" s="109">
        <v>250.38528016016883</v>
      </c>
      <c r="V34" s="109">
        <v>251.99557787453179</v>
      </c>
      <c r="W34" s="109">
        <v>253.96384977754414</v>
      </c>
      <c r="X34" s="109">
        <v>256.7748782193309</v>
      </c>
      <c r="Y34" s="109">
        <v>261.90772608162689</v>
      </c>
      <c r="Z34" s="109">
        <v>274.80306422473279</v>
      </c>
      <c r="AA34" s="109">
        <v>286.49527784478823</v>
      </c>
      <c r="AC34" s="82">
        <f>IF(ISNA(VLOOKUP($B34,'Feeder DER'!$B$3:$V$366,'Feeder DER'!C$369,FALSE)),0,VLOOKUP($B34,'Feeder DER'!$B$3:$V$366,'Feeder DER'!C$369,FALSE)/1000)</f>
        <v>7.7791337147359599E-2</v>
      </c>
      <c r="AD34" s="82">
        <f>IF(ISNA(VLOOKUP($B34,'Feeder DER'!$B$3:$V$366,'Feeder DER'!D$369,FALSE)),0,VLOOKUP($B34,'Feeder DER'!$B$3:$V$366,'Feeder DER'!D$369,FALSE)/1000)</f>
        <v>0.15658594294798883</v>
      </c>
      <c r="AE34" s="82">
        <f>IF(ISNA(VLOOKUP($B34,'Feeder DER'!$B$3:$V$366,'Feeder DER'!E$369,FALSE)),0,VLOOKUP($B34,'Feeder DER'!$B$3:$V$366,'Feeder DER'!E$369,FALSE)/1000)</f>
        <v>0.24998799166856439</v>
      </c>
      <c r="AF34" s="82">
        <f>IF(ISNA(VLOOKUP($B34,'Feeder DER'!$B$3:$V$366,'Feeder DER'!F$369,FALSE)),0,VLOOKUP($B34,'Feeder DER'!$B$3:$V$366,'Feeder DER'!F$369,FALSE)/1000)</f>
        <v>0.35583392736219394</v>
      </c>
      <c r="AG34" s="82">
        <f>IF(ISNA(VLOOKUP($B34,'Feeder DER'!$B$3:$V$366,'Feeder DER'!G$369,FALSE)),0,VLOOKUP($B34,'Feeder DER'!$B$3:$V$366,'Feeder DER'!G$369,FALSE)/1000)</f>
        <v>0.46568535495683877</v>
      </c>
      <c r="AH34" s="82">
        <f>IF(ISNA(VLOOKUP($B34,'Feeder DER'!$B$3:$V$366,'Feeder DER'!H$369,FALSE)),0,VLOOKUP($B34,'Feeder DER'!$B$3:$V$366,'Feeder DER'!H$369,FALSE)/1000)</f>
        <v>0.58789000936337621</v>
      </c>
      <c r="AI34" s="82">
        <f>IF(ISNA(VLOOKUP($B34,'Feeder DER'!$B$3:$V$366,'Feeder DER'!I$369,FALSE)),0,VLOOKUP($B34,'Feeder DER'!$B$3:$V$366,'Feeder DER'!I$369,FALSE)/1000)</f>
        <v>0.72490139686011257</v>
      </c>
      <c r="AJ34" s="82">
        <f>IF(ISNA(VLOOKUP($B34,'Feeder DER'!$B$3:$V$366,'Feeder DER'!J$369,FALSE)),0,VLOOKUP($B34,'Feeder DER'!$B$3:$V$366,'Feeder DER'!J$369,FALSE)/1000)</f>
        <v>1.019155490521205</v>
      </c>
      <c r="AK34" s="82">
        <f>IF(ISNA(VLOOKUP($B34,'Feeder DER'!$B$3:$V$366,'Feeder DER'!K$369,FALSE)),0,VLOOKUP($B34,'Feeder DER'!$B$3:$V$366,'Feeder DER'!K$369,FALSE)/1000)</f>
        <v>1.2680370192437809</v>
      </c>
      <c r="AL34" s="82">
        <f>IF(ISNA(VLOOKUP($B34,'Feeder DER'!$B$3:$V$366,'Feeder DER'!L$369,FALSE)),0,VLOOKUP($B34,'Feeder DER'!$B$3:$V$366,'Feeder DER'!L$369,FALSE)/1000)</f>
        <v>1.5018056578543098</v>
      </c>
      <c r="AM34" s="82">
        <f>IF(ISNA(VLOOKUP($B34,'Feeder DER'!$B$3:$V$366,'Feeder DER'!M$369,FALSE)),0,VLOOKUP($B34,'Feeder DER'!$B$3:$V$366,'Feeder DER'!M$369,FALSE)/1000)</f>
        <v>-0.77482157332088275</v>
      </c>
      <c r="AN34" s="82">
        <f>IF(ISNA(VLOOKUP($B34,'Feeder DER'!$B$3:$V$366,'Feeder DER'!N$369,FALSE)),0,VLOOKUP($B34,'Feeder DER'!$B$3:$V$366,'Feeder DER'!N$369,FALSE)/1000)</f>
        <v>-0.95349886827950692</v>
      </c>
      <c r="AO34" s="82">
        <f>IF(ISNA(VLOOKUP($B34,'Feeder DER'!$B$3:$V$366,'Feeder DER'!O$369,FALSE)),0,VLOOKUP($B34,'Feeder DER'!$B$3:$V$366,'Feeder DER'!O$369,FALSE)/1000)</f>
        <v>-1.1488185769794153</v>
      </c>
      <c r="AP34" s="82">
        <f>IF(ISNA(VLOOKUP($B34,'Feeder DER'!$B$3:$V$366,'Feeder DER'!P$369,FALSE)),0,VLOOKUP($B34,'Feeder DER'!$B$3:$V$366,'Feeder DER'!P$369,FALSE)/1000)</f>
        <v>-1.3387231395202888</v>
      </c>
      <c r="AQ34" s="82">
        <f>IF(ISNA(VLOOKUP($B34,'Feeder DER'!$B$3:$V$366,'Feeder DER'!Q$369,FALSE)),0,VLOOKUP($B34,'Feeder DER'!$B$3:$V$366,'Feeder DER'!Q$369,FALSE)/1000)</f>
        <v>-1.5053531539933513</v>
      </c>
      <c r="AR34" s="82">
        <f>IF(ISNA(VLOOKUP($B34,'Feeder DER'!$B$3:$V$366,'Feeder DER'!R$369,FALSE)),0,VLOOKUP($B34,'Feeder DER'!$B$3:$V$366,'Feeder DER'!R$369,FALSE)/1000)</f>
        <v>-1.6548018522387731</v>
      </c>
      <c r="AS34" s="82">
        <f>IF(ISNA(VLOOKUP($B34,'Feeder DER'!$B$3:$V$366,'Feeder DER'!S$369,FALSE)),0,VLOOKUP($B34,'Feeder DER'!$B$3:$V$366,'Feeder DER'!S$369,FALSE)/1000)</f>
        <v>-1.794303931472996</v>
      </c>
      <c r="AT34" s="82">
        <f>IF(ISNA(VLOOKUP($B34,'Feeder DER'!$B$3:$V$366,'Feeder DER'!T$369,FALSE)),0,VLOOKUP($B34,'Feeder DER'!$B$3:$V$366,'Feeder DER'!T$369,FALSE)/1000)</f>
        <v>-1.941749274761787</v>
      </c>
      <c r="AU34" s="82">
        <f>IF(ISNA(VLOOKUP($B34,'Feeder DER'!$B$3:$V$366,'Feeder DER'!U$369,FALSE)),0,VLOOKUP($B34,'Feeder DER'!$B$3:$V$366,'Feeder DER'!U$369,FALSE)/1000)</f>
        <v>-2.0930768149900705</v>
      </c>
      <c r="AV34" s="82">
        <f>IF(ISNA(VLOOKUP($B34,'Feeder DER'!$B$3:$V$366,'Feeder DER'!V$369,FALSE)),0,VLOOKUP($B34,'Feeder DER'!$B$3:$V$366,'Feeder DER'!V$369,FALSE)/1000)</f>
        <v>-2.225871842388794</v>
      </c>
    </row>
    <row r="35" spans="1:48" x14ac:dyDescent="0.25">
      <c r="A35" s="9" t="s">
        <v>88</v>
      </c>
      <c r="B35" s="108">
        <v>91007</v>
      </c>
      <c r="C35" s="109">
        <v>60.688491020338702</v>
      </c>
      <c r="D35" s="109">
        <v>62.941765313847164</v>
      </c>
      <c r="E35" s="109">
        <v>62.941765313847164</v>
      </c>
      <c r="F35" s="109">
        <v>63.900355188519654</v>
      </c>
      <c r="G35" s="109">
        <v>66.172317008065022</v>
      </c>
      <c r="H35" s="109">
        <v>67.763581926049127</v>
      </c>
      <c r="I35" s="109">
        <v>68.109340463240315</v>
      </c>
      <c r="J35" s="109">
        <v>68.470768261686246</v>
      </c>
      <c r="K35" s="109">
        <v>69.014353115905962</v>
      </c>
      <c r="L35" s="109">
        <v>71.210167913516131</v>
      </c>
      <c r="M35" s="109">
        <v>75.780256030904283</v>
      </c>
      <c r="N35" s="109">
        <v>80.354609114625262</v>
      </c>
      <c r="P35" s="109">
        <v>100.73154246175338</v>
      </c>
      <c r="Q35" s="109">
        <v>142.48633735607342</v>
      </c>
      <c r="R35" s="109">
        <v>142.48633735607342</v>
      </c>
      <c r="S35" s="109">
        <v>146.92466615933492</v>
      </c>
      <c r="T35" s="109">
        <v>149.79331982475057</v>
      </c>
      <c r="U35" s="109">
        <v>152.51672747783041</v>
      </c>
      <c r="V35" s="109">
        <v>153.49760517759998</v>
      </c>
      <c r="W35" s="109">
        <v>154.69653503977869</v>
      </c>
      <c r="X35" s="109">
        <v>156.40881165010566</v>
      </c>
      <c r="Y35" s="109">
        <v>159.53537387492247</v>
      </c>
      <c r="Z35" s="109">
        <v>167.39028759847858</v>
      </c>
      <c r="AA35" s="109">
        <v>174.51234428312813</v>
      </c>
      <c r="AC35" s="82">
        <f>IF(ISNA(VLOOKUP($B35,'Feeder DER'!$B$3:$V$366,'Feeder DER'!C$369,FALSE)),0,VLOOKUP($B35,'Feeder DER'!$B$3:$V$366,'Feeder DER'!C$369,FALSE)/1000)</f>
        <v>3.9863267876221777E-2</v>
      </c>
      <c r="AD35" s="82">
        <f>IF(ISNA(VLOOKUP($B35,'Feeder DER'!$B$3:$V$366,'Feeder DER'!D$369,FALSE)),0,VLOOKUP($B35,'Feeder DER'!$B$3:$V$366,'Feeder DER'!D$369,FALSE)/1000)</f>
        <v>7.7006427738264757E-2</v>
      </c>
      <c r="AE35" s="82">
        <f>IF(ISNA(VLOOKUP($B35,'Feeder DER'!$B$3:$V$366,'Feeder DER'!E$369,FALSE)),0,VLOOKUP($B35,'Feeder DER'!$B$3:$V$366,'Feeder DER'!E$369,FALSE)/1000)</f>
        <v>0.12189738658756732</v>
      </c>
      <c r="AF35" s="82">
        <f>IF(ISNA(VLOOKUP($B35,'Feeder DER'!$B$3:$V$366,'Feeder DER'!F$369,FALSE)),0,VLOOKUP($B35,'Feeder DER'!$B$3:$V$366,'Feeder DER'!F$369,FALSE)/1000)</f>
        <v>0.17398299979076634</v>
      </c>
      <c r="AG35" s="82">
        <f>IF(ISNA(VLOOKUP($B35,'Feeder DER'!$B$3:$V$366,'Feeder DER'!G$369,FALSE)),0,VLOOKUP($B35,'Feeder DER'!$B$3:$V$366,'Feeder DER'!G$369,FALSE)/1000)</f>
        <v>0.22899753153714347</v>
      </c>
      <c r="AH35" s="82">
        <f>IF(ISNA(VLOOKUP($B35,'Feeder DER'!$B$3:$V$366,'Feeder DER'!H$369,FALSE)),0,VLOOKUP($B35,'Feeder DER'!$B$3:$V$366,'Feeder DER'!H$369,FALSE)/1000)</f>
        <v>0.29096204995413888</v>
      </c>
      <c r="AI35" s="82">
        <f>IF(ISNA(VLOOKUP($B35,'Feeder DER'!$B$3:$V$366,'Feeder DER'!I$369,FALSE)),0,VLOOKUP($B35,'Feeder DER'!$B$3:$V$366,'Feeder DER'!I$369,FALSE)/1000)</f>
        <v>0.36180819304205591</v>
      </c>
      <c r="AJ35" s="82">
        <f>IF(ISNA(VLOOKUP($B35,'Feeder DER'!$B$3:$V$366,'Feeder DER'!J$369,FALSE)),0,VLOOKUP($B35,'Feeder DER'!$B$3:$V$366,'Feeder DER'!J$369,FALSE)/1000)</f>
        <v>0.51583626597389043</v>
      </c>
      <c r="AK35" s="82">
        <f>IF(ISNA(VLOOKUP($B35,'Feeder DER'!$B$3:$V$366,'Feeder DER'!K$369,FALSE)),0,VLOOKUP($B35,'Feeder DER'!$B$3:$V$366,'Feeder DER'!K$369,FALSE)/1000)</f>
        <v>0.64462314831409195</v>
      </c>
      <c r="AL35" s="82">
        <f>IF(ISNA(VLOOKUP($B35,'Feeder DER'!$B$3:$V$366,'Feeder DER'!L$369,FALSE)),0,VLOOKUP($B35,'Feeder DER'!$B$3:$V$366,'Feeder DER'!L$369,FALSE)/1000)</f>
        <v>0.76503634791246633</v>
      </c>
      <c r="AM35" s="82">
        <f>IF(ISNA(VLOOKUP($B35,'Feeder DER'!$B$3:$V$366,'Feeder DER'!M$369,FALSE)),0,VLOOKUP($B35,'Feeder DER'!$B$3:$V$366,'Feeder DER'!M$369,FALSE)/1000)</f>
        <v>-0.37758797174371028</v>
      </c>
      <c r="AN35" s="82">
        <f>IF(ISNA(VLOOKUP($B35,'Feeder DER'!$B$3:$V$366,'Feeder DER'!N$369,FALSE)),0,VLOOKUP($B35,'Feeder DER'!$B$3:$V$366,'Feeder DER'!N$369,FALSE)/1000)</f>
        <v>-0.46291676605406001</v>
      </c>
      <c r="AO35" s="82">
        <f>IF(ISNA(VLOOKUP($B35,'Feeder DER'!$B$3:$V$366,'Feeder DER'!O$369,FALSE)),0,VLOOKUP($B35,'Feeder DER'!$B$3:$V$366,'Feeder DER'!O$369,FALSE)/1000)</f>
        <v>-0.55803347014392435</v>
      </c>
      <c r="AP35" s="82">
        <f>IF(ISNA(VLOOKUP($B35,'Feeder DER'!$B$3:$V$366,'Feeder DER'!P$369,FALSE)),0,VLOOKUP($B35,'Feeder DER'!$B$3:$V$366,'Feeder DER'!P$369,FALSE)/1000)</f>
        <v>-0.65279585226073478</v>
      </c>
      <c r="AQ35" s="82">
        <f>IF(ISNA(VLOOKUP($B35,'Feeder DER'!$B$3:$V$366,'Feeder DER'!Q$369,FALSE)),0,VLOOKUP($B35,'Feeder DER'!$B$3:$V$366,'Feeder DER'!Q$369,FALSE)/1000)</f>
        <v>-0.7382360671212892</v>
      </c>
      <c r="AR35" s="82">
        <f>IF(ISNA(VLOOKUP($B35,'Feeder DER'!$B$3:$V$366,'Feeder DER'!R$369,FALSE)),0,VLOOKUP($B35,'Feeder DER'!$B$3:$V$366,'Feeder DER'!R$369,FALSE)/1000)</f>
        <v>-0.81715551577574574</v>
      </c>
      <c r="AS35" s="82">
        <f>IF(ISNA(VLOOKUP($B35,'Feeder DER'!$B$3:$V$366,'Feeder DER'!S$369,FALSE)),0,VLOOKUP($B35,'Feeder DER'!$B$3:$V$366,'Feeder DER'!S$369,FALSE)/1000)</f>
        <v>-0.89320167453269061</v>
      </c>
      <c r="AT35" s="82">
        <f>IF(ISNA(VLOOKUP($B35,'Feeder DER'!$B$3:$V$366,'Feeder DER'!T$369,FALSE)),0,VLOOKUP($B35,'Feeder DER'!$B$3:$V$366,'Feeder DER'!T$369,FALSE)/1000)</f>
        <v>-0.97841443336470268</v>
      </c>
      <c r="AU35" s="82">
        <f>IF(ISNA(VLOOKUP($B35,'Feeder DER'!$B$3:$V$366,'Feeder DER'!U$369,FALSE)),0,VLOOKUP($B35,'Feeder DER'!$B$3:$V$366,'Feeder DER'!U$369,FALSE)/1000)</f>
        <v>-1.0659024505677919</v>
      </c>
      <c r="AV35" s="82">
        <f>IF(ISNA(VLOOKUP($B35,'Feeder DER'!$B$3:$V$366,'Feeder DER'!V$369,FALSE)),0,VLOOKUP($B35,'Feeder DER'!$B$3:$V$366,'Feeder DER'!V$369,FALSE)/1000)</f>
        <v>-1.1442314509289513</v>
      </c>
    </row>
    <row r="36" spans="1:48" x14ac:dyDescent="0.25">
      <c r="A36" s="9" t="s">
        <v>88</v>
      </c>
      <c r="B36" s="108">
        <v>91008</v>
      </c>
      <c r="C36" s="109">
        <v>153.01497598945812</v>
      </c>
      <c r="D36" s="109">
        <v>142.13113444287993</v>
      </c>
      <c r="E36" s="109">
        <v>142.13113444287993</v>
      </c>
      <c r="F36" s="109">
        <v>144.29576178806633</v>
      </c>
      <c r="G36" s="109">
        <v>149.42616302820841</v>
      </c>
      <c r="H36" s="109">
        <v>153.01945735137349</v>
      </c>
      <c r="I36" s="109">
        <v>153.80022752661807</v>
      </c>
      <c r="J36" s="109">
        <v>154.6163810417946</v>
      </c>
      <c r="K36" s="109">
        <v>155.84387015988608</v>
      </c>
      <c r="L36" s="109">
        <v>160.80232098589329</v>
      </c>
      <c r="M36" s="109">
        <v>171.12220644492729</v>
      </c>
      <c r="N36" s="109">
        <v>181.45172278260324</v>
      </c>
      <c r="P36" s="109">
        <v>281.35095508208053</v>
      </c>
      <c r="Q36" s="109">
        <v>229.52596709569642</v>
      </c>
      <c r="R36" s="109">
        <v>229.52596709569642</v>
      </c>
      <c r="S36" s="109">
        <v>236.67550669198428</v>
      </c>
      <c r="T36" s="109">
        <v>241.29651470604898</v>
      </c>
      <c r="U36" s="109">
        <v>245.68355129473514</v>
      </c>
      <c r="V36" s="109">
        <v>247.26361087672578</v>
      </c>
      <c r="W36" s="109">
        <v>249.19492261652289</v>
      </c>
      <c r="X36" s="109">
        <v>251.9531656327533</v>
      </c>
      <c r="Y36" s="109">
        <v>256.98962899936089</v>
      </c>
      <c r="Z36" s="109">
        <v>269.64281878798607</v>
      </c>
      <c r="AA36" s="109">
        <v>281.11547629738254</v>
      </c>
      <c r="AC36" s="82">
        <f>IF(ISNA(VLOOKUP($B36,'Feeder DER'!$B$3:$V$366,'Feeder DER'!C$369,FALSE)),0,VLOOKUP($B36,'Feeder DER'!$B$3:$V$366,'Feeder DER'!C$369,FALSE)/1000)</f>
        <v>8.9155272765082838E-2</v>
      </c>
      <c r="AD36" s="82">
        <f>IF(ISNA(VLOOKUP($B36,'Feeder DER'!$B$3:$V$366,'Feeder DER'!D$369,FALSE)),0,VLOOKUP($B36,'Feeder DER'!$B$3:$V$366,'Feeder DER'!D$369,FALSE)/1000)</f>
        <v>0.172226950660131</v>
      </c>
      <c r="AE36" s="82">
        <f>IF(ISNA(VLOOKUP($B36,'Feeder DER'!$B$3:$V$366,'Feeder DER'!E$369,FALSE)),0,VLOOKUP($B36,'Feeder DER'!$B$3:$V$366,'Feeder DER'!E$369,FALSE)/1000)</f>
        <v>0.27262678976321192</v>
      </c>
      <c r="AF36" s="82">
        <f>IF(ISNA(VLOOKUP($B36,'Feeder DER'!$B$3:$V$366,'Feeder DER'!F$369,FALSE)),0,VLOOKUP($B36,'Feeder DER'!$B$3:$V$366,'Feeder DER'!F$369,FALSE)/1000)</f>
        <v>0.38911766719671398</v>
      </c>
      <c r="AG36" s="82">
        <f>IF(ISNA(VLOOKUP($B36,'Feeder DER'!$B$3:$V$366,'Feeder DER'!G$369,FALSE)),0,VLOOKUP($B36,'Feeder DER'!$B$3:$V$366,'Feeder DER'!G$369,FALSE)/1000)</f>
        <v>0.51215914987498845</v>
      </c>
      <c r="AH36" s="82">
        <f>IF(ISNA(VLOOKUP($B36,'Feeder DER'!$B$3:$V$366,'Feeder DER'!H$369,FALSE)),0,VLOOKUP($B36,'Feeder DER'!$B$3:$V$366,'Feeder DER'!H$369,FALSE)/1000)</f>
        <v>0.65074446501719074</v>
      </c>
      <c r="AI36" s="82">
        <f>IF(ISNA(VLOOKUP($B36,'Feeder DER'!$B$3:$V$366,'Feeder DER'!I$369,FALSE)),0,VLOOKUP($B36,'Feeder DER'!$B$3:$V$366,'Feeder DER'!I$369,FALSE)/1000)</f>
        <v>0.80919377306112494</v>
      </c>
      <c r="AJ36" s="82">
        <f>IF(ISNA(VLOOKUP($B36,'Feeder DER'!$B$3:$V$366,'Feeder DER'!J$369,FALSE)),0,VLOOKUP($B36,'Feeder DER'!$B$3:$V$366,'Feeder DER'!J$369,FALSE)/1000)</f>
        <v>1.1536817086302278</v>
      </c>
      <c r="AK36" s="82">
        <f>IF(ISNA(VLOOKUP($B36,'Feeder DER'!$B$3:$V$366,'Feeder DER'!K$369,FALSE)),0,VLOOKUP($B36,'Feeder DER'!$B$3:$V$366,'Feeder DER'!K$369,FALSE)/1000)</f>
        <v>1.441717041289301</v>
      </c>
      <c r="AL36" s="82">
        <f>IF(ISNA(VLOOKUP($B36,'Feeder DER'!$B$3:$V$366,'Feeder DER'!L$369,FALSE)),0,VLOOKUP($B36,'Feeder DER'!$B$3:$V$366,'Feeder DER'!L$369,FALSE)/1000)</f>
        <v>1.7110244068581206</v>
      </c>
      <c r="AM36" s="82">
        <f>IF(ISNA(VLOOKUP($B36,'Feeder DER'!$B$3:$V$366,'Feeder DER'!M$369,FALSE)),0,VLOOKUP($B36,'Feeder DER'!$B$3:$V$366,'Feeder DER'!M$369,FALSE)/1000)</f>
        <v>-0.84448567333099278</v>
      </c>
      <c r="AN36" s="82">
        <f>IF(ISNA(VLOOKUP($B36,'Feeder DER'!$B$3:$V$366,'Feeder DER'!N$369,FALSE)),0,VLOOKUP($B36,'Feeder DER'!$B$3:$V$366,'Feeder DER'!N$369,FALSE)/1000)</f>
        <v>-1.0353258210849785</v>
      </c>
      <c r="AO36" s="82">
        <f>IF(ISNA(VLOOKUP($B36,'Feeder DER'!$B$3:$V$366,'Feeder DER'!O$369,FALSE)),0,VLOOKUP($B36,'Feeder DER'!$B$3:$V$366,'Feeder DER'!O$369,FALSE)/1000)</f>
        <v>-1.2480568928069207</v>
      </c>
      <c r="AP36" s="82">
        <f>IF(ISNA(VLOOKUP($B36,'Feeder DER'!$B$3:$V$366,'Feeder DER'!P$369,FALSE)),0,VLOOKUP($B36,'Feeder DER'!$B$3:$V$366,'Feeder DER'!P$369,FALSE)/1000)</f>
        <v>-1.4599955138885297</v>
      </c>
      <c r="AQ36" s="82">
        <f>IF(ISNA(VLOOKUP($B36,'Feeder DER'!$B$3:$V$366,'Feeder DER'!Q$369,FALSE)),0,VLOOKUP($B36,'Feeder DER'!$B$3:$V$366,'Feeder DER'!Q$369,FALSE)/1000)</f>
        <v>-1.6510848567053984</v>
      </c>
      <c r="AR36" s="82">
        <f>IF(ISNA(VLOOKUP($B36,'Feeder DER'!$B$3:$V$366,'Feeder DER'!R$369,FALSE)),0,VLOOKUP($B36,'Feeder DER'!$B$3:$V$366,'Feeder DER'!R$369,FALSE)/1000)</f>
        <v>-1.8275903301930596</v>
      </c>
      <c r="AS36" s="82">
        <f>IF(ISNA(VLOOKUP($B36,'Feeder DER'!$B$3:$V$366,'Feeder DER'!S$369,FALSE)),0,VLOOKUP($B36,'Feeder DER'!$B$3:$V$366,'Feeder DER'!S$369,FALSE)/1000)</f>
        <v>-1.9976696134009573</v>
      </c>
      <c r="AT36" s="82">
        <f>IF(ISNA(VLOOKUP($B36,'Feeder DER'!$B$3:$V$366,'Feeder DER'!T$369,FALSE)),0,VLOOKUP($B36,'Feeder DER'!$B$3:$V$366,'Feeder DER'!T$369,FALSE)/1000)</f>
        <v>-2.1882502446809369</v>
      </c>
      <c r="AU36" s="82">
        <f>IF(ISNA(VLOOKUP($B36,'Feeder DER'!$B$3:$V$366,'Feeder DER'!U$369,FALSE)),0,VLOOKUP($B36,'Feeder DER'!$B$3:$V$366,'Feeder DER'!U$369,FALSE)/1000)</f>
        <v>-2.3839195526171872</v>
      </c>
      <c r="AV36" s="82">
        <f>IF(ISNA(VLOOKUP($B36,'Feeder DER'!$B$3:$V$366,'Feeder DER'!V$369,FALSE)),0,VLOOKUP($B36,'Feeder DER'!$B$3:$V$366,'Feeder DER'!V$369,FALSE)/1000)</f>
        <v>-2.5591044725866059</v>
      </c>
    </row>
    <row r="37" spans="1:48" x14ac:dyDescent="0.25">
      <c r="A37" s="9" t="s">
        <v>88</v>
      </c>
      <c r="B37" s="108">
        <v>91009</v>
      </c>
      <c r="C37" s="109">
        <v>89.812184105621114</v>
      </c>
      <c r="D37" s="109">
        <v>104.84285901973415</v>
      </c>
      <c r="E37" s="109">
        <v>104.84285901973415</v>
      </c>
      <c r="F37" s="109">
        <v>106.43959375678675</v>
      </c>
      <c r="G37" s="109">
        <v>110.22402801211912</v>
      </c>
      <c r="H37" s="109">
        <v>112.87461721354008</v>
      </c>
      <c r="I37" s="109">
        <v>113.45055138680088</v>
      </c>
      <c r="J37" s="109">
        <v>114.05258603786815</v>
      </c>
      <c r="K37" s="109">
        <v>114.95804189777365</v>
      </c>
      <c r="L37" s="109">
        <v>118.61563713857066</v>
      </c>
      <c r="M37" s="109">
        <v>126.2280881368854</v>
      </c>
      <c r="N37" s="109">
        <v>133.84764334115508</v>
      </c>
      <c r="P37" s="109">
        <v>159.87093811155395</v>
      </c>
      <c r="Q37" s="109">
        <v>171.70124259712335</v>
      </c>
      <c r="R37" s="109">
        <v>171.70124259712335</v>
      </c>
      <c r="S37" s="109">
        <v>177.04959097013398</v>
      </c>
      <c r="T37" s="109">
        <v>180.50642345016169</v>
      </c>
      <c r="U37" s="109">
        <v>183.78822917841032</v>
      </c>
      <c r="V37" s="109">
        <v>184.97022264537247</v>
      </c>
      <c r="W37" s="109">
        <v>186.4149769351009</v>
      </c>
      <c r="X37" s="109">
        <v>188.4783328127134</v>
      </c>
      <c r="Y37" s="109">
        <v>192.24595453013268</v>
      </c>
      <c r="Z37" s="109">
        <v>201.71141256529421</v>
      </c>
      <c r="AA37" s="109">
        <v>210.29375109186839</v>
      </c>
      <c r="AC37" s="82">
        <f>IF(ISNA(VLOOKUP($B37,'Feeder DER'!$B$3:$V$366,'Feeder DER'!C$369,FALSE)),0,VLOOKUP($B37,'Feeder DER'!$B$3:$V$366,'Feeder DER'!C$369,FALSE)/1000)</f>
        <v>7.9977634813720097E-2</v>
      </c>
      <c r="AD37" s="82">
        <f>IF(ISNA(VLOOKUP($B37,'Feeder DER'!$B$3:$V$366,'Feeder DER'!D$369,FALSE)),0,VLOOKUP($B37,'Feeder DER'!$B$3:$V$366,'Feeder DER'!D$369,FALSE)/1000)</f>
        <v>0.15951377654434634</v>
      </c>
      <c r="AE37" s="82">
        <f>IF(ISNA(VLOOKUP($B37,'Feeder DER'!$B$3:$V$366,'Feeder DER'!E$369,FALSE)),0,VLOOKUP($B37,'Feeder DER'!$B$3:$V$366,'Feeder DER'!E$369,FALSE)/1000)</f>
        <v>0.25412614531297723</v>
      </c>
      <c r="AF37" s="82">
        <f>IF(ISNA(VLOOKUP($B37,'Feeder DER'!$B$3:$V$366,'Feeder DER'!F$369,FALSE)),0,VLOOKUP($B37,'Feeder DER'!$B$3:$V$366,'Feeder DER'!F$369,FALSE)/1000)</f>
        <v>0.36136219366786976</v>
      </c>
      <c r="AG37" s="82">
        <f>IF(ISNA(VLOOKUP($B37,'Feeder DER'!$B$3:$V$366,'Feeder DER'!G$369,FALSE)),0,VLOOKUP($B37,'Feeder DER'!$B$3:$V$366,'Feeder DER'!G$369,FALSE)/1000)</f>
        <v>0.47243227154935802</v>
      </c>
      <c r="AH37" s="82">
        <f>IF(ISNA(VLOOKUP($B37,'Feeder DER'!$B$3:$V$366,'Feeder DER'!H$369,FALSE)),0,VLOOKUP($B37,'Feeder DER'!$B$3:$V$366,'Feeder DER'!H$369,FALSE)/1000)</f>
        <v>0.59541261612116658</v>
      </c>
      <c r="AI37" s="82">
        <f>IF(ISNA(VLOOKUP($B37,'Feeder DER'!$B$3:$V$366,'Feeder DER'!I$369,FALSE)),0,VLOOKUP($B37,'Feeder DER'!$B$3:$V$366,'Feeder DER'!I$369,FALSE)/1000)</f>
        <v>0.73265330989556543</v>
      </c>
      <c r="AJ37" s="82">
        <f>IF(ISNA(VLOOKUP($B37,'Feeder DER'!$B$3:$V$366,'Feeder DER'!J$369,FALSE)),0,VLOOKUP($B37,'Feeder DER'!$B$3:$V$366,'Feeder DER'!J$369,FALSE)/1000)</f>
        <v>1.0292628130042114</v>
      </c>
      <c r="AK37" s="82">
        <f>IF(ISNA(VLOOKUP($B37,'Feeder DER'!$B$3:$V$366,'Feeder DER'!K$369,FALSE)),0,VLOOKUP($B37,'Feeder DER'!$B$3:$V$366,'Feeder DER'!K$369,FALSE)/1000)</f>
        <v>1.2791934933998783</v>
      </c>
      <c r="AL37" s="82">
        <f>IF(ISNA(VLOOKUP($B37,'Feeder DER'!$B$3:$V$366,'Feeder DER'!L$369,FALSE)),0,VLOOKUP($B37,'Feeder DER'!$B$3:$V$366,'Feeder DER'!L$369,FALSE)/1000)</f>
        <v>1.5125768903782999</v>
      </c>
      <c r="AM37" s="82">
        <f>IF(ISNA(VLOOKUP($B37,'Feeder DER'!$B$3:$V$366,'Feeder DER'!M$369,FALSE)),0,VLOOKUP($B37,'Feeder DER'!$B$3:$V$366,'Feeder DER'!M$369,FALSE)/1000)</f>
        <v>-0.79517357957458545</v>
      </c>
      <c r="AN37" s="82">
        <f>IF(ISNA(VLOOKUP($B37,'Feeder DER'!$B$3:$V$366,'Feeder DER'!N$369,FALSE)),0,VLOOKUP($B37,'Feeder DER'!$B$3:$V$366,'Feeder DER'!N$369,FALSE)/1000)</f>
        <v>-0.97796267178617202</v>
      </c>
      <c r="AO37" s="82">
        <f>IF(ISNA(VLOOKUP($B37,'Feeder DER'!$B$3:$V$366,'Feeder DER'!O$369,FALSE)),0,VLOOKUP($B37,'Feeder DER'!$B$3:$V$366,'Feeder DER'!O$369,FALSE)/1000)</f>
        <v>-1.179646761474286</v>
      </c>
      <c r="AP37" s="82">
        <f>IF(ISNA(VLOOKUP($B37,'Feeder DER'!$B$3:$V$366,'Feeder DER'!P$369,FALSE)),0,VLOOKUP($B37,'Feeder DER'!$B$3:$V$366,'Feeder DER'!P$369,FALSE)/1000)</f>
        <v>-1.3784395203235926</v>
      </c>
      <c r="AQ37" s="82">
        <f>IF(ISNA(VLOOKUP($B37,'Feeder DER'!$B$3:$V$366,'Feeder DER'!Q$369,FALSE)),0,VLOOKUP($B37,'Feeder DER'!$B$3:$V$366,'Feeder DER'!Q$369,FALSE)/1000)</f>
        <v>-1.5556990783430107</v>
      </c>
      <c r="AR37" s="82">
        <f>IF(ISNA(VLOOKUP($B37,'Feeder DER'!$B$3:$V$366,'Feeder DER'!R$369,FALSE)),0,VLOOKUP($B37,'Feeder DER'!$B$3:$V$366,'Feeder DER'!R$369,FALSE)/1000)</f>
        <v>-1.7178407193162586</v>
      </c>
      <c r="AS37" s="82">
        <f>IF(ISNA(VLOOKUP($B37,'Feeder DER'!$B$3:$V$366,'Feeder DER'!S$369,FALSE)),0,VLOOKUP($B37,'Feeder DER'!$B$3:$V$366,'Feeder DER'!S$369,FALSE)/1000)</f>
        <v>-1.8724322990911977</v>
      </c>
      <c r="AT37" s="82">
        <f>IF(ISNA(VLOOKUP($B37,'Feeder DER'!$B$3:$V$366,'Feeder DER'!T$369,FALSE)),0,VLOOKUP($B37,'Feeder DER'!$B$3:$V$366,'Feeder DER'!T$369,FALSE)/1000)</f>
        <v>-2.0462936455087255</v>
      </c>
      <c r="AU37" s="82">
        <f>IF(ISNA(VLOOKUP($B37,'Feeder DER'!$B$3:$V$366,'Feeder DER'!U$369,FALSE)),0,VLOOKUP($B37,'Feeder DER'!$B$3:$V$366,'Feeder DER'!U$369,FALSE)/1000)</f>
        <v>-2.2224567467507215</v>
      </c>
      <c r="AV37" s="82">
        <f>IF(ISNA(VLOOKUP($B37,'Feeder DER'!$B$3:$V$366,'Feeder DER'!V$369,FALSE)),0,VLOOKUP($B37,'Feeder DER'!$B$3:$V$366,'Feeder DER'!V$369,FALSE)/1000)</f>
        <v>-2.3794354625056755</v>
      </c>
    </row>
    <row r="38" spans="1:48" x14ac:dyDescent="0.25">
      <c r="A38" s="9" t="s">
        <v>88</v>
      </c>
      <c r="B38" s="108">
        <v>91010</v>
      </c>
      <c r="C38" s="109">
        <v>92.067569722781116</v>
      </c>
      <c r="D38" s="109">
        <v>136.33584379738653</v>
      </c>
      <c r="E38" s="109">
        <v>136.33584379738653</v>
      </c>
      <c r="F38" s="109">
        <v>138.412210082435</v>
      </c>
      <c r="G38" s="109">
        <v>143.33342305125871</v>
      </c>
      <c r="H38" s="109">
        <v>146.78020348737738</v>
      </c>
      <c r="I38" s="109">
        <v>147.52913834300242</v>
      </c>
      <c r="J38" s="109">
        <v>148.31201380935224</v>
      </c>
      <c r="K38" s="109">
        <v>149.48945297722412</v>
      </c>
      <c r="L38" s="109">
        <v>154.24572668137313</v>
      </c>
      <c r="M38" s="109">
        <v>164.14482653352565</v>
      </c>
      <c r="N38" s="109">
        <v>174.05316457245058</v>
      </c>
      <c r="P38" s="109">
        <v>161.09924856771624</v>
      </c>
      <c r="Q38" s="109">
        <v>203.07770833317318</v>
      </c>
      <c r="R38" s="109">
        <v>203.07770833317318</v>
      </c>
      <c r="S38" s="109">
        <v>209.4034070557324</v>
      </c>
      <c r="T38" s="109">
        <v>213.49193668730229</v>
      </c>
      <c r="U38" s="109">
        <v>217.3734554020572</v>
      </c>
      <c r="V38" s="109">
        <v>218.77144484525928</v>
      </c>
      <c r="W38" s="109">
        <v>220.48021168832165</v>
      </c>
      <c r="X38" s="109">
        <v>222.92062258321837</v>
      </c>
      <c r="Y38" s="109">
        <v>227.37673468040961</v>
      </c>
      <c r="Z38" s="109">
        <v>238.57189842546586</v>
      </c>
      <c r="AA38" s="109">
        <v>248.72256253105797</v>
      </c>
      <c r="AC38" s="82">
        <f>IF(ISNA(VLOOKUP($B38,'Feeder DER'!$B$3:$V$366,'Feeder DER'!C$369,FALSE)),0,VLOOKUP($B38,'Feeder DER'!$B$3:$V$366,'Feeder DER'!C$369,FALSE)/1000)</f>
        <v>4.7501738367473838E-2</v>
      </c>
      <c r="AD38" s="82">
        <f>IF(ISNA(VLOOKUP($B38,'Feeder DER'!$B$3:$V$366,'Feeder DER'!D$369,FALSE)),0,VLOOKUP($B38,'Feeder DER'!$B$3:$V$366,'Feeder DER'!D$369,FALSE)/1000)</f>
        <v>9.1762150418650795E-2</v>
      </c>
      <c r="AE38" s="82">
        <f>IF(ISNA(VLOOKUP($B38,'Feeder DER'!$B$3:$V$366,'Feeder DER'!E$369,FALSE)),0,VLOOKUP($B38,'Feeder DER'!$B$3:$V$366,'Feeder DER'!E$369,FALSE)/1000)</f>
        <v>0.14525496964626283</v>
      </c>
      <c r="AF38" s="82">
        <f>IF(ISNA(VLOOKUP($B38,'Feeder DER'!$B$3:$V$366,'Feeder DER'!F$369,FALSE)),0,VLOOKUP($B38,'Feeder DER'!$B$3:$V$366,'Feeder DER'!F$369,FALSE)/1000)</f>
        <v>0.20732105963091318</v>
      </c>
      <c r="AG38" s="82">
        <f>IF(ISNA(VLOOKUP($B38,'Feeder DER'!$B$3:$V$366,'Feeder DER'!G$369,FALSE)),0,VLOOKUP($B38,'Feeder DER'!$B$3:$V$366,'Feeder DER'!G$369,FALSE)/1000)</f>
        <v>0.27287729805923078</v>
      </c>
      <c r="AH38" s="82">
        <f>IF(ISNA(VLOOKUP($B38,'Feeder DER'!$B$3:$V$366,'Feeder DER'!H$369,FALSE)),0,VLOOKUP($B38,'Feeder DER'!$B$3:$V$366,'Feeder DER'!H$369,FALSE)/1000)</f>
        <v>0.34671525713097973</v>
      </c>
      <c r="AI38" s="82">
        <f>IF(ISNA(VLOOKUP($B38,'Feeder DER'!$B$3:$V$366,'Feeder DER'!I$369,FALSE)),0,VLOOKUP($B38,'Feeder DER'!$B$3:$V$366,'Feeder DER'!I$369,FALSE)/1000)</f>
        <v>0.43113670907406654</v>
      </c>
      <c r="AJ38" s="82">
        <f>IF(ISNA(VLOOKUP($B38,'Feeder DER'!$B$3:$V$366,'Feeder DER'!J$369,FALSE)),0,VLOOKUP($B38,'Feeder DER'!$B$3:$V$366,'Feeder DER'!J$369,FALSE)/1000)</f>
        <v>0.61467914328625262</v>
      </c>
      <c r="AK38" s="82">
        <f>IF(ISNA(VLOOKUP($B38,'Feeder DER'!$B$3:$V$366,'Feeder DER'!K$369,FALSE)),0,VLOOKUP($B38,'Feeder DER'!$B$3:$V$366,'Feeder DER'!K$369,FALSE)/1000)</f>
        <v>0.76814375158385795</v>
      </c>
      <c r="AL38" s="82">
        <f>IF(ISNA(VLOOKUP($B38,'Feeder DER'!$B$3:$V$366,'Feeder DER'!L$369,FALSE)),0,VLOOKUP($B38,'Feeder DER'!$B$3:$V$366,'Feeder DER'!L$369,FALSE)/1000)</f>
        <v>0.91163013912922608</v>
      </c>
      <c r="AM38" s="82">
        <f>IF(ISNA(VLOOKUP($B38,'Feeder DER'!$B$3:$V$366,'Feeder DER'!M$369,FALSE)),0,VLOOKUP($B38,'Feeder DER'!$B$3:$V$366,'Feeder DER'!M$369,FALSE)/1000)</f>
        <v>-0.44994015794609782</v>
      </c>
      <c r="AN38" s="82">
        <f>IF(ISNA(VLOOKUP($B38,'Feeder DER'!$B$3:$V$366,'Feeder DER'!N$369,FALSE)),0,VLOOKUP($B38,'Feeder DER'!$B$3:$V$366,'Feeder DER'!N$369,FALSE)/1000)</f>
        <v>-0.55161937990873022</v>
      </c>
      <c r="AO38" s="82">
        <f>IF(ISNA(VLOOKUP($B38,'Feeder DER'!$B$3:$V$366,'Feeder DER'!O$369,FALSE)),0,VLOOKUP($B38,'Feeder DER'!$B$3:$V$366,'Feeder DER'!O$369,FALSE)/1000)</f>
        <v>-0.664962039273299</v>
      </c>
      <c r="AP38" s="82">
        <f>IF(ISNA(VLOOKUP($B38,'Feeder DER'!$B$3:$V$366,'Feeder DER'!P$369,FALSE)),0,VLOOKUP($B38,'Feeder DER'!$B$3:$V$366,'Feeder DER'!P$369,FALSE)/1000)</f>
        <v>-0.77788248263404913</v>
      </c>
      <c r="AQ38" s="82">
        <f>IF(ISNA(VLOOKUP($B38,'Feeder DER'!$B$3:$V$366,'Feeder DER'!Q$369,FALSE)),0,VLOOKUP($B38,'Feeder DER'!$B$3:$V$366,'Feeder DER'!Q$369,FALSE)/1000)</f>
        <v>-0.87969447519243449</v>
      </c>
      <c r="AR38" s="82">
        <f>IF(ISNA(VLOOKUP($B38,'Feeder DER'!$B$3:$V$366,'Feeder DER'!R$369,FALSE)),0,VLOOKUP($B38,'Feeder DER'!$B$3:$V$366,'Feeder DER'!R$369,FALSE)/1000)</f>
        <v>-0.9737362134094214</v>
      </c>
      <c r="AS38" s="82">
        <f>IF(ISNA(VLOOKUP($B38,'Feeder DER'!$B$3:$V$366,'Feeder DER'!S$369,FALSE)),0,VLOOKUP($B38,'Feeder DER'!$B$3:$V$366,'Feeder DER'!S$369,FALSE)/1000)</f>
        <v>-1.064354091209613</v>
      </c>
      <c r="AT38" s="82">
        <f>IF(ISNA(VLOOKUP($B38,'Feeder DER'!$B$3:$V$366,'Feeder DER'!T$369,FALSE)),0,VLOOKUP($B38,'Feeder DER'!$B$3:$V$366,'Feeder DER'!T$369,FALSE)/1000)</f>
        <v>-1.1658950433507531</v>
      </c>
      <c r="AU38" s="82">
        <f>IF(ISNA(VLOOKUP($B38,'Feeder DER'!$B$3:$V$366,'Feeder DER'!U$369,FALSE)),0,VLOOKUP($B38,'Feeder DER'!$B$3:$V$366,'Feeder DER'!U$369,FALSE)/1000)</f>
        <v>-1.2701472315149136</v>
      </c>
      <c r="AV38" s="82">
        <f>IF(ISNA(VLOOKUP($B38,'Feeder DER'!$B$3:$V$366,'Feeder DER'!V$369,FALSE)),0,VLOOKUP($B38,'Feeder DER'!$B$3:$V$366,'Feeder DER'!V$369,FALSE)/1000)</f>
        <v>-1.3634853816458754</v>
      </c>
    </row>
    <row r="39" spans="1:48" x14ac:dyDescent="0.25">
      <c r="A39" s="9" t="s">
        <v>88</v>
      </c>
      <c r="B39" s="108">
        <v>91011</v>
      </c>
      <c r="C39" s="109">
        <v>100.79475566945261</v>
      </c>
      <c r="D39" s="109">
        <v>104.40489752230476</v>
      </c>
      <c r="E39" s="109">
        <v>104.40489752230476</v>
      </c>
      <c r="F39" s="109">
        <v>105.99496219767673</v>
      </c>
      <c r="G39" s="109">
        <v>109.76358768444932</v>
      </c>
      <c r="H39" s="109">
        <v>112.40310454363755</v>
      </c>
      <c r="I39" s="109">
        <v>112.97663285926245</v>
      </c>
      <c r="J39" s="109">
        <v>113.57615262281377</v>
      </c>
      <c r="K39" s="109">
        <v>114.47782610967099</v>
      </c>
      <c r="L39" s="109">
        <v>118.12014242824452</v>
      </c>
      <c r="M39" s="109">
        <v>125.70079383172273</v>
      </c>
      <c r="N39" s="109">
        <v>133.28851976465998</v>
      </c>
      <c r="P39" s="109">
        <v>86.990246615448498</v>
      </c>
      <c r="Q39" s="109">
        <v>77.488593383174063</v>
      </c>
      <c r="R39" s="109">
        <v>77.488593383174063</v>
      </c>
      <c r="S39" s="109">
        <v>79.902297478025645</v>
      </c>
      <c r="T39" s="109">
        <v>81.462362404679268</v>
      </c>
      <c r="U39" s="109">
        <v>82.943437939091794</v>
      </c>
      <c r="V39" s="109">
        <v>83.476870369501782</v>
      </c>
      <c r="W39" s="109">
        <v>84.12888648774296</v>
      </c>
      <c r="X39" s="109">
        <v>85.060076863459983</v>
      </c>
      <c r="Y39" s="109">
        <v>86.760400651842474</v>
      </c>
      <c r="Z39" s="109">
        <v>91.032152083444615</v>
      </c>
      <c r="AA39" s="109">
        <v>94.905352593256168</v>
      </c>
      <c r="AC39" s="82">
        <f>IF(ISNA(VLOOKUP($B39,'Feeder DER'!$B$3:$V$366,'Feeder DER'!C$369,FALSE)),0,VLOOKUP($B39,'Feeder DER'!$B$3:$V$366,'Feeder DER'!C$369,FALSE)/1000)</f>
        <v>6.4024402612628262E-2</v>
      </c>
      <c r="AD39" s="82">
        <f>IF(ISNA(VLOOKUP($B39,'Feeder DER'!$B$3:$V$366,'Feeder DER'!D$369,FALSE)),0,VLOOKUP($B39,'Feeder DER'!$B$3:$V$366,'Feeder DER'!D$369,FALSE)/1000)</f>
        <v>0.12135273835082201</v>
      </c>
      <c r="AE39" s="82">
        <f>IF(ISNA(VLOOKUP($B39,'Feeder DER'!$B$3:$V$366,'Feeder DER'!E$369,FALSE)),0,VLOOKUP($B39,'Feeder DER'!$B$3:$V$366,'Feeder DER'!E$369,FALSE)/1000)</f>
        <v>0.18851808791644095</v>
      </c>
      <c r="AF39" s="82">
        <f>IF(ISNA(VLOOKUP($B39,'Feeder DER'!$B$3:$V$366,'Feeder DER'!F$369,FALSE)),0,VLOOKUP($B39,'Feeder DER'!$B$3:$V$366,'Feeder DER'!F$369,FALSE)/1000)</f>
        <v>0.26342858157071442</v>
      </c>
      <c r="AG39" s="82">
        <f>IF(ISNA(VLOOKUP($B39,'Feeder DER'!$B$3:$V$366,'Feeder DER'!G$369,FALSE)),0,VLOOKUP($B39,'Feeder DER'!$B$3:$V$366,'Feeder DER'!G$369,FALSE)/1000)</f>
        <v>0.34011975976988956</v>
      </c>
      <c r="AH39" s="82">
        <f>IF(ISNA(VLOOKUP($B39,'Feeder DER'!$B$3:$V$366,'Feeder DER'!H$369,FALSE)),0,VLOOKUP($B39,'Feeder DER'!$B$3:$V$366,'Feeder DER'!H$369,FALSE)/1000)</f>
        <v>0.42445978161782927</v>
      </c>
      <c r="AI39" s="82">
        <f>IF(ISNA(VLOOKUP($B39,'Feeder DER'!$B$3:$V$366,'Feeder DER'!I$369,FALSE)),0,VLOOKUP($B39,'Feeder DER'!$B$3:$V$366,'Feeder DER'!I$369,FALSE)/1000)</f>
        <v>0.51825493010098467</v>
      </c>
      <c r="AJ39" s="82">
        <f>IF(ISNA(VLOOKUP($B39,'Feeder DER'!$B$3:$V$366,'Feeder DER'!J$369,FALSE)),0,VLOOKUP($B39,'Feeder DER'!$B$3:$V$366,'Feeder DER'!J$369,FALSE)/1000)</f>
        <v>0.71796606631231386</v>
      </c>
      <c r="AK39" s="82">
        <f>IF(ISNA(VLOOKUP($B39,'Feeder DER'!$B$3:$V$366,'Feeder DER'!K$369,FALSE)),0,VLOOKUP($B39,'Feeder DER'!$B$3:$V$366,'Feeder DER'!K$369,FALSE)/1000)</f>
        <v>0.88677829764486082</v>
      </c>
      <c r="AL39" s="82">
        <f>IF(ISNA(VLOOKUP($B39,'Feeder DER'!$B$3:$V$366,'Feeder DER'!L$369,FALSE)),0,VLOOKUP($B39,'Feeder DER'!$B$3:$V$366,'Feeder DER'!L$369,FALSE)/1000)</f>
        <v>1.0447996594966176</v>
      </c>
      <c r="AM39" s="82">
        <f>IF(ISNA(VLOOKUP($B39,'Feeder DER'!$B$3:$V$366,'Feeder DER'!M$369,FALSE)),0,VLOOKUP($B39,'Feeder DER'!$B$3:$V$366,'Feeder DER'!M$369,FALSE)/1000)</f>
        <v>-0.58687546318889405</v>
      </c>
      <c r="AN39" s="82">
        <f>IF(ISNA(VLOOKUP($B39,'Feeder DER'!$B$3:$V$366,'Feeder DER'!N$369,FALSE)),0,VLOOKUP($B39,'Feeder DER'!$B$3:$V$366,'Feeder DER'!N$369,FALSE)/1000)</f>
        <v>-0.71606266290444431</v>
      </c>
      <c r="AO39" s="82">
        <f>IF(ISNA(VLOOKUP($B39,'Feeder DER'!$B$3:$V$366,'Feeder DER'!O$369,FALSE)),0,VLOOKUP($B39,'Feeder DER'!$B$3:$V$366,'Feeder DER'!O$369,FALSE)/1000)</f>
        <v>-0.85595620452870702</v>
      </c>
      <c r="AP39" s="82">
        <f>IF(ISNA(VLOOKUP($B39,'Feeder DER'!$B$3:$V$366,'Feeder DER'!P$369,FALSE)),0,VLOOKUP($B39,'Feeder DER'!$B$3:$V$366,'Feeder DER'!P$369,FALSE)/1000)</f>
        <v>-0.9906217372402828</v>
      </c>
      <c r="AQ39" s="82">
        <f>IF(ISNA(VLOOKUP($B39,'Feeder DER'!$B$3:$V$366,'Feeder DER'!Q$369,FALSE)),0,VLOOKUP($B39,'Feeder DER'!$B$3:$V$366,'Feeder DER'!Q$369,FALSE)/1000)</f>
        <v>-1.107575238700659</v>
      </c>
      <c r="AR39" s="82">
        <f>IF(ISNA(VLOOKUP($B39,'Feeder DER'!$B$3:$V$366,'Feeder DER'!R$369,FALSE)),0,VLOOKUP($B39,'Feeder DER'!$B$3:$V$366,'Feeder DER'!R$369,FALSE)/1000)</f>
        <v>-1.2115114930302182</v>
      </c>
      <c r="AS39" s="82">
        <f>IF(ISNA(VLOOKUP($B39,'Feeder DER'!$B$3:$V$366,'Feeder DER'!S$369,FALSE)),0,VLOOKUP($B39,'Feeder DER'!$B$3:$V$366,'Feeder DER'!S$369,FALSE)/1000)</f>
        <v>-1.3075909335177855</v>
      </c>
      <c r="AT39" s="82">
        <f>IF(ISNA(VLOOKUP($B39,'Feeder DER'!$B$3:$V$366,'Feeder DER'!T$369,FALSE)),0,VLOOKUP($B39,'Feeder DER'!$B$3:$V$366,'Feeder DER'!T$369,FALSE)/1000)</f>
        <v>-1.4095170725959305</v>
      </c>
      <c r="AU39" s="82">
        <f>IF(ISNA(VLOOKUP($B39,'Feeder DER'!$B$3:$V$366,'Feeder DER'!U$369,FALSE)),0,VLOOKUP($B39,'Feeder DER'!$B$3:$V$366,'Feeder DER'!U$369,FALSE)/1000)</f>
        <v>-1.5125066526067823</v>
      </c>
      <c r="AV39" s="82">
        <f>IF(ISNA(VLOOKUP($B39,'Feeder DER'!$B$3:$V$366,'Feeder DER'!V$369,FALSE)),0,VLOOKUP($B39,'Feeder DER'!$B$3:$V$366,'Feeder DER'!V$369,FALSE)/1000)</f>
        <v>-1.6018927185673706</v>
      </c>
    </row>
    <row r="40" spans="1:48" x14ac:dyDescent="0.25">
      <c r="A40" s="9" t="s">
        <v>88</v>
      </c>
      <c r="B40" s="108">
        <v>91012</v>
      </c>
      <c r="C40" s="109">
        <v>112.77037020443707</v>
      </c>
      <c r="D40" s="109">
        <v>106.21747977910374</v>
      </c>
      <c r="E40" s="109">
        <v>106.21747977910374</v>
      </c>
      <c r="F40" s="109">
        <v>107.83514970179782</v>
      </c>
      <c r="G40" s="109">
        <v>111.66920261440916</v>
      </c>
      <c r="H40" s="109">
        <v>114.35454434904889</v>
      </c>
      <c r="I40" s="109">
        <v>114.93802973827229</v>
      </c>
      <c r="J40" s="109">
        <v>115.54795781514801</v>
      </c>
      <c r="K40" s="109">
        <v>116.46528533167711</v>
      </c>
      <c r="L40" s="109">
        <v>120.17083621193665</v>
      </c>
      <c r="M40" s="109">
        <v>127.88309594562742</v>
      </c>
      <c r="N40" s="109">
        <v>135.60255303028154</v>
      </c>
      <c r="P40" s="109">
        <v>64.528597971807002</v>
      </c>
      <c r="Q40" s="109">
        <v>64.462008733256695</v>
      </c>
      <c r="R40" s="109">
        <v>64.462008733256695</v>
      </c>
      <c r="S40" s="109">
        <v>66.469945742416627</v>
      </c>
      <c r="T40" s="109">
        <v>67.767748612951493</v>
      </c>
      <c r="U40" s="109">
        <v>68.999840974749915</v>
      </c>
      <c r="V40" s="109">
        <v>69.443598236127158</v>
      </c>
      <c r="W40" s="109">
        <v>69.986004116441066</v>
      </c>
      <c r="X40" s="109">
        <v>70.760652351891281</v>
      </c>
      <c r="Y40" s="109">
        <v>72.175135208149655</v>
      </c>
      <c r="Z40" s="109">
        <v>75.728763762594838</v>
      </c>
      <c r="AA40" s="109">
        <v>78.950841673526966</v>
      </c>
      <c r="AC40" s="82">
        <f>IF(ISNA(VLOOKUP($B40,'Feeder DER'!$B$3:$V$366,'Feeder DER'!C$369,FALSE)),0,VLOOKUP($B40,'Feeder DER'!$B$3:$V$366,'Feeder DER'!C$369,FALSE)/1000)</f>
        <v>4.6067780216603085E-2</v>
      </c>
      <c r="AD40" s="82">
        <f>IF(ISNA(VLOOKUP($B40,'Feeder DER'!$B$3:$V$366,'Feeder DER'!D$369,FALSE)),0,VLOOKUP($B40,'Feeder DER'!$B$3:$V$366,'Feeder DER'!D$369,FALSE)/1000)</f>
        <v>9.1432464909296227E-2</v>
      </c>
      <c r="AE40" s="82">
        <f>IF(ISNA(VLOOKUP($B40,'Feeder DER'!$B$3:$V$366,'Feeder DER'!E$369,FALSE)),0,VLOOKUP($B40,'Feeder DER'!$B$3:$V$366,'Feeder DER'!E$369,FALSE)/1000)</f>
        <v>0.14610015244763758</v>
      </c>
      <c r="AF40" s="82">
        <f>IF(ISNA(VLOOKUP($B40,'Feeder DER'!$B$3:$V$366,'Feeder DER'!F$369,FALSE)),0,VLOOKUP($B40,'Feeder DER'!$B$3:$V$366,'Feeder DER'!F$369,FALSE)/1000)</f>
        <v>0.21035867409592343</v>
      </c>
      <c r="AG40" s="82">
        <f>IF(ISNA(VLOOKUP($B40,'Feeder DER'!$B$3:$V$366,'Feeder DER'!G$369,FALSE)),0,VLOOKUP($B40,'Feeder DER'!$B$3:$V$366,'Feeder DER'!G$369,FALSE)/1000)</f>
        <v>0.27943884851069956</v>
      </c>
      <c r="AH40" s="82">
        <f>IF(ISNA(VLOOKUP($B40,'Feeder DER'!$B$3:$V$366,'Feeder DER'!H$369,FALSE)),0,VLOOKUP($B40,'Feeder DER'!$B$3:$V$366,'Feeder DER'!H$369,FALSE)/1000)</f>
        <v>0.35910354641815867</v>
      </c>
      <c r="AI40" s="82">
        <f>IF(ISNA(VLOOKUP($B40,'Feeder DER'!$B$3:$V$366,'Feeder DER'!I$369,FALSE)),0,VLOOKUP($B40,'Feeder DER'!$B$3:$V$366,'Feeder DER'!I$369,FALSE)/1000)</f>
        <v>0.45083177024736193</v>
      </c>
      <c r="AJ40" s="82">
        <f>IF(ISNA(VLOOKUP($B40,'Feeder DER'!$B$3:$V$366,'Feeder DER'!J$369,FALSE)),0,VLOOKUP($B40,'Feeder DER'!$B$3:$V$366,'Feeder DER'!J$369,FALSE)/1000)</f>
        <v>0.65484038471835082</v>
      </c>
      <c r="AK40" s="82">
        <f>IF(ISNA(VLOOKUP($B40,'Feeder DER'!$B$3:$V$366,'Feeder DER'!K$369,FALSE)),0,VLOOKUP($B40,'Feeder DER'!$B$3:$V$366,'Feeder DER'!K$369,FALSE)/1000)</f>
        <v>0.8261085237685305</v>
      </c>
      <c r="AL40" s="82">
        <f>IF(ISNA(VLOOKUP($B40,'Feeder DER'!$B$3:$V$366,'Feeder DER'!L$369,FALSE)),0,VLOOKUP($B40,'Feeder DER'!$B$3:$V$366,'Feeder DER'!L$369,FALSE)/1000)</f>
        <v>0.98890570188118498</v>
      </c>
      <c r="AM40" s="82">
        <f>IF(ISNA(VLOOKUP($B40,'Feeder DER'!$B$3:$V$366,'Feeder DER'!M$369,FALSE)),0,VLOOKUP($B40,'Feeder DER'!$B$3:$V$366,'Feeder DER'!M$369,FALSE)/1000)</f>
        <v>-0.43326278037326837</v>
      </c>
      <c r="AN40" s="82">
        <f>IF(ISNA(VLOOKUP($B40,'Feeder DER'!$B$3:$V$366,'Feeder DER'!N$369,FALSE)),0,VLOOKUP($B40,'Feeder DER'!$B$3:$V$366,'Feeder DER'!N$369,FALSE)/1000)</f>
        <v>-0.53262865253414693</v>
      </c>
      <c r="AO40" s="82">
        <f>IF(ISNA(VLOOKUP($B40,'Feeder DER'!$B$3:$V$366,'Feeder DER'!O$369,FALSE)),0,VLOOKUP($B40,'Feeder DER'!$B$3:$V$366,'Feeder DER'!O$369,FALSE)/1000)</f>
        <v>-0.64039852687354826</v>
      </c>
      <c r="AP40" s="82">
        <f>IF(ISNA(VLOOKUP($B40,'Feeder DER'!$B$3:$V$366,'Feeder DER'!P$369,FALSE)),0,VLOOKUP($B40,'Feeder DER'!$B$3:$V$366,'Feeder DER'!P$369,FALSE)/1000)</f>
        <v>-0.74317760400981758</v>
      </c>
      <c r="AQ40" s="82">
        <f>IF(ISNA(VLOOKUP($B40,'Feeder DER'!$B$3:$V$366,'Feeder DER'!Q$369,FALSE)),0,VLOOKUP($B40,'Feeder DER'!$B$3:$V$366,'Feeder DER'!Q$369,FALSE)/1000)</f>
        <v>-0.83103355676702806</v>
      </c>
      <c r="AR40" s="82">
        <f>IF(ISNA(VLOOKUP($B40,'Feeder DER'!$B$3:$V$366,'Feeder DER'!R$369,FALSE)),0,VLOOKUP($B40,'Feeder DER'!$B$3:$V$366,'Feeder DER'!R$369,FALSE)/1000)</f>
        <v>-0.90668155164238418</v>
      </c>
      <c r="AS40" s="82">
        <f>IF(ISNA(VLOOKUP($B40,'Feeder DER'!$B$3:$V$366,'Feeder DER'!S$369,FALSE)),0,VLOOKUP($B40,'Feeder DER'!$B$3:$V$366,'Feeder DER'!S$369,FALSE)/1000)</f>
        <v>-0.97410013473700341</v>
      </c>
      <c r="AT40" s="82">
        <f>IF(ISNA(VLOOKUP($B40,'Feeder DER'!$B$3:$V$366,'Feeder DER'!T$369,FALSE)),0,VLOOKUP($B40,'Feeder DER'!$B$3:$V$366,'Feeder DER'!T$369,FALSE)/1000)</f>
        <v>-1.0294455225464985</v>
      </c>
      <c r="AU40" s="82">
        <f>IF(ISNA(VLOOKUP($B40,'Feeder DER'!$B$3:$V$366,'Feeder DER'!U$369,FALSE)),0,VLOOKUP($B40,'Feeder DER'!$B$3:$V$366,'Feeder DER'!U$369,FALSE)/1000)</f>
        <v>-1.0918178540342047</v>
      </c>
      <c r="AV40" s="82">
        <f>IF(ISNA(VLOOKUP($B40,'Feeder DER'!$B$3:$V$366,'Feeder DER'!V$369,FALSE)),0,VLOOKUP($B40,'Feeder DER'!$B$3:$V$366,'Feeder DER'!V$369,FALSE)/1000)</f>
        <v>-1.1438305155832942</v>
      </c>
    </row>
    <row r="41" spans="1:48" x14ac:dyDescent="0.25">
      <c r="A41" s="9" t="s">
        <v>1658</v>
      </c>
      <c r="B41" s="108">
        <v>29481</v>
      </c>
      <c r="C41" s="109">
        <v>37.773527088570084</v>
      </c>
      <c r="D41" s="109">
        <v>49.716644689293481</v>
      </c>
      <c r="E41" s="109">
        <v>49.716644689293481</v>
      </c>
      <c r="F41" s="109">
        <v>50.47381875271877</v>
      </c>
      <c r="G41" s="109">
        <v>52.268403286005253</v>
      </c>
      <c r="H41" s="109">
        <v>53.525316754184523</v>
      </c>
      <c r="I41" s="109">
        <v>53.798425623249599</v>
      </c>
      <c r="J41" s="109">
        <v>54.08391137895682</v>
      </c>
      <c r="K41" s="109">
        <v>54.513279937670838</v>
      </c>
      <c r="L41" s="109">
        <v>56.247717215556669</v>
      </c>
      <c r="M41" s="109">
        <v>59.857553164675863</v>
      </c>
      <c r="N41" s="109">
        <v>63.4707579391644</v>
      </c>
      <c r="P41" s="109">
        <v>77.968981955963926</v>
      </c>
      <c r="Q41" s="109">
        <v>70.252197300228062</v>
      </c>
      <c r="R41" s="109">
        <v>70.252197300228062</v>
      </c>
      <c r="S41" s="109">
        <v>72.440493782232622</v>
      </c>
      <c r="T41" s="109">
        <v>73.854869553470124</v>
      </c>
      <c r="U41" s="109">
        <v>75.19763248304838</v>
      </c>
      <c r="V41" s="109">
        <v>75.681249473773633</v>
      </c>
      <c r="W41" s="109">
        <v>76.272376025201709</v>
      </c>
      <c r="X41" s="109">
        <v>77.116605700083781</v>
      </c>
      <c r="Y41" s="109">
        <v>78.658142035180745</v>
      </c>
      <c r="Z41" s="109">
        <v>82.530969135118909</v>
      </c>
      <c r="AA41" s="109">
        <v>86.042464627792413</v>
      </c>
      <c r="AC41" s="82">
        <f>IF(ISNA(VLOOKUP($B41,'Feeder DER'!$B$3:$V$366,'Feeder DER'!C$369,FALSE)),0,VLOOKUP($B41,'Feeder DER'!$B$3:$V$366,'Feeder DER'!C$369,FALSE)/1000)</f>
        <v>1.5276990856529117E-2</v>
      </c>
      <c r="AD41" s="82">
        <f>IF(ISNA(VLOOKUP($B41,'Feeder DER'!$B$3:$V$366,'Feeder DER'!D$369,FALSE)),0,VLOOKUP($B41,'Feeder DER'!$B$3:$V$366,'Feeder DER'!D$369,FALSE)/1000)</f>
        <v>3.1391723114456399E-2</v>
      </c>
      <c r="AE41" s="82">
        <f>IF(ISNA(VLOOKUP($B41,'Feeder DER'!$B$3:$V$366,'Feeder DER'!E$369,FALSE)),0,VLOOKUP($B41,'Feeder DER'!$B$3:$V$366,'Feeder DER'!E$369,FALSE)/1000)</f>
        <v>5.0233333410812805E-2</v>
      </c>
      <c r="AF41" s="82">
        <f>IF(ISNA(VLOOKUP($B41,'Feeder DER'!$B$3:$V$366,'Feeder DER'!F$369,FALSE)),0,VLOOKUP($B41,'Feeder DER'!$B$3:$V$366,'Feeder DER'!F$369,FALSE)/1000)</f>
        <v>7.1182976010691859E-2</v>
      </c>
      <c r="AG41" s="82">
        <f>IF(ISNA(VLOOKUP($B41,'Feeder DER'!$B$3:$V$366,'Feeder DER'!G$369,FALSE)),0,VLOOKUP($B41,'Feeder DER'!$B$3:$V$366,'Feeder DER'!G$369,FALSE)/1000)</f>
        <v>9.2567461239789081E-2</v>
      </c>
      <c r="AH41" s="82">
        <f>IF(ISNA(VLOOKUP($B41,'Feeder DER'!$B$3:$V$366,'Feeder DER'!H$369,FALSE)),0,VLOOKUP($B41,'Feeder DER'!$B$3:$V$366,'Feeder DER'!H$369,FALSE)/1000)</f>
        <v>0.11602919197541166</v>
      </c>
      <c r="AI41" s="82">
        <f>IF(ISNA(VLOOKUP($B41,'Feeder DER'!$B$3:$V$366,'Feeder DER'!I$369,FALSE)),0,VLOOKUP($B41,'Feeder DER'!$B$3:$V$366,'Feeder DER'!I$369,FALSE)/1000)</f>
        <v>0.14210937331768034</v>
      </c>
      <c r="AJ41" s="82">
        <f>IF(ISNA(VLOOKUP($B41,'Feeder DER'!$B$3:$V$366,'Feeder DER'!J$369,FALSE)),0,VLOOKUP($B41,'Feeder DER'!$B$3:$V$366,'Feeder DER'!J$369,FALSE)/1000)</f>
        <v>0.19800348945465321</v>
      </c>
      <c r="AK41" s="82">
        <f>IF(ISNA(VLOOKUP($B41,'Feeder DER'!$B$3:$V$366,'Feeder DER'!K$369,FALSE)),0,VLOOKUP($B41,'Feeder DER'!$B$3:$V$366,'Feeder DER'!K$369,FALSE)/1000)</f>
        <v>0.24545511219543623</v>
      </c>
      <c r="AL41" s="82">
        <f>IF(ISNA(VLOOKUP($B41,'Feeder DER'!$B$3:$V$366,'Feeder DER'!L$369,FALSE)),0,VLOOKUP($B41,'Feeder DER'!$B$3:$V$366,'Feeder DER'!L$369,FALSE)/1000)</f>
        <v>0.28992947407281283</v>
      </c>
      <c r="AM41" s="82">
        <f>IF(ISNA(VLOOKUP($B41,'Feeder DER'!$B$3:$V$366,'Feeder DER'!M$369,FALSE)),0,VLOOKUP($B41,'Feeder DER'!$B$3:$V$366,'Feeder DER'!M$369,FALSE)/1000)</f>
        <v>-0.17735612029686101</v>
      </c>
      <c r="AN41" s="82">
        <f>IF(ISNA(VLOOKUP($B41,'Feeder DER'!$B$3:$V$366,'Feeder DER'!N$369,FALSE)),0,VLOOKUP($B41,'Feeder DER'!$B$3:$V$366,'Feeder DER'!N$369,FALSE)/1000)</f>
        <v>-0.21361459993506055</v>
      </c>
      <c r="AO41" s="82">
        <f>IF(ISNA(VLOOKUP($B41,'Feeder DER'!$B$3:$V$366,'Feeder DER'!O$369,FALSE)),0,VLOOKUP($B41,'Feeder DER'!$B$3:$V$366,'Feeder DER'!O$369,FALSE)/1000)</f>
        <v>-0.25297091602613098</v>
      </c>
      <c r="AP41" s="82">
        <f>IF(ISNA(VLOOKUP($B41,'Feeder DER'!$B$3:$V$366,'Feeder DER'!P$369,FALSE)),0,VLOOKUP($B41,'Feeder DER'!$B$3:$V$366,'Feeder DER'!P$369,FALSE)/1000)</f>
        <v>-0.29116999834421536</v>
      </c>
      <c r="AQ41" s="82">
        <f>IF(ISNA(VLOOKUP($B41,'Feeder DER'!$B$3:$V$366,'Feeder DER'!Q$369,FALSE)),0,VLOOKUP($B41,'Feeder DER'!$B$3:$V$366,'Feeder DER'!Q$369,FALSE)/1000)</f>
        <v>-0.32466958011556418</v>
      </c>
      <c r="AR41" s="82">
        <f>IF(ISNA(VLOOKUP($B41,'Feeder DER'!$B$3:$V$366,'Feeder DER'!R$369,FALSE)),0,VLOOKUP($B41,'Feeder DER'!$B$3:$V$366,'Feeder DER'!R$369,FALSE)/1000)</f>
        <v>-0.35489526561891488</v>
      </c>
      <c r="AS41" s="82">
        <f>IF(ISNA(VLOOKUP($B41,'Feeder DER'!$B$3:$V$366,'Feeder DER'!S$369,FALSE)),0,VLOOKUP($B41,'Feeder DER'!$B$3:$V$366,'Feeder DER'!S$369,FALSE)/1000)</f>
        <v>-0.38334399070514208</v>
      </c>
      <c r="AT41" s="82">
        <f>IF(ISNA(VLOOKUP($B41,'Feeder DER'!$B$3:$V$366,'Feeder DER'!T$369,FALSE)),0,VLOOKUP($B41,'Feeder DER'!$B$3:$V$366,'Feeder DER'!T$369,FALSE)/1000)</f>
        <v>-0.41522560511555007</v>
      </c>
      <c r="AU41" s="82">
        <f>IF(ISNA(VLOOKUP($B41,'Feeder DER'!$B$3:$V$366,'Feeder DER'!U$369,FALSE)),0,VLOOKUP($B41,'Feeder DER'!$B$3:$V$366,'Feeder DER'!U$369,FALSE)/1000)</f>
        <v>-0.44709074267890064</v>
      </c>
      <c r="AV41" s="82">
        <f>IF(ISNA(VLOOKUP($B41,'Feeder DER'!$B$3:$V$366,'Feeder DER'!V$369,FALSE)),0,VLOOKUP($B41,'Feeder DER'!$B$3:$V$366,'Feeder DER'!V$369,FALSE)/1000)</f>
        <v>-0.47535142779862838</v>
      </c>
    </row>
    <row r="42" spans="1:48" x14ac:dyDescent="0.25">
      <c r="A42" s="9" t="s">
        <v>1658</v>
      </c>
      <c r="B42" s="108">
        <v>29482</v>
      </c>
      <c r="C42" s="109">
        <v>42.56695089142184</v>
      </c>
      <c r="D42" s="109">
        <v>44.68628040438152</v>
      </c>
      <c r="E42" s="109">
        <v>44.68628040438152</v>
      </c>
      <c r="F42" s="109">
        <v>45.366843075587568</v>
      </c>
      <c r="G42" s="109">
        <v>46.979850312197719</v>
      </c>
      <c r="H42" s="109">
        <v>48.109588411663587</v>
      </c>
      <c r="I42" s="109">
        <v>48.355063937621473</v>
      </c>
      <c r="J42" s="109">
        <v>48.611664048323171</v>
      </c>
      <c r="K42" s="109">
        <v>48.997588801118319</v>
      </c>
      <c r="L42" s="109">
        <v>50.556534522974516</v>
      </c>
      <c r="M42" s="109">
        <v>53.801124789358582</v>
      </c>
      <c r="N42" s="109">
        <v>57.048743021045397</v>
      </c>
      <c r="P42" s="109">
        <v>41.620655642101745</v>
      </c>
      <c r="Q42" s="109">
        <v>41.447963070835769</v>
      </c>
      <c r="R42" s="109">
        <v>41.447963070835769</v>
      </c>
      <c r="S42" s="109">
        <v>42.739032037498113</v>
      </c>
      <c r="T42" s="109">
        <v>43.57349696510753</v>
      </c>
      <c r="U42" s="109">
        <v>44.365711165614336</v>
      </c>
      <c r="V42" s="109">
        <v>44.651039453444895</v>
      </c>
      <c r="W42" s="109">
        <v>44.999797106804472</v>
      </c>
      <c r="X42" s="109">
        <v>45.497882600675595</v>
      </c>
      <c r="Y42" s="109">
        <v>46.407370752574913</v>
      </c>
      <c r="Z42" s="109">
        <v>48.692292801802374</v>
      </c>
      <c r="AA42" s="109">
        <v>50.764033488883555</v>
      </c>
      <c r="AC42" s="82">
        <f>IF(ISNA(VLOOKUP($B42,'Feeder DER'!$B$3:$V$366,'Feeder DER'!C$369,FALSE)),0,VLOOKUP($B42,'Feeder DER'!$B$3:$V$366,'Feeder DER'!C$369,FALSE)/1000)</f>
        <v>6.8794967283181789E-3</v>
      </c>
      <c r="AD42" s="82">
        <f>IF(ISNA(VLOOKUP($B42,'Feeder DER'!$B$3:$V$366,'Feeder DER'!D$369,FALSE)),0,VLOOKUP($B42,'Feeder DER'!$B$3:$V$366,'Feeder DER'!D$369,FALSE)/1000)</f>
        <v>1.37482267134735E-2</v>
      </c>
      <c r="AE42" s="82">
        <f>IF(ISNA(VLOOKUP($B42,'Feeder DER'!$B$3:$V$366,'Feeder DER'!E$369,FALSE)),0,VLOOKUP($B42,'Feeder DER'!$B$3:$V$366,'Feeder DER'!E$369,FALSE)/1000)</f>
        <v>2.1669340436803793E-2</v>
      </c>
      <c r="AF42" s="82">
        <f>IF(ISNA(VLOOKUP($B42,'Feeder DER'!$B$3:$V$366,'Feeder DER'!F$369,FALSE)),0,VLOOKUP($B42,'Feeder DER'!$B$3:$V$366,'Feeder DER'!F$369,FALSE)/1000)</f>
        <v>3.0379316040498549E-2</v>
      </c>
      <c r="AG42" s="82">
        <f>IF(ISNA(VLOOKUP($B42,'Feeder DER'!$B$3:$V$366,'Feeder DER'!G$369,FALSE)),0,VLOOKUP($B42,'Feeder DER'!$B$3:$V$366,'Feeder DER'!G$369,FALSE)/1000)</f>
        <v>3.9210488642796568E-2</v>
      </c>
      <c r="AH42" s="82">
        <f>IF(ISNA(VLOOKUP($B42,'Feeder DER'!$B$3:$V$366,'Feeder DER'!H$369,FALSE)),0,VLOOKUP($B42,'Feeder DER'!$B$3:$V$366,'Feeder DER'!H$369,FALSE)/1000)</f>
        <v>4.8885276487180072E-2</v>
      </c>
      <c r="AI42" s="82">
        <f>IF(ISNA(VLOOKUP($B42,'Feeder DER'!$B$3:$V$366,'Feeder DER'!I$369,FALSE)),0,VLOOKUP($B42,'Feeder DER'!$B$3:$V$366,'Feeder DER'!I$369,FALSE)/1000)</f>
        <v>5.9642639403847321E-2</v>
      </c>
      <c r="AJ42" s="82">
        <f>IF(ISNA(VLOOKUP($B42,'Feeder DER'!$B$3:$V$366,'Feeder DER'!J$369,FALSE)),0,VLOOKUP($B42,'Feeder DER'!$B$3:$V$366,'Feeder DER'!J$369,FALSE)/1000)</f>
        <v>8.26145900980058E-2</v>
      </c>
      <c r="AK42" s="82">
        <f>IF(ISNA(VLOOKUP($B42,'Feeder DER'!$B$3:$V$366,'Feeder DER'!K$369,FALSE)),0,VLOOKUP($B42,'Feeder DER'!$B$3:$V$366,'Feeder DER'!K$369,FALSE)/1000)</f>
        <v>0.10201333532971474</v>
      </c>
      <c r="AL42" s="82">
        <f>IF(ISNA(VLOOKUP($B42,'Feeder DER'!$B$3:$V$366,'Feeder DER'!L$369,FALSE)),0,VLOOKUP($B42,'Feeder DER'!$B$3:$V$366,'Feeder DER'!L$369,FALSE)/1000)</f>
        <v>0.12023781580170795</v>
      </c>
      <c r="AM42" s="82">
        <f>IF(ISNA(VLOOKUP($B42,'Feeder DER'!$B$3:$V$366,'Feeder DER'!M$369,FALSE)),0,VLOOKUP($B42,'Feeder DER'!$B$3:$V$366,'Feeder DER'!M$369,FALSE)/1000)</f>
        <v>-9.3773536527482007E-2</v>
      </c>
      <c r="AN42" s="82">
        <f>IF(ISNA(VLOOKUP($B42,'Feeder DER'!$B$3:$V$366,'Feeder DER'!N$369,FALSE)),0,VLOOKUP($B42,'Feeder DER'!$B$3:$V$366,'Feeder DER'!N$369,FALSE)/1000)</f>
        <v>-0.10866840086240888</v>
      </c>
      <c r="AO42" s="82">
        <f>IF(ISNA(VLOOKUP($B42,'Feeder DER'!$B$3:$V$366,'Feeder DER'!O$369,FALSE)),0,VLOOKUP($B42,'Feeder DER'!$B$3:$V$366,'Feeder DER'!O$369,FALSE)/1000)</f>
        <v>-0.12448159607557344</v>
      </c>
      <c r="AP42" s="82">
        <f>IF(ISNA(VLOOKUP($B42,'Feeder DER'!$B$3:$V$366,'Feeder DER'!P$369,FALSE)),0,VLOOKUP($B42,'Feeder DER'!$B$3:$V$366,'Feeder DER'!P$369,FALSE)/1000)</f>
        <v>-0.13940335335210535</v>
      </c>
      <c r="AQ42" s="82">
        <f>IF(ISNA(VLOOKUP($B42,'Feeder DER'!$B$3:$V$366,'Feeder DER'!Q$369,FALSE)),0,VLOOKUP($B42,'Feeder DER'!$B$3:$V$366,'Feeder DER'!Q$369,FALSE)/1000)</f>
        <v>-0.15208611714507672</v>
      </c>
      <c r="AR42" s="82">
        <f>IF(ISNA(VLOOKUP($B42,'Feeder DER'!$B$3:$V$366,'Feeder DER'!R$369,FALSE)),0,VLOOKUP($B42,'Feeder DER'!$B$3:$V$366,'Feeder DER'!R$369,FALSE)/1000)</f>
        <v>-0.16314233730468097</v>
      </c>
      <c r="AS42" s="82">
        <f>IF(ISNA(VLOOKUP($B42,'Feeder DER'!$B$3:$V$366,'Feeder DER'!S$369,FALSE)),0,VLOOKUP($B42,'Feeder DER'!$B$3:$V$366,'Feeder DER'!S$369,FALSE)/1000)</f>
        <v>-0.17317766730896214</v>
      </c>
      <c r="AT42" s="82">
        <f>IF(ISNA(VLOOKUP($B42,'Feeder DER'!$B$3:$V$366,'Feeder DER'!T$369,FALSE)),0,VLOOKUP($B42,'Feeder DER'!$B$3:$V$366,'Feeder DER'!T$369,FALSE)/1000)</f>
        <v>-0.18363561727082803</v>
      </c>
      <c r="AU42" s="82">
        <f>IF(ISNA(VLOOKUP($B42,'Feeder DER'!$B$3:$V$366,'Feeder DER'!U$369,FALSE)),0,VLOOKUP($B42,'Feeder DER'!$B$3:$V$366,'Feeder DER'!U$369,FALSE)/1000)</f>
        <v>-0.19413434163467136</v>
      </c>
      <c r="AV42" s="82">
        <f>IF(ISNA(VLOOKUP($B42,'Feeder DER'!$B$3:$V$366,'Feeder DER'!V$369,FALSE)),0,VLOOKUP($B42,'Feeder DER'!$B$3:$V$366,'Feeder DER'!V$369,FALSE)/1000)</f>
        <v>-0.20285087292855267</v>
      </c>
    </row>
    <row r="43" spans="1:48" x14ac:dyDescent="0.25">
      <c r="A43" s="9" t="s">
        <v>1658</v>
      </c>
      <c r="B43" s="108">
        <v>29483</v>
      </c>
      <c r="C43" s="109">
        <v>84.627554234549493</v>
      </c>
      <c r="D43" s="109">
        <v>109.3631538959304</v>
      </c>
      <c r="E43" s="109">
        <v>109.3631538959304</v>
      </c>
      <c r="F43" s="109">
        <v>111.02873177516767</v>
      </c>
      <c r="G43" s="109">
        <v>114.97633173328254</v>
      </c>
      <c r="H43" s="109">
        <v>117.74120096195675</v>
      </c>
      <c r="I43" s="109">
        <v>118.34196650968366</v>
      </c>
      <c r="J43" s="109">
        <v>118.96995785607531</v>
      </c>
      <c r="K43" s="109">
        <v>119.91445240228163</v>
      </c>
      <c r="L43" s="109">
        <v>123.72974468778688</v>
      </c>
      <c r="M43" s="109">
        <v>131.67040614854713</v>
      </c>
      <c r="N43" s="109">
        <v>139.61847811276391</v>
      </c>
      <c r="P43" s="109">
        <v>170.12502966549695</v>
      </c>
      <c r="Q43" s="109">
        <v>161.59623072128377</v>
      </c>
      <c r="R43" s="109">
        <v>161.59623072128377</v>
      </c>
      <c r="S43" s="109">
        <v>166.6298165275947</v>
      </c>
      <c r="T43" s="109">
        <v>169.88320648888987</v>
      </c>
      <c r="U43" s="109">
        <v>172.97187042412324</v>
      </c>
      <c r="V43" s="109">
        <v>174.08430086498171</v>
      </c>
      <c r="W43" s="109">
        <v>175.44402805161789</v>
      </c>
      <c r="X43" s="109">
        <v>177.38595070410062</v>
      </c>
      <c r="Y43" s="109">
        <v>180.93183924345826</v>
      </c>
      <c r="Z43" s="109">
        <v>189.84023336685769</v>
      </c>
      <c r="AA43" s="109">
        <v>197.91748158993886</v>
      </c>
      <c r="AC43" s="82">
        <f>IF(ISNA(VLOOKUP($B43,'Feeder DER'!$B$3:$V$366,'Feeder DER'!C$369,FALSE)),0,VLOOKUP($B43,'Feeder DER'!$B$3:$V$366,'Feeder DER'!C$369,FALSE)/1000)</f>
        <v>3.903260555074143E-2</v>
      </c>
      <c r="AD43" s="82">
        <f>IF(ISNA(VLOOKUP($B43,'Feeder DER'!$B$3:$V$366,'Feeder DER'!D$369,FALSE)),0,VLOOKUP($B43,'Feeder DER'!$B$3:$V$366,'Feeder DER'!D$369,FALSE)/1000)</f>
        <v>7.8004123197012762E-2</v>
      </c>
      <c r="AE43" s="82">
        <f>IF(ISNA(VLOOKUP($B43,'Feeder DER'!$B$3:$V$366,'Feeder DER'!E$369,FALSE)),0,VLOOKUP($B43,'Feeder DER'!$B$3:$V$366,'Feeder DER'!E$369,FALSE)/1000)</f>
        <v>0.1229466124073974</v>
      </c>
      <c r="AF43" s="82">
        <f>IF(ISNA(VLOOKUP($B43,'Feeder DER'!$B$3:$V$366,'Feeder DER'!F$369,FALSE)),0,VLOOKUP($B43,'Feeder DER'!$B$3:$V$366,'Feeder DER'!F$369,FALSE)/1000)</f>
        <v>0.17236491370495627</v>
      </c>
      <c r="AG43" s="82">
        <f>IF(ISNA(VLOOKUP($B43,'Feeder DER'!$B$3:$V$366,'Feeder DER'!G$369,FALSE)),0,VLOOKUP($B43,'Feeder DER'!$B$3:$V$366,'Feeder DER'!G$369,FALSE)/1000)</f>
        <v>0.22247085754778198</v>
      </c>
      <c r="AH43" s="82">
        <f>IF(ISNA(VLOOKUP($B43,'Feeder DER'!$B$3:$V$366,'Feeder DER'!H$369,FALSE)),0,VLOOKUP($B43,'Feeder DER'!$B$3:$V$366,'Feeder DER'!H$369,FALSE)/1000)</f>
        <v>0.27736327084924867</v>
      </c>
      <c r="AI43" s="82">
        <f>IF(ISNA(VLOOKUP($B43,'Feeder DER'!$B$3:$V$366,'Feeder DER'!I$369,FALSE)),0,VLOOKUP($B43,'Feeder DER'!$B$3:$V$366,'Feeder DER'!I$369,FALSE)/1000)</f>
        <v>0.33839795406438195</v>
      </c>
      <c r="AJ43" s="82">
        <f>IF(ISNA(VLOOKUP($B43,'Feeder DER'!$B$3:$V$366,'Feeder DER'!J$369,FALSE)),0,VLOOKUP($B43,'Feeder DER'!$B$3:$V$366,'Feeder DER'!J$369,FALSE)/1000)</f>
        <v>0.46873526296740886</v>
      </c>
      <c r="AK43" s="82">
        <f>IF(ISNA(VLOOKUP($B43,'Feeder DER'!$B$3:$V$366,'Feeder DER'!K$369,FALSE)),0,VLOOKUP($B43,'Feeder DER'!$B$3:$V$366,'Feeder DER'!K$369,FALSE)/1000)</f>
        <v>0.5787990657005091</v>
      </c>
      <c r="AL43" s="82">
        <f>IF(ISNA(VLOOKUP($B43,'Feeder DER'!$B$3:$V$366,'Feeder DER'!L$369,FALSE)),0,VLOOKUP($B43,'Feeder DER'!$B$3:$V$366,'Feeder DER'!L$369,FALSE)/1000)</f>
        <v>0.68220037334302375</v>
      </c>
      <c r="AM43" s="82">
        <f>IF(ISNA(VLOOKUP($B43,'Feeder DER'!$B$3:$V$366,'Feeder DER'!M$369,FALSE)),0,VLOOKUP($B43,'Feeder DER'!$B$3:$V$366,'Feeder DER'!M$369,FALSE)/1000)</f>
        <v>-0.53204843419847969</v>
      </c>
      <c r="AN43" s="82">
        <f>IF(ISNA(VLOOKUP($B43,'Feeder DER'!$B$3:$V$366,'Feeder DER'!N$369,FALSE)),0,VLOOKUP($B43,'Feeder DER'!$B$3:$V$366,'Feeder DER'!N$369,FALSE)/1000)</f>
        <v>-0.61655830276544032</v>
      </c>
      <c r="AO43" s="82">
        <f>IF(ISNA(VLOOKUP($B43,'Feeder DER'!$B$3:$V$366,'Feeder DER'!O$369,FALSE)),0,VLOOKUP($B43,'Feeder DER'!$B$3:$V$366,'Feeder DER'!O$369,FALSE)/1000)</f>
        <v>-0.70627855929403371</v>
      </c>
      <c r="AP43" s="82">
        <f>IF(ISNA(VLOOKUP($B43,'Feeder DER'!$B$3:$V$366,'Feeder DER'!P$369,FALSE)),0,VLOOKUP($B43,'Feeder DER'!$B$3:$V$366,'Feeder DER'!P$369,FALSE)/1000)</f>
        <v>-0.79094101192683886</v>
      </c>
      <c r="AQ43" s="82">
        <f>IF(ISNA(VLOOKUP($B43,'Feeder DER'!$B$3:$V$366,'Feeder DER'!Q$369,FALSE)),0,VLOOKUP($B43,'Feeder DER'!$B$3:$V$366,'Feeder DER'!Q$369,FALSE)/1000)</f>
        <v>-0.8628999554330592</v>
      </c>
      <c r="AR43" s="82">
        <f>IF(ISNA(VLOOKUP($B43,'Feeder DER'!$B$3:$V$366,'Feeder DER'!R$369,FALSE)),0,VLOOKUP($B43,'Feeder DER'!$B$3:$V$366,'Feeder DER'!R$369,FALSE)/1000)</f>
        <v>-0.92563028257975011</v>
      </c>
      <c r="AS43" s="82">
        <f>IF(ISNA(VLOOKUP($B43,'Feeder DER'!$B$3:$V$366,'Feeder DER'!S$369,FALSE)),0,VLOOKUP($B43,'Feeder DER'!$B$3:$V$366,'Feeder DER'!S$369,FALSE)/1000)</f>
        <v>-0.9825683251572318</v>
      </c>
      <c r="AT43" s="82">
        <f>IF(ISNA(VLOOKUP($B43,'Feeder DER'!$B$3:$V$366,'Feeder DER'!T$369,FALSE)),0,VLOOKUP($B43,'Feeder DER'!$B$3:$V$366,'Feeder DER'!T$369,FALSE)/1000)</f>
        <v>-1.0419042114656909</v>
      </c>
      <c r="AU43" s="82">
        <f>IF(ISNA(VLOOKUP($B43,'Feeder DER'!$B$3:$V$366,'Feeder DER'!U$369,FALSE)),0,VLOOKUP($B43,'Feeder DER'!$B$3:$V$366,'Feeder DER'!U$369,FALSE)/1000)</f>
        <v>-1.1014714418988447</v>
      </c>
      <c r="AV43" s="82">
        <f>IF(ISNA(VLOOKUP($B43,'Feeder DER'!$B$3:$V$366,'Feeder DER'!V$369,FALSE)),0,VLOOKUP($B43,'Feeder DER'!$B$3:$V$366,'Feeder DER'!V$369,FALSE)/1000)</f>
        <v>-1.1509269386017171</v>
      </c>
    </row>
    <row r="44" spans="1:48" x14ac:dyDescent="0.25">
      <c r="A44" s="9" t="s">
        <v>1658</v>
      </c>
      <c r="B44" s="108">
        <v>29485</v>
      </c>
      <c r="C44" s="109">
        <v>98.163914355488501</v>
      </c>
      <c r="D44" s="109">
        <v>116.40420981723689</v>
      </c>
      <c r="E44" s="109">
        <v>116.40420981723689</v>
      </c>
      <c r="F44" s="109">
        <v>118.17702150028492</v>
      </c>
      <c r="G44" s="109">
        <v>122.3787771869963</v>
      </c>
      <c r="H44" s="109">
        <v>125.32165517054531</v>
      </c>
      <c r="I44" s="109">
        <v>125.96109941092556</v>
      </c>
      <c r="J44" s="109">
        <v>126.6295223106377</v>
      </c>
      <c r="K44" s="109">
        <v>127.63482562725983</v>
      </c>
      <c r="L44" s="109">
        <v>131.69575536360099</v>
      </c>
      <c r="M44" s="109">
        <v>140.14765520223924</v>
      </c>
      <c r="N44" s="109">
        <v>148.60744264989822</v>
      </c>
      <c r="P44" s="109">
        <v>103.02098357357902</v>
      </c>
      <c r="Q44" s="109">
        <v>100.51948242356625</v>
      </c>
      <c r="R44" s="109">
        <v>100.51948242356625</v>
      </c>
      <c r="S44" s="109">
        <v>103.6505792178824</v>
      </c>
      <c r="T44" s="109">
        <v>105.67432119238096</v>
      </c>
      <c r="U44" s="109">
        <v>107.59559682340409</v>
      </c>
      <c r="V44" s="109">
        <v>108.28757417738198</v>
      </c>
      <c r="W44" s="109">
        <v>109.13338024864895</v>
      </c>
      <c r="X44" s="109">
        <v>110.34133577498073</v>
      </c>
      <c r="Y44" s="109">
        <v>112.5470238601357</v>
      </c>
      <c r="Z44" s="109">
        <v>118.08841033005729</v>
      </c>
      <c r="AA44" s="109">
        <v>123.11278996544101</v>
      </c>
      <c r="AC44" s="82">
        <f>IF(ISNA(VLOOKUP($B44,'Feeder DER'!$B$3:$V$366,'Feeder DER'!C$369,FALSE)),0,VLOOKUP($B44,'Feeder DER'!$B$3:$V$366,'Feeder DER'!C$369,FALSE)/1000)</f>
        <v>4.8790756938426793E-5</v>
      </c>
      <c r="AD44" s="82">
        <f>IF(ISNA(VLOOKUP($B44,'Feeder DER'!$B$3:$V$366,'Feeder DER'!D$369,FALSE)),0,VLOOKUP($B44,'Feeder DER'!$B$3:$V$366,'Feeder DER'!D$369,FALSE)/1000)</f>
        <v>9.7505153996265971E-5</v>
      </c>
      <c r="AE44" s="82">
        <f>IF(ISNA(VLOOKUP($B44,'Feeder DER'!$B$3:$V$366,'Feeder DER'!E$369,FALSE)),0,VLOOKUP($B44,'Feeder DER'!$B$3:$V$366,'Feeder DER'!E$369,FALSE)/1000)</f>
        <v>1.5368326550924678E-4</v>
      </c>
      <c r="AF44" s="82">
        <f>IF(ISNA(VLOOKUP($B44,'Feeder DER'!$B$3:$V$366,'Feeder DER'!F$369,FALSE)),0,VLOOKUP($B44,'Feeder DER'!$B$3:$V$366,'Feeder DER'!F$369,FALSE)/1000)</f>
        <v>2.1545614213119534E-4</v>
      </c>
      <c r="AG44" s="82">
        <f>IF(ISNA(VLOOKUP($B44,'Feeder DER'!$B$3:$V$366,'Feeder DER'!G$369,FALSE)),0,VLOOKUP($B44,'Feeder DER'!$B$3:$V$366,'Feeder DER'!G$369,FALSE)/1000)</f>
        <v>2.780885719347274E-4</v>
      </c>
      <c r="AH44" s="82">
        <f>IF(ISNA(VLOOKUP($B44,'Feeder DER'!$B$3:$V$366,'Feeder DER'!H$369,FALSE)),0,VLOOKUP($B44,'Feeder DER'!$B$3:$V$366,'Feeder DER'!H$369,FALSE)/1000)</f>
        <v>3.4670408856156079E-4</v>
      </c>
      <c r="AI44" s="82">
        <f>IF(ISNA(VLOOKUP($B44,'Feeder DER'!$B$3:$V$366,'Feeder DER'!I$369,FALSE)),0,VLOOKUP($B44,'Feeder DER'!$B$3:$V$366,'Feeder DER'!I$369,FALSE)/1000)</f>
        <v>4.2299744258047746E-4</v>
      </c>
      <c r="AJ44" s="82">
        <f>IF(ISNA(VLOOKUP($B44,'Feeder DER'!$B$3:$V$366,'Feeder DER'!J$369,FALSE)),0,VLOOKUP($B44,'Feeder DER'!$B$3:$V$366,'Feeder DER'!J$369,FALSE)/1000)</f>
        <v>5.8591907870926096E-4</v>
      </c>
      <c r="AK44" s="82">
        <f>IF(ISNA(VLOOKUP($B44,'Feeder DER'!$B$3:$V$366,'Feeder DER'!K$369,FALSE)),0,VLOOKUP($B44,'Feeder DER'!$B$3:$V$366,'Feeder DER'!K$369,FALSE)/1000)</f>
        <v>7.2349883212563634E-4</v>
      </c>
      <c r="AL44" s="82">
        <f>IF(ISNA(VLOOKUP($B44,'Feeder DER'!$B$3:$V$366,'Feeder DER'!L$369,FALSE)),0,VLOOKUP($B44,'Feeder DER'!$B$3:$V$366,'Feeder DER'!L$369,FALSE)/1000)</f>
        <v>8.5275046667877981E-4</v>
      </c>
      <c r="AM44" s="82">
        <f>IF(ISNA(VLOOKUP($B44,'Feeder DER'!$B$3:$V$366,'Feeder DER'!M$369,FALSE)),0,VLOOKUP($B44,'Feeder DER'!$B$3:$V$366,'Feeder DER'!M$369,FALSE)/1000)</f>
        <v>-6.6506054274809937E-4</v>
      </c>
      <c r="AN44" s="82">
        <f>IF(ISNA(VLOOKUP($B44,'Feeder DER'!$B$3:$V$366,'Feeder DER'!N$369,FALSE)),0,VLOOKUP($B44,'Feeder DER'!$B$3:$V$366,'Feeder DER'!N$369,FALSE)/1000)</f>
        <v>-7.7069787845680045E-4</v>
      </c>
      <c r="AO44" s="82">
        <f>IF(ISNA(VLOOKUP($B44,'Feeder DER'!$B$3:$V$366,'Feeder DER'!O$369,FALSE)),0,VLOOKUP($B44,'Feeder DER'!$B$3:$V$366,'Feeder DER'!O$369,FALSE)/1000)</f>
        <v>-8.82848199117542E-4</v>
      </c>
      <c r="AP44" s="82">
        <f>IF(ISNA(VLOOKUP($B44,'Feeder DER'!$B$3:$V$366,'Feeder DER'!P$369,FALSE)),0,VLOOKUP($B44,'Feeder DER'!$B$3:$V$366,'Feeder DER'!P$369,FALSE)/1000)</f>
        <v>-9.886762649085484E-4</v>
      </c>
      <c r="AQ44" s="82">
        <f>IF(ISNA(VLOOKUP($B44,'Feeder DER'!$B$3:$V$366,'Feeder DER'!Q$369,FALSE)),0,VLOOKUP($B44,'Feeder DER'!$B$3:$V$366,'Feeder DER'!Q$369,FALSE)/1000)</f>
        <v>-1.0786249442913238E-3</v>
      </c>
      <c r="AR44" s="82">
        <f>IF(ISNA(VLOOKUP($B44,'Feeder DER'!$B$3:$V$366,'Feeder DER'!R$369,FALSE)),0,VLOOKUP($B44,'Feeder DER'!$B$3:$V$366,'Feeder DER'!R$369,FALSE)/1000)</f>
        <v>-1.1570378532246874E-3</v>
      </c>
      <c r="AS44" s="82">
        <f>IF(ISNA(VLOOKUP($B44,'Feeder DER'!$B$3:$V$366,'Feeder DER'!S$369,FALSE)),0,VLOOKUP($B44,'Feeder DER'!$B$3:$V$366,'Feeder DER'!S$369,FALSE)/1000)</f>
        <v>-1.2282104064465398E-3</v>
      </c>
      <c r="AT44" s="82">
        <f>IF(ISNA(VLOOKUP($B44,'Feeder DER'!$B$3:$V$366,'Feeder DER'!T$369,FALSE)),0,VLOOKUP($B44,'Feeder DER'!$B$3:$V$366,'Feeder DER'!T$369,FALSE)/1000)</f>
        <v>-1.3023802643321136E-3</v>
      </c>
      <c r="AU44" s="82">
        <f>IF(ISNA(VLOOKUP($B44,'Feeder DER'!$B$3:$V$366,'Feeder DER'!U$369,FALSE)),0,VLOOKUP($B44,'Feeder DER'!$B$3:$V$366,'Feeder DER'!U$369,FALSE)/1000)</f>
        <v>-1.3768393023735558E-3</v>
      </c>
      <c r="AV44" s="82">
        <f>IF(ISNA(VLOOKUP($B44,'Feeder DER'!$B$3:$V$366,'Feeder DER'!V$369,FALSE)),0,VLOOKUP($B44,'Feeder DER'!$B$3:$V$366,'Feeder DER'!V$369,FALSE)/1000)</f>
        <v>-1.4386586732521463E-3</v>
      </c>
    </row>
    <row r="45" spans="1:48" x14ac:dyDescent="0.25">
      <c r="A45" s="9" t="s">
        <v>1658</v>
      </c>
      <c r="B45" s="108">
        <v>29486</v>
      </c>
      <c r="C45" s="109">
        <v>44.377329361121269</v>
      </c>
      <c r="D45" s="109">
        <v>51.083060046749367</v>
      </c>
      <c r="E45" s="109">
        <v>51.083060046749367</v>
      </c>
      <c r="F45" s="109">
        <v>51.861044329267223</v>
      </c>
      <c r="G45" s="109">
        <v>53.704951335577789</v>
      </c>
      <c r="H45" s="109">
        <v>54.996409891758205</v>
      </c>
      <c r="I45" s="109">
        <v>55.277024901981441</v>
      </c>
      <c r="J45" s="109">
        <v>55.570356965969744</v>
      </c>
      <c r="K45" s="109">
        <v>56.011526316879255</v>
      </c>
      <c r="L45" s="109">
        <v>57.793632976877625</v>
      </c>
      <c r="M45" s="109">
        <v>61.502681881931373</v>
      </c>
      <c r="N45" s="109">
        <v>65.215192201360622</v>
      </c>
      <c r="P45" s="109">
        <v>49.123080782807243</v>
      </c>
      <c r="Q45" s="109">
        <v>46.438801780298249</v>
      </c>
      <c r="R45" s="109">
        <v>46.438801780298249</v>
      </c>
      <c r="S45" s="109">
        <v>47.885331148341294</v>
      </c>
      <c r="T45" s="109">
        <v>48.820275799291615</v>
      </c>
      <c r="U45" s="109">
        <v>49.707882221879828</v>
      </c>
      <c r="V45" s="109">
        <v>50.027567504802661</v>
      </c>
      <c r="W45" s="109">
        <v>50.418319820086481</v>
      </c>
      <c r="X45" s="109">
        <v>50.976380863520454</v>
      </c>
      <c r="Y45" s="109">
        <v>51.995382447154377</v>
      </c>
      <c r="Z45" s="109">
        <v>54.555436892922039</v>
      </c>
      <c r="AA45" s="109">
        <v>56.876640348520517</v>
      </c>
      <c r="AC45" s="82">
        <f>IF(ISNA(VLOOKUP($B45,'Feeder DER'!$B$3:$V$366,'Feeder DER'!C$369,FALSE)),0,VLOOKUP($B45,'Feeder DER'!$B$3:$V$366,'Feeder DER'!C$369,FALSE)/1000)</f>
        <v>2.2931655761060593E-3</v>
      </c>
      <c r="AD45" s="82">
        <f>IF(ISNA(VLOOKUP($B45,'Feeder DER'!$B$3:$V$366,'Feeder DER'!D$369,FALSE)),0,VLOOKUP($B45,'Feeder DER'!$B$3:$V$366,'Feeder DER'!D$369,FALSE)/1000)</f>
        <v>4.5827422378245004E-3</v>
      </c>
      <c r="AE45" s="82">
        <f>IF(ISNA(VLOOKUP($B45,'Feeder DER'!$B$3:$V$366,'Feeder DER'!E$369,FALSE)),0,VLOOKUP($B45,'Feeder DER'!$B$3:$V$366,'Feeder DER'!E$369,FALSE)/1000)</f>
        <v>7.2231134789345966E-3</v>
      </c>
      <c r="AF45" s="82">
        <f>IF(ISNA(VLOOKUP($B45,'Feeder DER'!$B$3:$V$366,'Feeder DER'!F$369,FALSE)),0,VLOOKUP($B45,'Feeder DER'!$B$3:$V$366,'Feeder DER'!F$369,FALSE)/1000)</f>
        <v>1.012643868016618E-2</v>
      </c>
      <c r="AG45" s="82">
        <f>IF(ISNA(VLOOKUP($B45,'Feeder DER'!$B$3:$V$366,'Feeder DER'!G$369,FALSE)),0,VLOOKUP($B45,'Feeder DER'!$B$3:$V$366,'Feeder DER'!G$369,FALSE)/1000)</f>
        <v>1.3070162880932188E-2</v>
      </c>
      <c r="AH45" s="82">
        <f>IF(ISNA(VLOOKUP($B45,'Feeder DER'!$B$3:$V$366,'Feeder DER'!H$369,FALSE)),0,VLOOKUP($B45,'Feeder DER'!$B$3:$V$366,'Feeder DER'!H$369,FALSE)/1000)</f>
        <v>1.6295092162393356E-2</v>
      </c>
      <c r="AI45" s="82">
        <f>IF(ISNA(VLOOKUP($B45,'Feeder DER'!$B$3:$V$366,'Feeder DER'!I$369,FALSE)),0,VLOOKUP($B45,'Feeder DER'!$B$3:$V$366,'Feeder DER'!I$369,FALSE)/1000)</f>
        <v>1.988087980128244E-2</v>
      </c>
      <c r="AJ45" s="82">
        <f>IF(ISNA(VLOOKUP($B45,'Feeder DER'!$B$3:$V$366,'Feeder DER'!J$369,FALSE)),0,VLOOKUP($B45,'Feeder DER'!$B$3:$V$366,'Feeder DER'!J$369,FALSE)/1000)</f>
        <v>2.7538196699335268E-2</v>
      </c>
      <c r="AK45" s="82">
        <f>IF(ISNA(VLOOKUP($B45,'Feeder DER'!$B$3:$V$366,'Feeder DER'!K$369,FALSE)),0,VLOOKUP($B45,'Feeder DER'!$B$3:$V$366,'Feeder DER'!K$369,FALSE)/1000)</f>
        <v>3.4004445109904906E-2</v>
      </c>
      <c r="AL45" s="82">
        <f>IF(ISNA(VLOOKUP($B45,'Feeder DER'!$B$3:$V$366,'Feeder DER'!L$369,FALSE)),0,VLOOKUP($B45,'Feeder DER'!$B$3:$V$366,'Feeder DER'!L$369,FALSE)/1000)</f>
        <v>4.0079271933902649E-2</v>
      </c>
      <c r="AM45" s="82">
        <f>IF(ISNA(VLOOKUP($B45,'Feeder DER'!$B$3:$V$366,'Feeder DER'!M$369,FALSE)),0,VLOOKUP($B45,'Feeder DER'!$B$3:$V$366,'Feeder DER'!M$369,FALSE)/1000)</f>
        <v>-3.1257845509160664E-2</v>
      </c>
      <c r="AN45" s="82">
        <f>IF(ISNA(VLOOKUP($B45,'Feeder DER'!$B$3:$V$366,'Feeder DER'!N$369,FALSE)),0,VLOOKUP($B45,'Feeder DER'!$B$3:$V$366,'Feeder DER'!N$369,FALSE)/1000)</f>
        <v>-3.6222800287469617E-2</v>
      </c>
      <c r="AO45" s="82">
        <f>IF(ISNA(VLOOKUP($B45,'Feeder DER'!$B$3:$V$366,'Feeder DER'!O$369,FALSE)),0,VLOOKUP($B45,'Feeder DER'!$B$3:$V$366,'Feeder DER'!O$369,FALSE)/1000)</f>
        <v>-4.1493865358524472E-2</v>
      </c>
      <c r="AP45" s="82">
        <f>IF(ISNA(VLOOKUP($B45,'Feeder DER'!$B$3:$V$366,'Feeder DER'!P$369,FALSE)),0,VLOOKUP($B45,'Feeder DER'!$B$3:$V$366,'Feeder DER'!P$369,FALSE)/1000)</f>
        <v>-4.6467784450701773E-2</v>
      </c>
      <c r="AQ45" s="82">
        <f>IF(ISNA(VLOOKUP($B45,'Feeder DER'!$B$3:$V$366,'Feeder DER'!Q$369,FALSE)),0,VLOOKUP($B45,'Feeder DER'!$B$3:$V$366,'Feeder DER'!Q$369,FALSE)/1000)</f>
        <v>-5.0695372381692222E-2</v>
      </c>
      <c r="AR45" s="82">
        <f>IF(ISNA(VLOOKUP($B45,'Feeder DER'!$B$3:$V$366,'Feeder DER'!R$369,FALSE)),0,VLOOKUP($B45,'Feeder DER'!$B$3:$V$366,'Feeder DER'!R$369,FALSE)/1000)</f>
        <v>-5.4380779101560313E-2</v>
      </c>
      <c r="AS45" s="82">
        <f>IF(ISNA(VLOOKUP($B45,'Feeder DER'!$B$3:$V$366,'Feeder DER'!S$369,FALSE)),0,VLOOKUP($B45,'Feeder DER'!$B$3:$V$366,'Feeder DER'!S$369,FALSE)/1000)</f>
        <v>-5.7725889102987357E-2</v>
      </c>
      <c r="AT45" s="82">
        <f>IF(ISNA(VLOOKUP($B45,'Feeder DER'!$B$3:$V$366,'Feeder DER'!T$369,FALSE)),0,VLOOKUP($B45,'Feeder DER'!$B$3:$V$366,'Feeder DER'!T$369,FALSE)/1000)</f>
        <v>-6.1211872423609336E-2</v>
      </c>
      <c r="AU45" s="82">
        <f>IF(ISNA(VLOOKUP($B45,'Feeder DER'!$B$3:$V$366,'Feeder DER'!U$369,FALSE)),0,VLOOKUP($B45,'Feeder DER'!$B$3:$V$366,'Feeder DER'!U$369,FALSE)/1000)</f>
        <v>-6.4711447211557124E-2</v>
      </c>
      <c r="AV45" s="82">
        <f>IF(ISNA(VLOOKUP($B45,'Feeder DER'!$B$3:$V$366,'Feeder DER'!V$369,FALSE)),0,VLOOKUP($B45,'Feeder DER'!$B$3:$V$366,'Feeder DER'!V$369,FALSE)/1000)</f>
        <v>-6.7616957642850875E-2</v>
      </c>
    </row>
    <row r="46" spans="1:48" x14ac:dyDescent="0.25">
      <c r="A46" s="9" t="s">
        <v>1658</v>
      </c>
      <c r="B46" s="108">
        <v>29488</v>
      </c>
      <c r="C46" s="109">
        <v>223.92362631543972</v>
      </c>
      <c r="D46" s="109">
        <v>221.25158439762123</v>
      </c>
      <c r="E46" s="109">
        <v>221.25158439762123</v>
      </c>
      <c r="F46" s="109">
        <v>224.62119958876281</v>
      </c>
      <c r="G46" s="109">
        <v>232.60755252562151</v>
      </c>
      <c r="H46" s="109">
        <v>238.20113387093019</v>
      </c>
      <c r="I46" s="109">
        <v>239.41653708993914</v>
      </c>
      <c r="J46" s="109">
        <v>240.68702057022875</v>
      </c>
      <c r="K46" s="109">
        <v>242.59781874455641</v>
      </c>
      <c r="L46" s="109">
        <v>250.31650125357896</v>
      </c>
      <c r="M46" s="109">
        <v>266.38117995725077</v>
      </c>
      <c r="N46" s="109">
        <v>282.46085078187497</v>
      </c>
      <c r="P46" s="109">
        <v>242.75505405321431</v>
      </c>
      <c r="Q46" s="109">
        <v>221.79125708130911</v>
      </c>
      <c r="R46" s="109">
        <v>221.79125708130911</v>
      </c>
      <c r="S46" s="109">
        <v>228.69986700757576</v>
      </c>
      <c r="T46" s="109">
        <v>233.1651533949539</v>
      </c>
      <c r="U46" s="109">
        <v>237.4043528728096</v>
      </c>
      <c r="V46" s="109">
        <v>238.93116661587931</v>
      </c>
      <c r="W46" s="109">
        <v>240.79739580121108</v>
      </c>
      <c r="X46" s="109">
        <v>243.46268981411211</v>
      </c>
      <c r="Y46" s="109">
        <v>248.32943127895965</v>
      </c>
      <c r="Z46" s="109">
        <v>260.55622594109701</v>
      </c>
      <c r="AA46" s="109">
        <v>271.64227064126578</v>
      </c>
      <c r="AC46" s="82">
        <f>IF(ISNA(VLOOKUP($B46,'Feeder DER'!$B$3:$V$366,'Feeder DER'!C$369,FALSE)),0,VLOOKUP($B46,'Feeder DER'!$B$3:$V$366,'Feeder DER'!C$369,FALSE)/1000)</f>
        <v>2.3990197847161096E-2</v>
      </c>
      <c r="AD46" s="82">
        <f>IF(ISNA(VLOOKUP($B46,'Feeder DER'!$B$3:$V$366,'Feeder DER'!D$369,FALSE)),0,VLOOKUP($B46,'Feeder DER'!$B$3:$V$366,'Feeder DER'!D$369,FALSE)/1000)</f>
        <v>4.7127788219575986E-2</v>
      </c>
      <c r="AE46" s="82">
        <f>IF(ISNA(VLOOKUP($B46,'Feeder DER'!$B$3:$V$366,'Feeder DER'!E$369,FALSE)),0,VLOOKUP($B46,'Feeder DER'!$B$3:$V$366,'Feeder DER'!E$369,FALSE)/1000)</f>
        <v>7.3834247579867715E-2</v>
      </c>
      <c r="AF46" s="82">
        <f>IF(ISNA(VLOOKUP($B46,'Feeder DER'!$B$3:$V$366,'Feeder DER'!F$369,FALSE)),0,VLOOKUP($B46,'Feeder DER'!$B$3:$V$366,'Feeder DER'!F$369,FALSE)/1000)</f>
        <v>0.1032569164187135</v>
      </c>
      <c r="AG46" s="82">
        <f>IF(ISNA(VLOOKUP($B46,'Feeder DER'!$B$3:$V$366,'Feeder DER'!G$369,FALSE)),0,VLOOKUP($B46,'Feeder DER'!$B$3:$V$366,'Feeder DER'!G$369,FALSE)/1000)</f>
        <v>0.13314881316224195</v>
      </c>
      <c r="AH46" s="82">
        <f>IF(ISNA(VLOOKUP($B46,'Feeder DER'!$B$3:$V$366,'Feeder DER'!H$369,FALSE)),0,VLOOKUP($B46,'Feeder DER'!$B$3:$V$366,'Feeder DER'!H$369,FALSE)/1000)</f>
        <v>0.16596606202709593</v>
      </c>
      <c r="AI46" s="82">
        <f>IF(ISNA(VLOOKUP($B46,'Feeder DER'!$B$3:$V$366,'Feeder DER'!I$369,FALSE)),0,VLOOKUP($B46,'Feeder DER'!$B$3:$V$366,'Feeder DER'!I$369,FALSE)/1000)</f>
        <v>0.20251708816195754</v>
      </c>
      <c r="AJ46" s="82">
        <f>IF(ISNA(VLOOKUP($B46,'Feeder DER'!$B$3:$V$366,'Feeder DER'!J$369,FALSE)),0,VLOOKUP($B46,'Feeder DER'!$B$3:$V$366,'Feeder DER'!J$369,FALSE)/1000)</f>
        <v>0.28073749009606008</v>
      </c>
      <c r="AK46" s="82">
        <f>IF(ISNA(VLOOKUP($B46,'Feeder DER'!$B$3:$V$366,'Feeder DER'!K$369,FALSE)),0,VLOOKUP($B46,'Feeder DER'!$B$3:$V$366,'Feeder DER'!K$369,FALSE)/1000)</f>
        <v>0.34680576039634597</v>
      </c>
      <c r="AL46" s="82">
        <f>IF(ISNA(VLOOKUP($B46,'Feeder DER'!$B$3:$V$366,'Feeder DER'!L$369,FALSE)),0,VLOOKUP($B46,'Feeder DER'!$B$3:$V$366,'Feeder DER'!L$369,FALSE)/1000)</f>
        <v>0.408929508780354</v>
      </c>
      <c r="AM46" s="82">
        <f>IF(ISNA(VLOOKUP($B46,'Feeder DER'!$B$3:$V$366,'Feeder DER'!M$369,FALSE)),0,VLOOKUP($B46,'Feeder DER'!$B$3:$V$366,'Feeder DER'!M$369,FALSE)/1000)</f>
        <v>-0.30199167780001562</v>
      </c>
      <c r="AN46" s="82">
        <f>IF(ISNA(VLOOKUP($B46,'Feeder DER'!$B$3:$V$366,'Feeder DER'!N$369,FALSE)),0,VLOOKUP($B46,'Feeder DER'!$B$3:$V$366,'Feeder DER'!N$369,FALSE)/1000)</f>
        <v>-0.352105339019682</v>
      </c>
      <c r="AO46" s="82">
        <f>IF(ISNA(VLOOKUP($B46,'Feeder DER'!$B$3:$V$366,'Feeder DER'!O$369,FALSE)),0,VLOOKUP($B46,'Feeder DER'!$B$3:$V$366,'Feeder DER'!O$369,FALSE)/1000)</f>
        <v>-0.40529662457837129</v>
      </c>
      <c r="AP46" s="82">
        <f>IF(ISNA(VLOOKUP($B46,'Feeder DER'!$B$3:$V$366,'Feeder DER'!P$369,FALSE)),0,VLOOKUP($B46,'Feeder DER'!$B$3:$V$366,'Feeder DER'!P$369,FALSE)/1000)</f>
        <v>-0.45544939020223918</v>
      </c>
      <c r="AQ46" s="82">
        <f>IF(ISNA(VLOOKUP($B46,'Feeder DER'!$B$3:$V$366,'Feeder DER'!Q$369,FALSE)),0,VLOOKUP($B46,'Feeder DER'!$B$3:$V$366,'Feeder DER'!Q$369,FALSE)/1000)</f>
        <v>-0.49802682681821081</v>
      </c>
      <c r="AR46" s="82">
        <f>IF(ISNA(VLOOKUP($B46,'Feeder DER'!$B$3:$V$366,'Feeder DER'!R$369,FALSE)),0,VLOOKUP($B46,'Feeder DER'!$B$3:$V$366,'Feeder DER'!R$369,FALSE)/1000)</f>
        <v>-0.53507183916776302</v>
      </c>
      <c r="AS46" s="82">
        <f>IF(ISNA(VLOOKUP($B46,'Feeder DER'!$B$3:$V$366,'Feeder DER'!S$369,FALSE)),0,VLOOKUP($B46,'Feeder DER'!$B$3:$V$366,'Feeder DER'!S$369,FALSE)/1000)</f>
        <v>-0.56862078192327803</v>
      </c>
      <c r="AT46" s="82">
        <f>IF(ISNA(VLOOKUP($B46,'Feeder DER'!$B$3:$V$366,'Feeder DER'!T$369,FALSE)),0,VLOOKUP($B46,'Feeder DER'!$B$3:$V$366,'Feeder DER'!T$369,FALSE)/1000)</f>
        <v>-0.60319633058957056</v>
      </c>
      <c r="AU46" s="82">
        <f>IF(ISNA(VLOOKUP($B46,'Feeder DER'!$B$3:$V$366,'Feeder DER'!U$369,FALSE)),0,VLOOKUP($B46,'Feeder DER'!$B$3:$V$366,'Feeder DER'!U$369,FALSE)/1000)</f>
        <v>-0.63805182575795016</v>
      </c>
      <c r="AV46" s="82">
        <f>IF(ISNA(VLOOKUP($B46,'Feeder DER'!$B$3:$V$366,'Feeder DER'!V$369,FALSE)),0,VLOOKUP($B46,'Feeder DER'!$B$3:$V$366,'Feeder DER'!V$369,FALSE)/1000)</f>
        <v>-0.66710253471106751</v>
      </c>
    </row>
    <row r="47" spans="1:48" x14ac:dyDescent="0.25">
      <c r="A47" s="9" t="s">
        <v>1658</v>
      </c>
      <c r="B47" s="108">
        <v>29489</v>
      </c>
      <c r="C47" s="109">
        <v>87.901829694042789</v>
      </c>
      <c r="D47" s="109">
        <v>106.5471287172744</v>
      </c>
      <c r="E47" s="109">
        <v>106.5471287172744</v>
      </c>
      <c r="F47" s="109">
        <v>108.16981912410569</v>
      </c>
      <c r="G47" s="109">
        <v>112.01577112784743</v>
      </c>
      <c r="H47" s="109">
        <v>114.70944689614426</v>
      </c>
      <c r="I47" s="109">
        <v>115.29474314869631</v>
      </c>
      <c r="J47" s="109">
        <v>115.90656415452611</v>
      </c>
      <c r="K47" s="109">
        <v>116.82673862282253</v>
      </c>
      <c r="L47" s="109">
        <v>120.54378978453815</v>
      </c>
      <c r="M47" s="109">
        <v>128.27998473338744</v>
      </c>
      <c r="N47" s="109">
        <v>136.02339937038136</v>
      </c>
      <c r="P47" s="109">
        <v>112.44011139828066</v>
      </c>
      <c r="Q47" s="109">
        <v>112.19844449009761</v>
      </c>
      <c r="R47" s="109">
        <v>112.19844449009761</v>
      </c>
      <c r="S47" s="109">
        <v>115.69333106730745</v>
      </c>
      <c r="T47" s="109">
        <v>117.9522036372166</v>
      </c>
      <c r="U47" s="109">
        <v>120.09670470347943</v>
      </c>
      <c r="V47" s="109">
        <v>120.86908017604246</v>
      </c>
      <c r="W47" s="109">
        <v>121.81315711763031</v>
      </c>
      <c r="X47" s="109">
        <v>123.16146023061839</v>
      </c>
      <c r="Y47" s="109">
        <v>125.62341851191877</v>
      </c>
      <c r="Z47" s="109">
        <v>131.80863681242519</v>
      </c>
      <c r="AA47" s="109">
        <v>137.41677929412199</v>
      </c>
      <c r="AC47" s="82">
        <f>IF(ISNA(VLOOKUP($B47,'Feeder DER'!$B$3:$V$366,'Feeder DER'!C$369,FALSE)),0,VLOOKUP($B47,'Feeder DER'!$B$3:$V$366,'Feeder DER'!C$369,FALSE)/1000)</f>
        <v>1.0587594255638613E-2</v>
      </c>
      <c r="AD47" s="82">
        <f>IF(ISNA(VLOOKUP($B47,'Feeder DER'!$B$3:$V$366,'Feeder DER'!D$369,FALSE)),0,VLOOKUP($B47,'Feeder DER'!$B$3:$V$366,'Feeder DER'!D$369,FALSE)/1000)</f>
        <v>2.115861841718971E-2</v>
      </c>
      <c r="AE47" s="82">
        <f>IF(ISNA(VLOOKUP($B47,'Feeder DER'!$B$3:$V$366,'Feeder DER'!E$369,FALSE)),0,VLOOKUP($B47,'Feeder DER'!$B$3:$V$366,'Feeder DER'!E$369,FALSE)/1000)</f>
        <v>3.3349268615506543E-2</v>
      </c>
      <c r="AF47" s="82">
        <f>IF(ISNA(VLOOKUP($B47,'Feeder DER'!$B$3:$V$366,'Feeder DER'!F$369,FALSE)),0,VLOOKUP($B47,'Feeder DER'!$B$3:$V$366,'Feeder DER'!F$369,FALSE)/1000)</f>
        <v>4.6753982842469392E-2</v>
      </c>
      <c r="AG47" s="82">
        <f>IF(ISNA(VLOOKUP($B47,'Feeder DER'!$B$3:$V$366,'Feeder DER'!G$369,FALSE)),0,VLOOKUP($B47,'Feeder DER'!$B$3:$V$366,'Feeder DER'!G$369,FALSE)/1000)</f>
        <v>6.0345220109835847E-2</v>
      </c>
      <c r="AH47" s="82">
        <f>IF(ISNA(VLOOKUP($B47,'Feeder DER'!$B$3:$V$366,'Feeder DER'!H$369,FALSE)),0,VLOOKUP($B47,'Feeder DER'!$B$3:$V$366,'Feeder DER'!H$369,FALSE)/1000)</f>
        <v>7.5234787217858701E-2</v>
      </c>
      <c r="AI47" s="82">
        <f>IF(ISNA(VLOOKUP($B47,'Feeder DER'!$B$3:$V$366,'Feeder DER'!I$369,FALSE)),0,VLOOKUP($B47,'Feeder DER'!$B$3:$V$366,'Feeder DER'!I$369,FALSE)/1000)</f>
        <v>9.1790445039963586E-2</v>
      </c>
      <c r="AJ47" s="82">
        <f>IF(ISNA(VLOOKUP($B47,'Feeder DER'!$B$3:$V$366,'Feeder DER'!J$369,FALSE)),0,VLOOKUP($B47,'Feeder DER'!$B$3:$V$366,'Feeder DER'!J$369,FALSE)/1000)</f>
        <v>0.12714444007990963</v>
      </c>
      <c r="AK47" s="82">
        <f>IF(ISNA(VLOOKUP($B47,'Feeder DER'!$B$3:$V$366,'Feeder DER'!K$369,FALSE)),0,VLOOKUP($B47,'Feeder DER'!$B$3:$V$366,'Feeder DER'!K$369,FALSE)/1000)</f>
        <v>0.15699924657126305</v>
      </c>
      <c r="AL47" s="82">
        <f>IF(ISNA(VLOOKUP($B47,'Feeder DER'!$B$3:$V$366,'Feeder DER'!L$369,FALSE)),0,VLOOKUP($B47,'Feeder DER'!$B$3:$V$366,'Feeder DER'!L$369,FALSE)/1000)</f>
        <v>0.18504685126929518</v>
      </c>
      <c r="AM47" s="82">
        <f>IF(ISNA(VLOOKUP($B47,'Feeder DER'!$B$3:$V$366,'Feeder DER'!M$369,FALSE)),0,VLOOKUP($B47,'Feeder DER'!$B$3:$V$366,'Feeder DER'!M$369,FALSE)/1000)</f>
        <v>-0.14431813777633756</v>
      </c>
      <c r="AN47" s="82">
        <f>IF(ISNA(VLOOKUP($B47,'Feeder DER'!$B$3:$V$366,'Feeder DER'!N$369,FALSE)),0,VLOOKUP($B47,'Feeder DER'!$B$3:$V$366,'Feeder DER'!N$369,FALSE)/1000)</f>
        <v>-0.16724143962512575</v>
      </c>
      <c r="AO47" s="82">
        <f>IF(ISNA(VLOOKUP($B47,'Feeder DER'!$B$3:$V$366,'Feeder DER'!O$369,FALSE)),0,VLOOKUP($B47,'Feeder DER'!$B$3:$V$366,'Feeder DER'!O$369,FALSE)/1000)</f>
        <v>-0.1915780592085066</v>
      </c>
      <c r="AP47" s="82">
        <f>IF(ISNA(VLOOKUP($B47,'Feeder DER'!$B$3:$V$366,'Feeder DER'!P$369,FALSE)),0,VLOOKUP($B47,'Feeder DER'!$B$3:$V$366,'Feeder DER'!P$369,FALSE)/1000)</f>
        <v>-0.21454274948515498</v>
      </c>
      <c r="AQ47" s="82">
        <f>IF(ISNA(VLOOKUP($B47,'Feeder DER'!$B$3:$V$366,'Feeder DER'!Q$369,FALSE)),0,VLOOKUP($B47,'Feeder DER'!$B$3:$V$366,'Feeder DER'!Q$369,FALSE)/1000)</f>
        <v>-0.23406161291121727</v>
      </c>
      <c r="AR47" s="82">
        <f>IF(ISNA(VLOOKUP($B47,'Feeder DER'!$B$3:$V$366,'Feeder DER'!R$369,FALSE)),0,VLOOKUP($B47,'Feeder DER'!$B$3:$V$366,'Feeder DER'!R$369,FALSE)/1000)</f>
        <v>-0.2510772141497572</v>
      </c>
      <c r="AS47" s="82">
        <f>IF(ISNA(VLOOKUP($B47,'Feeder DER'!$B$3:$V$366,'Feeder DER'!S$369,FALSE)),0,VLOOKUP($B47,'Feeder DER'!$B$3:$V$366,'Feeder DER'!S$369,FALSE)/1000)</f>
        <v>-0.26652165819889917</v>
      </c>
      <c r="AT47" s="82">
        <f>IF(ISNA(VLOOKUP($B47,'Feeder DER'!$B$3:$V$366,'Feeder DER'!T$369,FALSE)),0,VLOOKUP($B47,'Feeder DER'!$B$3:$V$366,'Feeder DER'!T$369,FALSE)/1000)</f>
        <v>-0.28261651736006871</v>
      </c>
      <c r="AU47" s="82">
        <f>IF(ISNA(VLOOKUP($B47,'Feeder DER'!$B$3:$V$366,'Feeder DER'!U$369,FALSE)),0,VLOOKUP($B47,'Feeder DER'!$B$3:$V$366,'Feeder DER'!U$369,FALSE)/1000)</f>
        <v>-0.29877412861506153</v>
      </c>
      <c r="AV47" s="82">
        <f>IF(ISNA(VLOOKUP($B47,'Feeder DER'!$B$3:$V$366,'Feeder DER'!V$369,FALSE)),0,VLOOKUP($B47,'Feeder DER'!$B$3:$V$366,'Feeder DER'!V$369,FALSE)/1000)</f>
        <v>-0.31218893209571574</v>
      </c>
    </row>
    <row r="48" spans="1:48" x14ac:dyDescent="0.25">
      <c r="A48" s="9" t="s">
        <v>1658</v>
      </c>
      <c r="B48" s="108">
        <v>29490</v>
      </c>
      <c r="C48" s="109">
        <v>45.005736039859727</v>
      </c>
      <c r="D48" s="109">
        <v>52.086917206557835</v>
      </c>
      <c r="E48" s="109">
        <v>52.086917206557835</v>
      </c>
      <c r="F48" s="109">
        <v>52.880190022916643</v>
      </c>
      <c r="G48" s="109">
        <v>54.760332510199021</v>
      </c>
      <c r="H48" s="109">
        <v>56.077170123879732</v>
      </c>
      <c r="I48" s="109">
        <v>56.363299631216194</v>
      </c>
      <c r="J48" s="109">
        <v>56.662396101102786</v>
      </c>
      <c r="K48" s="109">
        <v>57.112235077739363</v>
      </c>
      <c r="L48" s="109">
        <v>58.929362751133255</v>
      </c>
      <c r="M48" s="109">
        <v>62.711299914956356</v>
      </c>
      <c r="N48" s="109">
        <v>66.49676651503151</v>
      </c>
      <c r="P48" s="109">
        <v>84.519623649940456</v>
      </c>
      <c r="Q48" s="109">
        <v>74.682532801156157</v>
      </c>
      <c r="R48" s="109">
        <v>74.682532801156157</v>
      </c>
      <c r="S48" s="109">
        <v>77.008830484024926</v>
      </c>
      <c r="T48" s="109">
        <v>78.512401460989409</v>
      </c>
      <c r="U48" s="109">
        <v>79.939843454068225</v>
      </c>
      <c r="V48" s="109">
        <v>80.453958928900747</v>
      </c>
      <c r="W48" s="109">
        <v>81.082363872279203</v>
      </c>
      <c r="X48" s="109">
        <v>81.979833457702199</v>
      </c>
      <c r="Y48" s="109">
        <v>83.618584163506512</v>
      </c>
      <c r="Z48" s="109">
        <v>87.735644526590704</v>
      </c>
      <c r="AA48" s="109">
        <v>91.468586518311838</v>
      </c>
      <c r="AC48" s="82">
        <f>IF(ISNA(VLOOKUP($B48,'Feeder DER'!$B$3:$V$366,'Feeder DER'!C$369,FALSE)),0,VLOOKUP($B48,'Feeder DER'!$B$3:$V$366,'Feeder DER'!C$369,FALSE)/1000)</f>
        <v>1.6930392657634099E-2</v>
      </c>
      <c r="AD48" s="82">
        <f>IF(ISNA(VLOOKUP($B48,'Feeder DER'!$B$3:$V$366,'Feeder DER'!D$369,FALSE)),0,VLOOKUP($B48,'Feeder DER'!$B$3:$V$366,'Feeder DER'!D$369,FALSE)/1000)</f>
        <v>3.3834288436704281E-2</v>
      </c>
      <c r="AE48" s="82">
        <f>IF(ISNA(VLOOKUP($B48,'Feeder DER'!$B$3:$V$366,'Feeder DER'!E$369,FALSE)),0,VLOOKUP($B48,'Feeder DER'!$B$3:$V$366,'Feeder DER'!E$369,FALSE)/1000)</f>
        <v>5.332809313170863E-2</v>
      </c>
      <c r="AF48" s="82">
        <f>IF(ISNA(VLOOKUP($B48,'Feeder DER'!$B$3:$V$366,'Feeder DER'!F$369,FALSE)),0,VLOOKUP($B48,'Feeder DER'!$B$3:$V$366,'Feeder DER'!F$369,FALSE)/1000)</f>
        <v>7.4763281319524783E-2</v>
      </c>
      <c r="AG48" s="82">
        <f>IF(ISNA(VLOOKUP($B48,'Feeder DER'!$B$3:$V$366,'Feeder DER'!G$369,FALSE)),0,VLOOKUP($B48,'Feeder DER'!$B$3:$V$366,'Feeder DER'!G$369,FALSE)/1000)</f>
        <v>9.6496734461350431E-2</v>
      </c>
      <c r="AH48" s="82">
        <f>IF(ISNA(VLOOKUP($B48,'Feeder DER'!$B$3:$V$366,'Feeder DER'!H$369,FALSE)),0,VLOOKUP($B48,'Feeder DER'!$B$3:$V$366,'Feeder DER'!H$369,FALSE)/1000)</f>
        <v>0.1203063187308616</v>
      </c>
      <c r="AI48" s="82">
        <f>IF(ISNA(VLOOKUP($B48,'Feeder DER'!$B$3:$V$366,'Feeder DER'!I$369,FALSE)),0,VLOOKUP($B48,'Feeder DER'!$B$3:$V$366,'Feeder DER'!I$369,FALSE)/1000)</f>
        <v>0.14678011257542567</v>
      </c>
      <c r="AJ48" s="82">
        <f>IF(ISNA(VLOOKUP($B48,'Feeder DER'!$B$3:$V$366,'Feeder DER'!J$369,FALSE)),0,VLOOKUP($B48,'Feeder DER'!$B$3:$V$366,'Feeder DER'!J$369,FALSE)/1000)</f>
        <v>0.20331392031211359</v>
      </c>
      <c r="AK48" s="82">
        <f>IF(ISNA(VLOOKUP($B48,'Feeder DER'!$B$3:$V$366,'Feeder DER'!K$369,FALSE)),0,VLOOKUP($B48,'Feeder DER'!$B$3:$V$366,'Feeder DER'!K$369,FALSE)/1000)</f>
        <v>0.25105409474759582</v>
      </c>
      <c r="AL48" s="82">
        <f>IF(ISNA(VLOOKUP($B48,'Feeder DER'!$B$3:$V$366,'Feeder DER'!L$369,FALSE)),0,VLOOKUP($B48,'Feeder DER'!$B$3:$V$366,'Feeder DER'!L$369,FALSE)/1000)</f>
        <v>0.29590441193753658</v>
      </c>
      <c r="AM48" s="82">
        <f>IF(ISNA(VLOOKUP($B48,'Feeder DER'!$B$3:$V$366,'Feeder DER'!M$369,FALSE)),0,VLOOKUP($B48,'Feeder DER'!$B$3:$V$366,'Feeder DER'!M$369,FALSE)/1000)</f>
        <v>-0.23077600833359047</v>
      </c>
      <c r="AN48" s="82">
        <f>IF(ISNA(VLOOKUP($B48,'Feeder DER'!$B$3:$V$366,'Feeder DER'!N$369,FALSE)),0,VLOOKUP($B48,'Feeder DER'!$B$3:$V$366,'Feeder DER'!N$369,FALSE)/1000)</f>
        <v>-0.26743216382450974</v>
      </c>
      <c r="AO48" s="82">
        <f>IF(ISNA(VLOOKUP($B48,'Feeder DER'!$B$3:$V$366,'Feeder DER'!O$369,FALSE)),0,VLOOKUP($B48,'Feeder DER'!$B$3:$V$366,'Feeder DER'!O$369,FALSE)/1000)</f>
        <v>-0.30634832509378712</v>
      </c>
      <c r="AP48" s="82">
        <f>IF(ISNA(VLOOKUP($B48,'Feeder DER'!$B$3:$V$366,'Feeder DER'!P$369,FALSE)),0,VLOOKUP($B48,'Feeder DER'!$B$3:$V$366,'Feeder DER'!P$369,FALSE)/1000)</f>
        <v>-0.34307066392326629</v>
      </c>
      <c r="AQ48" s="82">
        <f>IF(ISNA(VLOOKUP($B48,'Feeder DER'!$B$3:$V$366,'Feeder DER'!Q$369,FALSE)),0,VLOOKUP($B48,'Feeder DER'!$B$3:$V$366,'Feeder DER'!Q$369,FALSE)/1000)</f>
        <v>-0.37428285566908931</v>
      </c>
      <c r="AR48" s="82">
        <f>IF(ISNA(VLOOKUP($B48,'Feeder DER'!$B$3:$V$366,'Feeder DER'!R$369,FALSE)),0,VLOOKUP($B48,'Feeder DER'!$B$3:$V$366,'Feeder DER'!R$369,FALSE)/1000)</f>
        <v>-0.40149213506896658</v>
      </c>
      <c r="AS48" s="82">
        <f>IF(ISNA(VLOOKUP($B48,'Feeder DER'!$B$3:$V$366,'Feeder DER'!S$369,FALSE)),0,VLOOKUP($B48,'Feeder DER'!$B$3:$V$366,'Feeder DER'!S$369,FALSE)/1000)</f>
        <v>-0.42618901103694934</v>
      </c>
      <c r="AT48" s="82">
        <f>IF(ISNA(VLOOKUP($B48,'Feeder DER'!$B$3:$V$366,'Feeder DER'!T$369,FALSE)),0,VLOOKUP($B48,'Feeder DER'!$B$3:$V$366,'Feeder DER'!T$369,FALSE)/1000)</f>
        <v>-0.4519259517232434</v>
      </c>
      <c r="AU48" s="82">
        <f>IF(ISNA(VLOOKUP($B48,'Feeder DER'!$B$3:$V$366,'Feeder DER'!U$369,FALSE)),0,VLOOKUP($B48,'Feeder DER'!$B$3:$V$366,'Feeder DER'!U$369,FALSE)/1000)</f>
        <v>-0.47776323792362391</v>
      </c>
      <c r="AV48" s="82">
        <f>IF(ISNA(VLOOKUP($B48,'Feeder DER'!$B$3:$V$366,'Feeder DER'!V$369,FALSE)),0,VLOOKUP($B48,'Feeder DER'!$B$3:$V$366,'Feeder DER'!V$369,FALSE)/1000)</f>
        <v>-0.49921455961849487</v>
      </c>
    </row>
    <row r="49" spans="1:48" x14ac:dyDescent="0.25">
      <c r="A49" s="9" t="s">
        <v>1658</v>
      </c>
      <c r="B49" s="108">
        <v>29491</v>
      </c>
      <c r="C49" s="109">
        <v>73.636621539130473</v>
      </c>
      <c r="D49" s="109">
        <v>71.535503417943289</v>
      </c>
      <c r="E49" s="109">
        <v>71.535503417943289</v>
      </c>
      <c r="F49" s="109">
        <v>72.624974120172766</v>
      </c>
      <c r="G49" s="109">
        <v>75.207137675597679</v>
      </c>
      <c r="H49" s="109">
        <v>77.01566554912813</v>
      </c>
      <c r="I49" s="109">
        <v>77.408632141273941</v>
      </c>
      <c r="J49" s="109">
        <v>77.819407393320787</v>
      </c>
      <c r="K49" s="109">
        <v>78.437210468958725</v>
      </c>
      <c r="L49" s="109">
        <v>80.932830287951248</v>
      </c>
      <c r="M49" s="109">
        <v>86.126894237565295</v>
      </c>
      <c r="N49" s="109">
        <v>91.32580546961826</v>
      </c>
      <c r="P49" s="109">
        <v>81.508810674103287</v>
      </c>
      <c r="Q49" s="109">
        <v>74.575869534956198</v>
      </c>
      <c r="R49" s="109">
        <v>74.575869534956198</v>
      </c>
      <c r="S49" s="109">
        <v>76.898844747366326</v>
      </c>
      <c r="T49" s="109">
        <v>78.400268290582233</v>
      </c>
      <c r="U49" s="109">
        <v>79.825671579032516</v>
      </c>
      <c r="V49" s="109">
        <v>80.339052782627945</v>
      </c>
      <c r="W49" s="109">
        <v>80.966560223990285</v>
      </c>
      <c r="X49" s="109">
        <v>81.862748023248486</v>
      </c>
      <c r="Y49" s="109">
        <v>83.499158228587532</v>
      </c>
      <c r="Z49" s="109">
        <v>87.610338513840958</v>
      </c>
      <c r="AA49" s="109">
        <v>91.3379490341934</v>
      </c>
      <c r="AC49" s="82">
        <f>IF(ISNA(VLOOKUP($B49,'Feeder DER'!$B$3:$V$366,'Feeder DER'!C$369,FALSE)),0,VLOOKUP($B49,'Feeder DER'!$B$3:$V$366,'Feeder DER'!C$369,FALSE)/1000)</f>
        <v>2.7322823885519007E-3</v>
      </c>
      <c r="AD49" s="82">
        <f>IF(ISNA(VLOOKUP($B49,'Feeder DER'!$B$3:$V$366,'Feeder DER'!D$369,FALSE)),0,VLOOKUP($B49,'Feeder DER'!$B$3:$V$366,'Feeder DER'!D$369,FALSE)/1000)</f>
        <v>5.4602886237908937E-3</v>
      </c>
      <c r="AE49" s="82">
        <f>IF(ISNA(VLOOKUP($B49,'Feeder DER'!$B$3:$V$366,'Feeder DER'!E$369,FALSE)),0,VLOOKUP($B49,'Feeder DER'!$B$3:$V$366,'Feeder DER'!E$369,FALSE)/1000)</f>
        <v>8.6062628685178184E-3</v>
      </c>
      <c r="AF49" s="82">
        <f>IF(ISNA(VLOOKUP($B49,'Feeder DER'!$B$3:$V$366,'Feeder DER'!F$369,FALSE)),0,VLOOKUP($B49,'Feeder DER'!$B$3:$V$366,'Feeder DER'!F$369,FALSE)/1000)</f>
        <v>1.2065543959346942E-2</v>
      </c>
      <c r="AG49" s="82">
        <f>IF(ISNA(VLOOKUP($B49,'Feeder DER'!$B$3:$V$366,'Feeder DER'!G$369,FALSE)),0,VLOOKUP($B49,'Feeder DER'!$B$3:$V$366,'Feeder DER'!G$369,FALSE)/1000)</f>
        <v>1.557296002834474E-2</v>
      </c>
      <c r="AH49" s="82">
        <f>IF(ISNA(VLOOKUP($B49,'Feeder DER'!$B$3:$V$366,'Feeder DER'!H$369,FALSE)),0,VLOOKUP($B49,'Feeder DER'!$B$3:$V$366,'Feeder DER'!H$369,FALSE)/1000)</f>
        <v>1.9415428959447409E-2</v>
      </c>
      <c r="AI49" s="82">
        <f>IF(ISNA(VLOOKUP($B49,'Feeder DER'!$B$3:$V$366,'Feeder DER'!I$369,FALSE)),0,VLOOKUP($B49,'Feeder DER'!$B$3:$V$366,'Feeder DER'!I$369,FALSE)/1000)</f>
        <v>2.3687856784506738E-2</v>
      </c>
      <c r="AJ49" s="82">
        <f>IF(ISNA(VLOOKUP($B49,'Feeder DER'!$B$3:$V$366,'Feeder DER'!J$369,FALSE)),0,VLOOKUP($B49,'Feeder DER'!$B$3:$V$366,'Feeder DER'!J$369,FALSE)/1000)</f>
        <v>3.2811468407718619E-2</v>
      </c>
      <c r="AK49" s="82">
        <f>IF(ISNA(VLOOKUP($B49,'Feeder DER'!$B$3:$V$366,'Feeder DER'!K$369,FALSE)),0,VLOOKUP($B49,'Feeder DER'!$B$3:$V$366,'Feeder DER'!K$369,FALSE)/1000)</f>
        <v>4.0515934599035637E-2</v>
      </c>
      <c r="AL49" s="82">
        <f>IF(ISNA(VLOOKUP($B49,'Feeder DER'!$B$3:$V$366,'Feeder DER'!L$369,FALSE)),0,VLOOKUP($B49,'Feeder DER'!$B$3:$V$366,'Feeder DER'!L$369,FALSE)/1000)</f>
        <v>4.7754026134011668E-2</v>
      </c>
      <c r="AM49" s="82">
        <f>IF(ISNA(VLOOKUP($B49,'Feeder DER'!$B$3:$V$366,'Feeder DER'!M$369,FALSE)),0,VLOOKUP($B49,'Feeder DER'!$B$3:$V$366,'Feeder DER'!M$369,FALSE)/1000)</f>
        <v>-3.7243390393893565E-2</v>
      </c>
      <c r="AN49" s="82">
        <f>IF(ISNA(VLOOKUP($B49,'Feeder DER'!$B$3:$V$366,'Feeder DER'!N$369,FALSE)),0,VLOOKUP($B49,'Feeder DER'!$B$3:$V$366,'Feeder DER'!N$369,FALSE)/1000)</f>
        <v>-4.3159081193580834E-2</v>
      </c>
      <c r="AO49" s="82">
        <f>IF(ISNA(VLOOKUP($B49,'Feeder DER'!$B$3:$V$366,'Feeder DER'!O$369,FALSE)),0,VLOOKUP($B49,'Feeder DER'!$B$3:$V$366,'Feeder DER'!O$369,FALSE)/1000)</f>
        <v>-4.9439499150582364E-2</v>
      </c>
      <c r="AP49" s="82">
        <f>IF(ISNA(VLOOKUP($B49,'Feeder DER'!$B$3:$V$366,'Feeder DER'!P$369,FALSE)),0,VLOOKUP($B49,'Feeder DER'!$B$3:$V$366,'Feeder DER'!P$369,FALSE)/1000)</f>
        <v>-5.5365870834878719E-2</v>
      </c>
      <c r="AQ49" s="82">
        <f>IF(ISNA(VLOOKUP($B49,'Feeder DER'!$B$3:$V$366,'Feeder DER'!Q$369,FALSE)),0,VLOOKUP($B49,'Feeder DER'!$B$3:$V$366,'Feeder DER'!Q$369,FALSE)/1000)</f>
        <v>-6.0402996880314148E-2</v>
      </c>
      <c r="AR49" s="82">
        <f>IF(ISNA(VLOOKUP($B49,'Feeder DER'!$B$3:$V$366,'Feeder DER'!R$369,FALSE)),0,VLOOKUP($B49,'Feeder DER'!$B$3:$V$366,'Feeder DER'!R$369,FALSE)/1000)</f>
        <v>-6.4794119780582526E-2</v>
      </c>
      <c r="AS49" s="82">
        <f>IF(ISNA(VLOOKUP($B49,'Feeder DER'!$B$3:$V$366,'Feeder DER'!S$369,FALSE)),0,VLOOKUP($B49,'Feeder DER'!$B$3:$V$366,'Feeder DER'!S$369,FALSE)/1000)</f>
        <v>-6.8779782761006228E-2</v>
      </c>
      <c r="AT49" s="82">
        <f>IF(ISNA(VLOOKUP($B49,'Feeder DER'!$B$3:$V$366,'Feeder DER'!T$369,FALSE)),0,VLOOKUP($B49,'Feeder DER'!$B$3:$V$366,'Feeder DER'!T$369,FALSE)/1000)</f>
        <v>-7.2933294802598372E-2</v>
      </c>
      <c r="AU49" s="82">
        <f>IF(ISNA(VLOOKUP($B49,'Feeder DER'!$B$3:$V$366,'Feeder DER'!U$369,FALSE)),0,VLOOKUP($B49,'Feeder DER'!$B$3:$V$366,'Feeder DER'!U$369,FALSE)/1000)</f>
        <v>-7.710300093291915E-2</v>
      </c>
      <c r="AV49" s="82">
        <f>IF(ISNA(VLOOKUP($B49,'Feeder DER'!$B$3:$V$366,'Feeder DER'!V$369,FALSE)),0,VLOOKUP($B49,'Feeder DER'!$B$3:$V$366,'Feeder DER'!V$369,FALSE)/1000)</f>
        <v>-8.0564885702120226E-2</v>
      </c>
    </row>
    <row r="50" spans="1:48" x14ac:dyDescent="0.25">
      <c r="A50" s="9" t="s">
        <v>1658</v>
      </c>
      <c r="B50" s="108">
        <v>29492</v>
      </c>
      <c r="C50" s="109">
        <v>2.9802906382466774</v>
      </c>
      <c r="D50" s="109">
        <v>3.3427859273381859</v>
      </c>
      <c r="E50" s="109">
        <v>3.3427859273381859</v>
      </c>
      <c r="F50" s="109">
        <v>3.3936958553830405</v>
      </c>
      <c r="G50" s="109">
        <v>3.5143578984629649</v>
      </c>
      <c r="H50" s="109">
        <v>3.5988686831220975</v>
      </c>
      <c r="I50" s="109">
        <v>3.6172316376184739</v>
      </c>
      <c r="J50" s="109">
        <v>3.6364267738268334</v>
      </c>
      <c r="K50" s="109">
        <v>3.6652961230091967</v>
      </c>
      <c r="L50" s="109">
        <v>3.7819140597304188</v>
      </c>
      <c r="M50" s="109">
        <v>4.0246277200373006</v>
      </c>
      <c r="N50" s="109">
        <v>4.2675678892348508</v>
      </c>
      <c r="P50" s="109">
        <v>2.7560210941332137</v>
      </c>
      <c r="Q50" s="109">
        <v>2.9379395369648105</v>
      </c>
      <c r="R50" s="109">
        <v>2.9379395369648105</v>
      </c>
      <c r="S50" s="109">
        <v>3.0294538667672941</v>
      </c>
      <c r="T50" s="109">
        <v>3.0886029134609592</v>
      </c>
      <c r="U50" s="109">
        <v>3.1447571186129997</v>
      </c>
      <c r="V50" s="109">
        <v>3.1649819305392031</v>
      </c>
      <c r="W50" s="109">
        <v>3.1897027810396978</v>
      </c>
      <c r="X50" s="109">
        <v>3.2250083776677334</v>
      </c>
      <c r="Y50" s="109">
        <v>3.2894752658305966</v>
      </c>
      <c r="Z50" s="109">
        <v>3.4514364897352641</v>
      </c>
      <c r="AA50" s="109">
        <v>3.5982868636489878</v>
      </c>
      <c r="AC50" s="82">
        <f>IF(ISNA(VLOOKUP($B50,'Feeder DER'!$B$3:$V$366,'Feeder DER'!C$369,FALSE)),0,VLOOKUP($B50,'Feeder DER'!$B$3:$V$366,'Feeder DER'!C$369,FALSE)/1000)</f>
        <v>0</v>
      </c>
      <c r="AD50" s="82">
        <f>IF(ISNA(VLOOKUP($B50,'Feeder DER'!$B$3:$V$366,'Feeder DER'!D$369,FALSE)),0,VLOOKUP($B50,'Feeder DER'!$B$3:$V$366,'Feeder DER'!D$369,FALSE)/1000)</f>
        <v>0</v>
      </c>
      <c r="AE50" s="82">
        <f>IF(ISNA(VLOOKUP($B50,'Feeder DER'!$B$3:$V$366,'Feeder DER'!E$369,FALSE)),0,VLOOKUP($B50,'Feeder DER'!$B$3:$V$366,'Feeder DER'!E$369,FALSE)/1000)</f>
        <v>0</v>
      </c>
      <c r="AF50" s="82">
        <f>IF(ISNA(VLOOKUP($B50,'Feeder DER'!$B$3:$V$366,'Feeder DER'!F$369,FALSE)),0,VLOOKUP($B50,'Feeder DER'!$B$3:$V$366,'Feeder DER'!F$369,FALSE)/1000)</f>
        <v>0</v>
      </c>
      <c r="AG50" s="82">
        <f>IF(ISNA(VLOOKUP($B50,'Feeder DER'!$B$3:$V$366,'Feeder DER'!G$369,FALSE)),0,VLOOKUP($B50,'Feeder DER'!$B$3:$V$366,'Feeder DER'!G$369,FALSE)/1000)</f>
        <v>0</v>
      </c>
      <c r="AH50" s="82">
        <f>IF(ISNA(VLOOKUP($B50,'Feeder DER'!$B$3:$V$366,'Feeder DER'!H$369,FALSE)),0,VLOOKUP($B50,'Feeder DER'!$B$3:$V$366,'Feeder DER'!H$369,FALSE)/1000)</f>
        <v>0</v>
      </c>
      <c r="AI50" s="82">
        <f>IF(ISNA(VLOOKUP($B50,'Feeder DER'!$B$3:$V$366,'Feeder DER'!I$369,FALSE)),0,VLOOKUP($B50,'Feeder DER'!$B$3:$V$366,'Feeder DER'!I$369,FALSE)/1000)</f>
        <v>0</v>
      </c>
      <c r="AJ50" s="82">
        <f>IF(ISNA(VLOOKUP($B50,'Feeder DER'!$B$3:$V$366,'Feeder DER'!J$369,FALSE)),0,VLOOKUP($B50,'Feeder DER'!$B$3:$V$366,'Feeder DER'!J$369,FALSE)/1000)</f>
        <v>0</v>
      </c>
      <c r="AK50" s="82">
        <f>IF(ISNA(VLOOKUP($B50,'Feeder DER'!$B$3:$V$366,'Feeder DER'!K$369,FALSE)),0,VLOOKUP($B50,'Feeder DER'!$B$3:$V$366,'Feeder DER'!K$369,FALSE)/1000)</f>
        <v>0</v>
      </c>
      <c r="AL50" s="82">
        <f>IF(ISNA(VLOOKUP($B50,'Feeder DER'!$B$3:$V$366,'Feeder DER'!L$369,FALSE)),0,VLOOKUP($B50,'Feeder DER'!$B$3:$V$366,'Feeder DER'!L$369,FALSE)/1000)</f>
        <v>0</v>
      </c>
      <c r="AM50" s="82">
        <f>IF(ISNA(VLOOKUP($B50,'Feeder DER'!$B$3:$V$366,'Feeder DER'!M$369,FALSE)),0,VLOOKUP($B50,'Feeder DER'!$B$3:$V$366,'Feeder DER'!M$369,FALSE)/1000)</f>
        <v>0</v>
      </c>
      <c r="AN50" s="82">
        <f>IF(ISNA(VLOOKUP($B50,'Feeder DER'!$B$3:$V$366,'Feeder DER'!N$369,FALSE)),0,VLOOKUP($B50,'Feeder DER'!$B$3:$V$366,'Feeder DER'!N$369,FALSE)/1000)</f>
        <v>0</v>
      </c>
      <c r="AO50" s="82">
        <f>IF(ISNA(VLOOKUP($B50,'Feeder DER'!$B$3:$V$366,'Feeder DER'!O$369,FALSE)),0,VLOOKUP($B50,'Feeder DER'!$B$3:$V$366,'Feeder DER'!O$369,FALSE)/1000)</f>
        <v>0</v>
      </c>
      <c r="AP50" s="82">
        <f>IF(ISNA(VLOOKUP($B50,'Feeder DER'!$B$3:$V$366,'Feeder DER'!P$369,FALSE)),0,VLOOKUP($B50,'Feeder DER'!$B$3:$V$366,'Feeder DER'!P$369,FALSE)/1000)</f>
        <v>0</v>
      </c>
      <c r="AQ50" s="82">
        <f>IF(ISNA(VLOOKUP($B50,'Feeder DER'!$B$3:$V$366,'Feeder DER'!Q$369,FALSE)),0,VLOOKUP($B50,'Feeder DER'!$B$3:$V$366,'Feeder DER'!Q$369,FALSE)/1000)</f>
        <v>0</v>
      </c>
      <c r="AR50" s="82">
        <f>IF(ISNA(VLOOKUP($B50,'Feeder DER'!$B$3:$V$366,'Feeder DER'!R$369,FALSE)),0,VLOOKUP($B50,'Feeder DER'!$B$3:$V$366,'Feeder DER'!R$369,FALSE)/1000)</f>
        <v>0</v>
      </c>
      <c r="AS50" s="82">
        <f>IF(ISNA(VLOOKUP($B50,'Feeder DER'!$B$3:$V$366,'Feeder DER'!S$369,FALSE)),0,VLOOKUP($B50,'Feeder DER'!$B$3:$V$366,'Feeder DER'!S$369,FALSE)/1000)</f>
        <v>0</v>
      </c>
      <c r="AT50" s="82">
        <f>IF(ISNA(VLOOKUP($B50,'Feeder DER'!$B$3:$V$366,'Feeder DER'!T$369,FALSE)),0,VLOOKUP($B50,'Feeder DER'!$B$3:$V$366,'Feeder DER'!T$369,FALSE)/1000)</f>
        <v>0</v>
      </c>
      <c r="AU50" s="82">
        <f>IF(ISNA(VLOOKUP($B50,'Feeder DER'!$B$3:$V$366,'Feeder DER'!U$369,FALSE)),0,VLOOKUP($B50,'Feeder DER'!$B$3:$V$366,'Feeder DER'!U$369,FALSE)/1000)</f>
        <v>0</v>
      </c>
      <c r="AV50" s="82">
        <f>IF(ISNA(VLOOKUP($B50,'Feeder DER'!$B$3:$V$366,'Feeder DER'!V$369,FALSE)),0,VLOOKUP($B50,'Feeder DER'!$B$3:$V$366,'Feeder DER'!V$369,FALSE)/1000)</f>
        <v>0</v>
      </c>
    </row>
    <row r="51" spans="1:48" x14ac:dyDescent="0.25">
      <c r="A51" s="9" t="s">
        <v>4</v>
      </c>
      <c r="B51" s="108">
        <v>20534</v>
      </c>
      <c r="C51" s="109">
        <v>32.485505763014928</v>
      </c>
      <c r="D51" s="109">
        <v>64.36808499085727</v>
      </c>
      <c r="E51" s="109">
        <v>64.36808499085727</v>
      </c>
      <c r="F51" s="109">
        <v>65.348397414835617</v>
      </c>
      <c r="G51" s="109">
        <v>67.671844028817162</v>
      </c>
      <c r="H51" s="109">
        <v>69.299168508406169</v>
      </c>
      <c r="I51" s="109">
        <v>69.652762259665977</v>
      </c>
      <c r="J51" s="109">
        <v>70.022380352396979</v>
      </c>
      <c r="K51" s="109">
        <v>70.578283351330796</v>
      </c>
      <c r="L51" s="109">
        <v>72.823857380149136</v>
      </c>
      <c r="M51" s="109">
        <v>77.497507998128071</v>
      </c>
      <c r="N51" s="109">
        <v>82.175520230593449</v>
      </c>
      <c r="P51" s="109">
        <v>68.55322916263475</v>
      </c>
      <c r="Q51" s="109">
        <v>58.822203127044723</v>
      </c>
      <c r="R51" s="109">
        <v>58.822203127044723</v>
      </c>
      <c r="S51" s="109">
        <v>60.65446496529831</v>
      </c>
      <c r="T51" s="109">
        <v>61.838722570197923</v>
      </c>
      <c r="U51" s="109">
        <v>62.963018703706354</v>
      </c>
      <c r="V51" s="109">
        <v>63.36795147388802</v>
      </c>
      <c r="W51" s="109">
        <v>63.862902057900271</v>
      </c>
      <c r="X51" s="109">
        <v>64.569776025266293</v>
      </c>
      <c r="Y51" s="109">
        <v>65.86050523966054</v>
      </c>
      <c r="Z51" s="109">
        <v>69.103225483341049</v>
      </c>
      <c r="AA51" s="109">
        <v>72.043402575126791</v>
      </c>
      <c r="AC51" s="82">
        <f>IF(ISNA(VLOOKUP($B51,'Feeder DER'!$B$3:$V$366,'Feeder DER'!C$369,FALSE)),0,VLOOKUP($B51,'Feeder DER'!$B$3:$V$366,'Feeder DER'!C$369,FALSE)/1000)</f>
        <v>9.4115897798071387E-3</v>
      </c>
      <c r="AD51" s="82">
        <f>IF(ISNA(VLOOKUP($B51,'Feeder DER'!$B$3:$V$366,'Feeder DER'!D$369,FALSE)),0,VLOOKUP($B51,'Feeder DER'!$B$3:$V$366,'Feeder DER'!D$369,FALSE)/1000)</f>
        <v>1.9668147377824304E-2</v>
      </c>
      <c r="AE51" s="82">
        <f>IF(ISNA(VLOOKUP($B51,'Feeder DER'!$B$3:$V$366,'Feeder DER'!E$369,FALSE)),0,VLOOKUP($B51,'Feeder DER'!$B$3:$V$366,'Feeder DER'!E$369,FALSE)/1000)</f>
        <v>3.198998693088545E-2</v>
      </c>
      <c r="AF51" s="82">
        <f>IF(ISNA(VLOOKUP($B51,'Feeder DER'!$B$3:$V$366,'Feeder DER'!F$369,FALSE)),0,VLOOKUP($B51,'Feeder DER'!$B$3:$V$366,'Feeder DER'!F$369,FALSE)/1000)</f>
        <v>4.6164848212052891E-2</v>
      </c>
      <c r="AG51" s="82">
        <f>IF(ISNA(VLOOKUP($B51,'Feeder DER'!$B$3:$V$366,'Feeder DER'!G$369,FALSE)),0,VLOOKUP($B51,'Feeder DER'!$B$3:$V$366,'Feeder DER'!G$369,FALSE)/1000)</f>
        <v>6.1035460115606052E-2</v>
      </c>
      <c r="AH51" s="82">
        <f>IF(ISNA(VLOOKUP($B51,'Feeder DER'!$B$3:$V$366,'Feeder DER'!H$369,FALSE)),0,VLOOKUP($B51,'Feeder DER'!$B$3:$V$366,'Feeder DER'!H$369,FALSE)/1000)</f>
        <v>7.7830290595225851E-2</v>
      </c>
      <c r="AI51" s="82">
        <f>IF(ISNA(VLOOKUP($B51,'Feeder DER'!$B$3:$V$366,'Feeder DER'!I$369,FALSE)),0,VLOOKUP($B51,'Feeder DER'!$B$3:$V$366,'Feeder DER'!I$369,FALSE)/1000)</f>
        <v>9.693370444653715E-2</v>
      </c>
      <c r="AJ51" s="82">
        <f>IF(ISNA(VLOOKUP($B51,'Feeder DER'!$B$3:$V$366,'Feeder DER'!J$369,FALSE)),0,VLOOKUP($B51,'Feeder DER'!$B$3:$V$366,'Feeder DER'!J$369,FALSE)/1000)</f>
        <v>0.13845704642651677</v>
      </c>
      <c r="AK51" s="82">
        <f>IF(ISNA(VLOOKUP($B51,'Feeder DER'!$B$3:$V$366,'Feeder DER'!K$369,FALSE)),0,VLOOKUP($B51,'Feeder DER'!$B$3:$V$366,'Feeder DER'!K$369,FALSE)/1000)</f>
        <v>0.17349734641288134</v>
      </c>
      <c r="AL51" s="82">
        <f>IF(ISNA(VLOOKUP($B51,'Feeder DER'!$B$3:$V$366,'Feeder DER'!L$369,FALSE)),0,VLOOKUP($B51,'Feeder DER'!$B$3:$V$366,'Feeder DER'!L$369,FALSE)/1000)</f>
        <v>0.20644844571467705</v>
      </c>
      <c r="AM51" s="82">
        <f>IF(ISNA(VLOOKUP($B51,'Feeder DER'!$B$3:$V$366,'Feeder DER'!M$369,FALSE)),0,VLOOKUP($B51,'Feeder DER'!$B$3:$V$366,'Feeder DER'!M$369,FALSE)/1000)</f>
        <v>-8.9878111742831501E-2</v>
      </c>
      <c r="AN51" s="82">
        <f>IF(ISNA(VLOOKUP($B51,'Feeder DER'!$B$3:$V$366,'Feeder DER'!N$369,FALSE)),0,VLOOKUP($B51,'Feeder DER'!$B$3:$V$366,'Feeder DER'!N$369,FALSE)/1000)</f>
        <v>-0.11357866786543902</v>
      </c>
      <c r="AO51" s="82">
        <f>IF(ISNA(VLOOKUP($B51,'Feeder DER'!$B$3:$V$366,'Feeder DER'!O$369,FALSE)),0,VLOOKUP($B51,'Feeder DER'!$B$3:$V$366,'Feeder DER'!O$369,FALSE)/1000)</f>
        <v>-0.13995959730934435</v>
      </c>
      <c r="AP51" s="82">
        <f>IF(ISNA(VLOOKUP($B51,'Feeder DER'!$B$3:$V$366,'Feeder DER'!P$369,FALSE)),0,VLOOKUP($B51,'Feeder DER'!$B$3:$V$366,'Feeder DER'!P$369,FALSE)/1000)</f>
        <v>-0.16630298476398966</v>
      </c>
      <c r="AQ51" s="82">
        <f>IF(ISNA(VLOOKUP($B51,'Feeder DER'!$B$3:$V$366,'Feeder DER'!Q$369,FALSE)),0,VLOOKUP($B51,'Feeder DER'!$B$3:$V$366,'Feeder DER'!Q$369,FALSE)/1000)</f>
        <v>-0.19009250154979246</v>
      </c>
      <c r="AR51" s="82">
        <f>IF(ISNA(VLOOKUP($B51,'Feeder DER'!$B$3:$V$366,'Feeder DER'!R$369,FALSE)),0,VLOOKUP($B51,'Feeder DER'!$B$3:$V$366,'Feeder DER'!R$369,FALSE)/1000)</f>
        <v>-0.21216462395804964</v>
      </c>
      <c r="AS51" s="82">
        <f>IF(ISNA(VLOOKUP($B51,'Feeder DER'!$B$3:$V$366,'Feeder DER'!S$369,FALSE)),0,VLOOKUP($B51,'Feeder DER'!$B$3:$V$366,'Feeder DER'!S$369,FALSE)/1000)</f>
        <v>-0.23353166715657253</v>
      </c>
      <c r="AT51" s="82">
        <f>IF(ISNA(VLOOKUP($B51,'Feeder DER'!$B$3:$V$366,'Feeder DER'!T$369,FALSE)),0,VLOOKUP($B51,'Feeder DER'!$B$3:$V$366,'Feeder DER'!T$369,FALSE)/1000)</f>
        <v>-0.25808765011813217</v>
      </c>
      <c r="AU51" s="82">
        <f>IF(ISNA(VLOOKUP($B51,'Feeder DER'!$B$3:$V$366,'Feeder DER'!U$369,FALSE)),0,VLOOKUP($B51,'Feeder DER'!$B$3:$V$366,'Feeder DER'!U$369,FALSE)/1000)</f>
        <v>-0.28317067521669276</v>
      </c>
      <c r="AV51" s="82">
        <f>IF(ISNA(VLOOKUP($B51,'Feeder DER'!$B$3:$V$366,'Feeder DER'!V$369,FALSE)),0,VLOOKUP($B51,'Feeder DER'!$B$3:$V$366,'Feeder DER'!V$369,FALSE)/1000)</f>
        <v>-0.30546779416292225</v>
      </c>
    </row>
    <row r="52" spans="1:48" x14ac:dyDescent="0.25">
      <c r="A52" s="9" t="s">
        <v>4</v>
      </c>
      <c r="B52" s="108">
        <v>20535</v>
      </c>
      <c r="C52" s="109">
        <v>117.82853451099918</v>
      </c>
      <c r="D52" s="109">
        <v>93.062936252658872</v>
      </c>
      <c r="E52" s="109">
        <v>93.062936252658872</v>
      </c>
      <c r="F52" s="109">
        <v>94.480265238496258</v>
      </c>
      <c r="G52" s="109">
        <v>97.83948843356464</v>
      </c>
      <c r="H52" s="109">
        <v>100.19226301630847</v>
      </c>
      <c r="I52" s="109">
        <v>100.70348643918183</v>
      </c>
      <c r="J52" s="109">
        <v>101.23787774516119</v>
      </c>
      <c r="K52" s="109">
        <v>102.04159849217096</v>
      </c>
      <c r="L52" s="109">
        <v>105.28823403716551</v>
      </c>
      <c r="M52" s="109">
        <v>112.0453660784551</v>
      </c>
      <c r="N52" s="109">
        <v>118.80880411208497</v>
      </c>
      <c r="P52" s="109">
        <v>258.1471054019338</v>
      </c>
      <c r="Q52" s="109">
        <v>271.16726950661769</v>
      </c>
      <c r="R52" s="109">
        <v>271.16726950661769</v>
      </c>
      <c r="S52" s="109">
        <v>279.61390042636248</v>
      </c>
      <c r="T52" s="109">
        <v>285.07326583672443</v>
      </c>
      <c r="U52" s="109">
        <v>290.25621201066934</v>
      </c>
      <c r="V52" s="109">
        <v>292.1229308308869</v>
      </c>
      <c r="W52" s="109">
        <v>294.40462704885124</v>
      </c>
      <c r="X52" s="109">
        <v>297.66327894262611</v>
      </c>
      <c r="Y52" s="109">
        <v>303.61347288527344</v>
      </c>
      <c r="Z52" s="109">
        <v>318.56224303510129</v>
      </c>
      <c r="AA52" s="109">
        <v>332.11630513174657</v>
      </c>
      <c r="AC52" s="82">
        <f>IF(ISNA(VLOOKUP($B52,'Feeder DER'!$B$3:$V$366,'Feeder DER'!C$369,FALSE)),0,VLOOKUP($B52,'Feeder DER'!$B$3:$V$366,'Feeder DER'!C$369,FALSE)/1000)</f>
        <v>2.8898995350357597E-2</v>
      </c>
      <c r="AD52" s="82">
        <f>IF(ISNA(VLOOKUP($B52,'Feeder DER'!$B$3:$V$366,'Feeder DER'!D$369,FALSE)),0,VLOOKUP($B52,'Feeder DER'!$B$3:$V$366,'Feeder DER'!D$369,FALSE)/1000)</f>
        <v>6.080343274816153E-2</v>
      </c>
      <c r="AE52" s="82">
        <f>IF(ISNA(VLOOKUP($B52,'Feeder DER'!$B$3:$V$366,'Feeder DER'!E$369,FALSE)),0,VLOOKUP($B52,'Feeder DER'!$B$3:$V$366,'Feeder DER'!E$369,FALSE)/1000)</f>
        <v>9.9112971347304041E-2</v>
      </c>
      <c r="AF52" s="82">
        <f>IF(ISNA(VLOOKUP($B52,'Feeder DER'!$B$3:$V$366,'Feeder DER'!F$369,FALSE)),0,VLOOKUP($B52,'Feeder DER'!$B$3:$V$366,'Feeder DER'!F$369,FALSE)/1000)</f>
        <v>0.14313096611359299</v>
      </c>
      <c r="AG52" s="82">
        <f>IF(ISNA(VLOOKUP($B52,'Feeder DER'!$B$3:$V$366,'Feeder DER'!G$369,FALSE)),0,VLOOKUP($B52,'Feeder DER'!$B$3:$V$366,'Feeder DER'!G$369,FALSE)/1000)</f>
        <v>0.18925803878228373</v>
      </c>
      <c r="AH52" s="82">
        <f>IF(ISNA(VLOOKUP($B52,'Feeder DER'!$B$3:$V$366,'Feeder DER'!H$369,FALSE)),0,VLOOKUP($B52,'Feeder DER'!$B$3:$V$366,'Feeder DER'!H$369,FALSE)/1000)</f>
        <v>0.24127985121789056</v>
      </c>
      <c r="AI52" s="82">
        <f>IF(ISNA(VLOOKUP($B52,'Feeder DER'!$B$3:$V$366,'Feeder DER'!I$369,FALSE)),0,VLOOKUP($B52,'Feeder DER'!$B$3:$V$366,'Feeder DER'!I$369,FALSE)/1000)</f>
        <v>0.30041806909440488</v>
      </c>
      <c r="AJ52" s="82">
        <f>IF(ISNA(VLOOKUP($B52,'Feeder DER'!$B$3:$V$366,'Feeder DER'!J$369,FALSE)),0,VLOOKUP($B52,'Feeder DER'!$B$3:$V$366,'Feeder DER'!J$369,FALSE)/1000)</f>
        <v>0.42880285397638745</v>
      </c>
      <c r="AK52" s="82">
        <f>IF(ISNA(VLOOKUP($B52,'Feeder DER'!$B$3:$V$366,'Feeder DER'!K$369,FALSE)),0,VLOOKUP($B52,'Feeder DER'!$B$3:$V$366,'Feeder DER'!K$369,FALSE)/1000)</f>
        <v>0.53718383168363748</v>
      </c>
      <c r="AL52" s="82">
        <f>IF(ISNA(VLOOKUP($B52,'Feeder DER'!$B$3:$V$366,'Feeder DER'!L$369,FALSE)),0,VLOOKUP($B52,'Feeder DER'!$B$3:$V$366,'Feeder DER'!L$369,FALSE)/1000)</f>
        <v>0.63916167375428601</v>
      </c>
      <c r="AM52" s="82">
        <f>IF(ISNA(VLOOKUP($B52,'Feeder DER'!$B$3:$V$366,'Feeder DER'!M$369,FALSE)),0,VLOOKUP($B52,'Feeder DER'!$B$3:$V$366,'Feeder DER'!M$369,FALSE)/1000)</f>
        <v>-0.27739927460628294</v>
      </c>
      <c r="AN52" s="82">
        <f>IF(ISNA(VLOOKUP($B52,'Feeder DER'!$B$3:$V$366,'Feeder DER'!N$369,FALSE)),0,VLOOKUP($B52,'Feeder DER'!$B$3:$V$366,'Feeder DER'!N$369,FALSE)/1000)</f>
        <v>-0.35121120665392142</v>
      </c>
      <c r="AO52" s="82">
        <f>IF(ISNA(VLOOKUP($B52,'Feeder DER'!$B$3:$V$366,'Feeder DER'!O$369,FALSE)),0,VLOOKUP($B52,'Feeder DER'!$B$3:$V$366,'Feeder DER'!O$369,FALSE)/1000)</f>
        <v>-0.43339208034005083</v>
      </c>
      <c r="AP52" s="82">
        <f>IF(ISNA(VLOOKUP($B52,'Feeder DER'!$B$3:$V$366,'Feeder DER'!P$369,FALSE)),0,VLOOKUP($B52,'Feeder DER'!$B$3:$V$366,'Feeder DER'!P$369,FALSE)/1000)</f>
        <v>-0.51549660609528813</v>
      </c>
      <c r="AQ52" s="82">
        <f>IF(ISNA(VLOOKUP($B52,'Feeder DER'!$B$3:$V$366,'Feeder DER'!Q$369,FALSE)),0,VLOOKUP($B52,'Feeder DER'!$B$3:$V$366,'Feeder DER'!Q$369,FALSE)/1000)</f>
        <v>-0.58968706736101051</v>
      </c>
      <c r="AR52" s="82">
        <f>IF(ISNA(VLOOKUP($B52,'Feeder DER'!$B$3:$V$366,'Feeder DER'!R$369,FALSE)),0,VLOOKUP($B52,'Feeder DER'!$B$3:$V$366,'Feeder DER'!R$369,FALSE)/1000)</f>
        <v>-0.65857990282506118</v>
      </c>
      <c r="AS52" s="82">
        <f>IF(ISNA(VLOOKUP($B52,'Feeder DER'!$B$3:$V$366,'Feeder DER'!S$369,FALSE)),0,VLOOKUP($B52,'Feeder DER'!$B$3:$V$366,'Feeder DER'!S$369,FALSE)/1000)</f>
        <v>-0.72532881416510953</v>
      </c>
      <c r="AT52" s="82">
        <f>IF(ISNA(VLOOKUP($B52,'Feeder DER'!$B$3:$V$366,'Feeder DER'!T$369,FALSE)),0,VLOOKUP($B52,'Feeder DER'!$B$3:$V$366,'Feeder DER'!T$369,FALSE)/1000)</f>
        <v>-0.80229984053289904</v>
      </c>
      <c r="AU52" s="82">
        <f>IF(ISNA(VLOOKUP($B52,'Feeder DER'!$B$3:$V$366,'Feeder DER'!U$369,FALSE)),0,VLOOKUP($B52,'Feeder DER'!$B$3:$V$366,'Feeder DER'!U$369,FALSE)/1000)</f>
        <v>-0.88091499936662165</v>
      </c>
      <c r="AV52" s="82">
        <f>IF(ISNA(VLOOKUP($B52,'Feeder DER'!$B$3:$V$366,'Feeder DER'!V$369,FALSE)),0,VLOOKUP($B52,'Feeder DER'!$B$3:$V$366,'Feeder DER'!V$369,FALSE)/1000)</f>
        <v>-0.95089845657209249</v>
      </c>
    </row>
    <row r="53" spans="1:48" x14ac:dyDescent="0.25">
      <c r="A53" s="9" t="s">
        <v>4</v>
      </c>
      <c r="B53" s="108">
        <v>20536</v>
      </c>
      <c r="C53" s="109">
        <v>72.643574831584857</v>
      </c>
      <c r="D53" s="109">
        <v>97.374103274875978</v>
      </c>
      <c r="E53" s="109">
        <v>97.374103274875978</v>
      </c>
      <c r="F53" s="109">
        <v>98.857090429576502</v>
      </c>
      <c r="G53" s="109">
        <v>102.37193059571838</v>
      </c>
      <c r="H53" s="109">
        <v>104.8336981309766</v>
      </c>
      <c r="I53" s="109">
        <v>105.36860412448895</v>
      </c>
      <c r="J53" s="109">
        <v>105.92775125988942</v>
      </c>
      <c r="K53" s="109">
        <v>106.76870459936944</v>
      </c>
      <c r="L53" s="109">
        <v>110.16574146048772</v>
      </c>
      <c r="M53" s="109">
        <v>117.23589956772999</v>
      </c>
      <c r="N53" s="109">
        <v>124.31265579420337</v>
      </c>
      <c r="P53" s="109">
        <v>155.21687297592965</v>
      </c>
      <c r="Q53" s="109">
        <v>153.09187015523307</v>
      </c>
      <c r="R53" s="109">
        <v>153.09187015523307</v>
      </c>
      <c r="S53" s="109">
        <v>157.86055232829742</v>
      </c>
      <c r="T53" s="109">
        <v>160.94272541671546</v>
      </c>
      <c r="U53" s="109">
        <v>163.86884155206926</v>
      </c>
      <c r="V53" s="109">
        <v>164.92272787013795</v>
      </c>
      <c r="W53" s="109">
        <v>166.21089639346249</v>
      </c>
      <c r="X53" s="109">
        <v>168.05062105311839</v>
      </c>
      <c r="Y53" s="109">
        <v>171.40989933225447</v>
      </c>
      <c r="Z53" s="109">
        <v>179.84946942831289</v>
      </c>
      <c r="AA53" s="109">
        <v>187.50163452313066</v>
      </c>
      <c r="AC53" s="82">
        <f>IF(ISNA(VLOOKUP($B53,'Feeder DER'!$B$3:$V$366,'Feeder DER'!C$369,FALSE)),0,VLOOKUP($B53,'Feeder DER'!$B$3:$V$366,'Feeder DER'!C$369,FALSE)/1000)</f>
        <v>2.8328102825700197E-2</v>
      </c>
      <c r="AD53" s="82">
        <f>IF(ISNA(VLOOKUP($B53,'Feeder DER'!$B$3:$V$366,'Feeder DER'!D$369,FALSE)),0,VLOOKUP($B53,'Feeder DER'!$B$3:$V$366,'Feeder DER'!D$369,FALSE)/1000)</f>
        <v>5.9146685730096085E-2</v>
      </c>
      <c r="AE53" s="82">
        <f>IF(ISNA(VLOOKUP($B53,'Feeder DER'!$B$3:$V$366,'Feeder DER'!E$369,FALSE)),0,VLOOKUP($B53,'Feeder DER'!$B$3:$V$366,'Feeder DER'!E$369,FALSE)/1000)</f>
        <v>9.6173435971803473E-2</v>
      </c>
      <c r="AF53" s="82">
        <f>IF(ISNA(VLOOKUP($B53,'Feeder DER'!$B$3:$V$366,'Feeder DER'!F$369,FALSE)),0,VLOOKUP($B53,'Feeder DER'!$B$3:$V$366,'Feeder DER'!F$369,FALSE)/1000)</f>
        <v>0.13877523567966518</v>
      </c>
      <c r="AG53" s="82">
        <f>IF(ISNA(VLOOKUP($B53,'Feeder DER'!$B$3:$V$366,'Feeder DER'!G$369,FALSE)),0,VLOOKUP($B53,'Feeder DER'!$B$3:$V$366,'Feeder DER'!G$369,FALSE)/1000)</f>
        <v>0.18347469209206213</v>
      </c>
      <c r="AH53" s="82">
        <f>IF(ISNA(VLOOKUP($B53,'Feeder DER'!$B$3:$V$366,'Feeder DER'!H$369,FALSE)),0,VLOOKUP($B53,'Feeder DER'!$B$3:$V$366,'Feeder DER'!H$369,FALSE)/1000)</f>
        <v>0.23396764930794489</v>
      </c>
      <c r="AI53" s="82">
        <f>IF(ISNA(VLOOKUP($B53,'Feeder DER'!$B$3:$V$366,'Feeder DER'!I$369,FALSE)),0,VLOOKUP($B53,'Feeder DER'!$B$3:$V$366,'Feeder DER'!I$369,FALSE)/1000)</f>
        <v>0.29140568761887758</v>
      </c>
      <c r="AJ53" s="82">
        <f>IF(ISNA(VLOOKUP($B53,'Feeder DER'!$B$3:$V$366,'Feeder DER'!J$369,FALSE)),0,VLOOKUP($B53,'Feeder DER'!$B$3:$V$366,'Feeder DER'!J$369,FALSE)/1000)</f>
        <v>0.41627386741354661</v>
      </c>
      <c r="AK53" s="82">
        <f>IF(ISNA(VLOOKUP($B53,'Feeder DER'!$B$3:$V$366,'Feeder DER'!K$369,FALSE)),0,VLOOKUP($B53,'Feeder DER'!$B$3:$V$366,'Feeder DER'!K$369,FALSE)/1000)</f>
        <v>0.52164111241185851</v>
      </c>
      <c r="AL53" s="82">
        <f>IF(ISNA(VLOOKUP($B53,'Feeder DER'!$B$3:$V$366,'Feeder DER'!L$369,FALSE)),0,VLOOKUP($B53,'Feeder DER'!$B$3:$V$366,'Feeder DER'!L$369,FALSE)/1000)</f>
        <v>0.62071850623768898</v>
      </c>
      <c r="AM53" s="82">
        <f>IF(ISNA(VLOOKUP($B53,'Feeder DER'!$B$3:$V$366,'Feeder DER'!M$369,FALSE)),0,VLOOKUP($B53,'Feeder DER'!$B$3:$V$366,'Feeder DER'!M$369,FALSE)/1000)</f>
        <v>-0.27034294268506265</v>
      </c>
      <c r="AN53" s="82">
        <f>IF(ISNA(VLOOKUP($B53,'Feeder DER'!$B$3:$V$366,'Feeder DER'!N$369,FALSE)),0,VLOOKUP($B53,'Feeder DER'!$B$3:$V$366,'Feeder DER'!N$369,FALSE)/1000)</f>
        <v>-0.34154631218282744</v>
      </c>
      <c r="AO53" s="82">
        <f>IF(ISNA(VLOOKUP($B53,'Feeder DER'!$B$3:$V$366,'Feeder DER'!O$369,FALSE)),0,VLOOKUP($B53,'Feeder DER'!$B$3:$V$366,'Feeder DER'!O$369,FALSE)/1000)</f>
        <v>-0.42079956505751293</v>
      </c>
      <c r="AP53" s="82">
        <f>IF(ISNA(VLOOKUP($B53,'Feeder DER'!$B$3:$V$366,'Feeder DER'!P$369,FALSE)),0,VLOOKUP($B53,'Feeder DER'!$B$3:$V$366,'Feeder DER'!P$369,FALSE)/1000)</f>
        <v>-0.49993481732490347</v>
      </c>
      <c r="AQ53" s="82">
        <f>IF(ISNA(VLOOKUP($B53,'Feeder DER'!$B$3:$V$366,'Feeder DER'!Q$369,FALSE)),0,VLOOKUP($B53,'Feeder DER'!$B$3:$V$366,'Feeder DER'!Q$369,FALSE)/1000)</f>
        <v>-0.57139241073399138</v>
      </c>
      <c r="AR53" s="82">
        <f>IF(ISNA(VLOOKUP($B53,'Feeder DER'!$B$3:$V$366,'Feeder DER'!R$369,FALSE)),0,VLOOKUP($B53,'Feeder DER'!$B$3:$V$366,'Feeder DER'!R$369,FALSE)/1000)</f>
        <v>-0.63768390438483313</v>
      </c>
      <c r="AS53" s="82">
        <f>IF(ISNA(VLOOKUP($B53,'Feeder DER'!$B$3:$V$366,'Feeder DER'!S$369,FALSE)),0,VLOOKUP($B53,'Feeder DER'!$B$3:$V$366,'Feeder DER'!S$369,FALSE)/1000)</f>
        <v>-0.70185046005093921</v>
      </c>
      <c r="AT53" s="82">
        <f>IF(ISNA(VLOOKUP($B53,'Feeder DER'!$B$3:$V$366,'Feeder DER'!T$369,FALSE)),0,VLOOKUP($B53,'Feeder DER'!$B$3:$V$366,'Feeder DER'!T$369,FALSE)/1000)</f>
        <v>-0.77556017243832631</v>
      </c>
      <c r="AU53" s="82">
        <f>IF(ISNA(VLOOKUP($B53,'Feeder DER'!$B$3:$V$366,'Feeder DER'!U$369,FALSE)),0,VLOOKUP($B53,'Feeder DER'!$B$3:$V$366,'Feeder DER'!U$369,FALSE)/1000)</f>
        <v>-0.85085292117583933</v>
      </c>
      <c r="AV53" s="82">
        <f>IF(ISNA(VLOOKUP($B53,'Feeder DER'!$B$3:$V$366,'Feeder DER'!V$369,FALSE)),0,VLOOKUP($B53,'Feeder DER'!$B$3:$V$366,'Feeder DER'!V$369,FALSE)/1000)</f>
        <v>-0.91777026593903965</v>
      </c>
    </row>
    <row r="54" spans="1:48" x14ac:dyDescent="0.25">
      <c r="A54" s="9" t="s">
        <v>4</v>
      </c>
      <c r="B54" s="108">
        <v>20537</v>
      </c>
      <c r="C54" s="109">
        <v>64.540180795329263</v>
      </c>
      <c r="D54" s="109">
        <v>79.25385251289191</v>
      </c>
      <c r="E54" s="109">
        <v>79.25385251289191</v>
      </c>
      <c r="F54" s="109">
        <v>80.460872051807385</v>
      </c>
      <c r="G54" s="109">
        <v>83.321639080875059</v>
      </c>
      <c r="H54" s="109">
        <v>85.325298725468883</v>
      </c>
      <c r="I54" s="109">
        <v>85.760664590645789</v>
      </c>
      <c r="J54" s="109">
        <v>86.215760587544864</v>
      </c>
      <c r="K54" s="109">
        <v>86.900221750172804</v>
      </c>
      <c r="L54" s="109">
        <v>89.665107374966937</v>
      </c>
      <c r="M54" s="109">
        <v>95.419586738873775</v>
      </c>
      <c r="N54" s="109">
        <v>101.17943638451689</v>
      </c>
      <c r="P54" s="109">
        <v>139.60274210691935</v>
      </c>
      <c r="Q54" s="109">
        <v>121.56436061137754</v>
      </c>
      <c r="R54" s="109">
        <v>121.56436061137754</v>
      </c>
      <c r="S54" s="109">
        <v>125.35098754812886</v>
      </c>
      <c r="T54" s="109">
        <v>127.79842254521404</v>
      </c>
      <c r="U54" s="109">
        <v>130.12193872349462</v>
      </c>
      <c r="V54" s="109">
        <v>130.95878927789178</v>
      </c>
      <c r="W54" s="109">
        <v>131.98167431247174</v>
      </c>
      <c r="X54" s="109">
        <v>133.44252884201194</v>
      </c>
      <c r="Y54" s="109">
        <v>136.11000240350666</v>
      </c>
      <c r="Z54" s="109">
        <v>142.81154012410505</v>
      </c>
      <c r="AA54" s="109">
        <v>148.88782984544025</v>
      </c>
      <c r="AC54" s="82">
        <f>IF(ISNA(VLOOKUP($B54,'Feeder DER'!$B$3:$V$366,'Feeder DER'!C$369,FALSE)),0,VLOOKUP($B54,'Feeder DER'!$B$3:$V$366,'Feeder DER'!C$369,FALSE)/1000)</f>
        <v>2.2733431783835488E-2</v>
      </c>
      <c r="AD54" s="82">
        <f>IF(ISNA(VLOOKUP($B54,'Feeder DER'!$B$3:$V$366,'Feeder DER'!D$369,FALSE)),0,VLOOKUP($B54,'Feeder DER'!$B$3:$V$366,'Feeder DER'!D$369,FALSE)/1000)</f>
        <v>4.696574100937826E-2</v>
      </c>
      <c r="AE54" s="82">
        <f>IF(ISNA(VLOOKUP($B54,'Feeder DER'!$B$3:$V$366,'Feeder DER'!E$369,FALSE)),0,VLOOKUP($B54,'Feeder DER'!$B$3:$V$366,'Feeder DER'!E$369,FALSE)/1000)</f>
        <v>7.6102907036687262E-2</v>
      </c>
      <c r="AF54" s="82">
        <f>IF(ISNA(VLOOKUP($B54,'Feeder DER'!$B$3:$V$366,'Feeder DER'!F$369,FALSE)),0,VLOOKUP($B54,'Feeder DER'!$B$3:$V$366,'Feeder DER'!F$369,FALSE)/1000)</f>
        <v>0.10969143803334597</v>
      </c>
      <c r="AG54" s="82">
        <f>IF(ISNA(VLOOKUP($B54,'Feeder DER'!$B$3:$V$366,'Feeder DER'!G$369,FALSE)),0,VLOOKUP($B54,'Feeder DER'!$B$3:$V$366,'Feeder DER'!G$369,FALSE)/1000)</f>
        <v>0.14499652226527282</v>
      </c>
      <c r="AH54" s="82">
        <f>IF(ISNA(VLOOKUP($B54,'Feeder DER'!$B$3:$V$366,'Feeder DER'!H$369,FALSE)),0,VLOOKUP($B54,'Feeder DER'!$B$3:$V$366,'Feeder DER'!H$369,FALSE)/1000)</f>
        <v>0.18496760160401737</v>
      </c>
      <c r="AI54" s="82">
        <f>IF(ISNA(VLOOKUP($B54,'Feeder DER'!$B$3:$V$366,'Feeder DER'!I$369,FALSE)),0,VLOOKUP($B54,'Feeder DER'!$B$3:$V$366,'Feeder DER'!I$369,FALSE)/1000)</f>
        <v>0.23047841935683314</v>
      </c>
      <c r="AJ54" s="82">
        <f>IF(ISNA(VLOOKUP($B54,'Feeder DER'!$B$3:$V$366,'Feeder DER'!J$369,FALSE)),0,VLOOKUP($B54,'Feeder DER'!$B$3:$V$366,'Feeder DER'!J$369,FALSE)/1000)</f>
        <v>0.32961029210615994</v>
      </c>
      <c r="AK54" s="82">
        <f>IF(ISNA(VLOOKUP($B54,'Feeder DER'!$B$3:$V$366,'Feeder DER'!K$369,FALSE)),0,VLOOKUP($B54,'Feeder DER'!$B$3:$V$366,'Feeder DER'!K$369,FALSE)/1000)</f>
        <v>0.41321071585483532</v>
      </c>
      <c r="AL54" s="82">
        <f>IF(ISNA(VLOOKUP($B54,'Feeder DER'!$B$3:$V$366,'Feeder DER'!L$369,FALSE)),0,VLOOKUP($B54,'Feeder DER'!$B$3:$V$366,'Feeder DER'!L$369,FALSE)/1000)</f>
        <v>0.49174901737792454</v>
      </c>
      <c r="AM54" s="82">
        <f>IF(ISNA(VLOOKUP($B54,'Feeder DER'!$B$3:$V$366,'Feeder DER'!M$369,FALSE)),0,VLOOKUP($B54,'Feeder DER'!$B$3:$V$366,'Feeder DER'!M$369,FALSE)/1000)</f>
        <v>-0.21522229122000677</v>
      </c>
      <c r="AN54" s="82">
        <f>IF(ISNA(VLOOKUP($B54,'Feeder DER'!$B$3:$V$366,'Feeder DER'!N$369,FALSE)),0,VLOOKUP($B54,'Feeder DER'!$B$3:$V$366,'Feeder DER'!N$369,FALSE)/1000)</f>
        <v>-0.2711013994175886</v>
      </c>
      <c r="AO54" s="82">
        <f>IF(ISNA(VLOOKUP($B54,'Feeder DER'!$B$3:$V$366,'Feeder DER'!O$369,FALSE)),0,VLOOKUP($B54,'Feeder DER'!$B$3:$V$366,'Feeder DER'!O$369,FALSE)/1000)</f>
        <v>-0.33327194479393213</v>
      </c>
      <c r="AP54" s="82">
        <f>IF(ISNA(VLOOKUP($B54,'Feeder DER'!$B$3:$V$366,'Feeder DER'!P$369,FALSE)),0,VLOOKUP($B54,'Feeder DER'!$B$3:$V$366,'Feeder DER'!P$369,FALSE)/1000)</f>
        <v>-0.39530045025034755</v>
      </c>
      <c r="AQ54" s="82">
        <f>IF(ISNA(VLOOKUP($B54,'Feeder DER'!$B$3:$V$366,'Feeder DER'!Q$369,FALSE)),0,VLOOKUP($B54,'Feeder DER'!$B$3:$V$366,'Feeder DER'!Q$369,FALSE)/1000)</f>
        <v>-0.45125542428116239</v>
      </c>
      <c r="AR54" s="82">
        <f>IF(ISNA(VLOOKUP($B54,'Feeder DER'!$B$3:$V$366,'Feeder DER'!R$369,FALSE)),0,VLOOKUP($B54,'Feeder DER'!$B$3:$V$366,'Feeder DER'!R$369,FALSE)/1000)</f>
        <v>-0.50309405683450148</v>
      </c>
      <c r="AS54" s="82">
        <f>IF(ISNA(VLOOKUP($B54,'Feeder DER'!$B$3:$V$366,'Feeder DER'!S$369,FALSE)),0,VLOOKUP($B54,'Feeder DER'!$B$3:$V$366,'Feeder DER'!S$369,FALSE)/1000)</f>
        <v>-0.55320178581263024</v>
      </c>
      <c r="AT54" s="82">
        <f>IF(ISNA(VLOOKUP($B54,'Feeder DER'!$B$3:$V$366,'Feeder DER'!T$369,FALSE)),0,VLOOKUP($B54,'Feeder DER'!$B$3:$V$366,'Feeder DER'!T$369,FALSE)/1000)</f>
        <v>-0.61044468750176162</v>
      </c>
      <c r="AU54" s="82">
        <f>IF(ISNA(VLOOKUP($B54,'Feeder DER'!$B$3:$V$366,'Feeder DER'!U$369,FALSE)),0,VLOOKUP($B54,'Feeder DER'!$B$3:$V$366,'Feeder DER'!U$369,FALSE)/1000)</f>
        <v>-0.66892659298623758</v>
      </c>
      <c r="AV54" s="82">
        <f>IF(ISNA(VLOOKUP($B54,'Feeder DER'!$B$3:$V$366,'Feeder DER'!V$369,FALSE)),0,VLOOKUP($B54,'Feeder DER'!$B$3:$V$366,'Feeder DER'!V$369,FALSE)/1000)</f>
        <v>-0.72078129258558088</v>
      </c>
    </row>
    <row r="55" spans="1:48" x14ac:dyDescent="0.25">
      <c r="A55" s="9" t="s">
        <v>4</v>
      </c>
      <c r="B55" s="108">
        <v>20538</v>
      </c>
      <c r="C55" s="109">
        <v>0</v>
      </c>
      <c r="D55" s="109">
        <v>0</v>
      </c>
      <c r="E55" s="109">
        <v>0</v>
      </c>
      <c r="F55" s="109">
        <v>0</v>
      </c>
      <c r="G55" s="109">
        <v>0</v>
      </c>
      <c r="H55" s="109">
        <v>0</v>
      </c>
      <c r="I55" s="109">
        <v>0</v>
      </c>
      <c r="J55" s="109">
        <v>0</v>
      </c>
      <c r="K55" s="109">
        <v>0</v>
      </c>
      <c r="L55" s="109">
        <v>0</v>
      </c>
      <c r="M55" s="109">
        <v>0</v>
      </c>
      <c r="N55" s="109">
        <v>0</v>
      </c>
      <c r="P55" s="109">
        <v>0</v>
      </c>
      <c r="Q55" s="109">
        <v>0</v>
      </c>
      <c r="R55" s="109">
        <v>0</v>
      </c>
      <c r="S55" s="109">
        <v>0</v>
      </c>
      <c r="T55" s="109">
        <v>0</v>
      </c>
      <c r="U55" s="109">
        <v>0</v>
      </c>
      <c r="V55" s="109">
        <v>0</v>
      </c>
      <c r="W55" s="109">
        <v>0</v>
      </c>
      <c r="X55" s="109">
        <v>0</v>
      </c>
      <c r="Y55" s="109">
        <v>0</v>
      </c>
      <c r="Z55" s="109">
        <v>0</v>
      </c>
      <c r="AA55" s="109">
        <v>0</v>
      </c>
      <c r="AC55" s="82">
        <f>IF(ISNA(VLOOKUP($B55,'Feeder DER'!$B$3:$V$366,'Feeder DER'!C$369,FALSE)),0,VLOOKUP($B55,'Feeder DER'!$B$3:$V$366,'Feeder DER'!C$369,FALSE)/1000)</f>
        <v>0</v>
      </c>
      <c r="AD55" s="82">
        <f>IF(ISNA(VLOOKUP($B55,'Feeder DER'!$B$3:$V$366,'Feeder DER'!D$369,FALSE)),0,VLOOKUP($B55,'Feeder DER'!$B$3:$V$366,'Feeder DER'!D$369,FALSE)/1000)</f>
        <v>0</v>
      </c>
      <c r="AE55" s="82">
        <f>IF(ISNA(VLOOKUP($B55,'Feeder DER'!$B$3:$V$366,'Feeder DER'!E$369,FALSE)),0,VLOOKUP($B55,'Feeder DER'!$B$3:$V$366,'Feeder DER'!E$369,FALSE)/1000)</f>
        <v>0</v>
      </c>
      <c r="AF55" s="82">
        <f>IF(ISNA(VLOOKUP($B55,'Feeder DER'!$B$3:$V$366,'Feeder DER'!F$369,FALSE)),0,VLOOKUP($B55,'Feeder DER'!$B$3:$V$366,'Feeder DER'!F$369,FALSE)/1000)</f>
        <v>0</v>
      </c>
      <c r="AG55" s="82">
        <f>IF(ISNA(VLOOKUP($B55,'Feeder DER'!$B$3:$V$366,'Feeder DER'!G$369,FALSE)),0,VLOOKUP($B55,'Feeder DER'!$B$3:$V$366,'Feeder DER'!G$369,FALSE)/1000)</f>
        <v>0</v>
      </c>
      <c r="AH55" s="82">
        <f>IF(ISNA(VLOOKUP($B55,'Feeder DER'!$B$3:$V$366,'Feeder DER'!H$369,FALSE)),0,VLOOKUP($B55,'Feeder DER'!$B$3:$V$366,'Feeder DER'!H$369,FALSE)/1000)</f>
        <v>0</v>
      </c>
      <c r="AI55" s="82">
        <f>IF(ISNA(VLOOKUP($B55,'Feeder DER'!$B$3:$V$366,'Feeder DER'!I$369,FALSE)),0,VLOOKUP($B55,'Feeder DER'!$B$3:$V$366,'Feeder DER'!I$369,FALSE)/1000)</f>
        <v>0</v>
      </c>
      <c r="AJ55" s="82">
        <f>IF(ISNA(VLOOKUP($B55,'Feeder DER'!$B$3:$V$366,'Feeder DER'!J$369,FALSE)),0,VLOOKUP($B55,'Feeder DER'!$B$3:$V$366,'Feeder DER'!J$369,FALSE)/1000)</f>
        <v>0</v>
      </c>
      <c r="AK55" s="82">
        <f>IF(ISNA(VLOOKUP($B55,'Feeder DER'!$B$3:$V$366,'Feeder DER'!K$369,FALSE)),0,VLOOKUP($B55,'Feeder DER'!$B$3:$V$366,'Feeder DER'!K$369,FALSE)/1000)</f>
        <v>0</v>
      </c>
      <c r="AL55" s="82">
        <f>IF(ISNA(VLOOKUP($B55,'Feeder DER'!$B$3:$V$366,'Feeder DER'!L$369,FALSE)),0,VLOOKUP($B55,'Feeder DER'!$B$3:$V$366,'Feeder DER'!L$369,FALSE)/1000)</f>
        <v>0</v>
      </c>
      <c r="AM55" s="82">
        <f>IF(ISNA(VLOOKUP($B55,'Feeder DER'!$B$3:$V$366,'Feeder DER'!M$369,FALSE)),0,VLOOKUP($B55,'Feeder DER'!$B$3:$V$366,'Feeder DER'!M$369,FALSE)/1000)</f>
        <v>0</v>
      </c>
      <c r="AN55" s="82">
        <f>IF(ISNA(VLOOKUP($B55,'Feeder DER'!$B$3:$V$366,'Feeder DER'!N$369,FALSE)),0,VLOOKUP($B55,'Feeder DER'!$B$3:$V$366,'Feeder DER'!N$369,FALSE)/1000)</f>
        <v>0</v>
      </c>
      <c r="AO55" s="82">
        <f>IF(ISNA(VLOOKUP($B55,'Feeder DER'!$B$3:$V$366,'Feeder DER'!O$369,FALSE)),0,VLOOKUP($B55,'Feeder DER'!$B$3:$V$366,'Feeder DER'!O$369,FALSE)/1000)</f>
        <v>0</v>
      </c>
      <c r="AP55" s="82">
        <f>IF(ISNA(VLOOKUP($B55,'Feeder DER'!$B$3:$V$366,'Feeder DER'!P$369,FALSE)),0,VLOOKUP($B55,'Feeder DER'!$B$3:$V$366,'Feeder DER'!P$369,FALSE)/1000)</f>
        <v>0</v>
      </c>
      <c r="AQ55" s="82">
        <f>IF(ISNA(VLOOKUP($B55,'Feeder DER'!$B$3:$V$366,'Feeder DER'!Q$369,FALSE)),0,VLOOKUP($B55,'Feeder DER'!$B$3:$V$366,'Feeder DER'!Q$369,FALSE)/1000)</f>
        <v>0</v>
      </c>
      <c r="AR55" s="82">
        <f>IF(ISNA(VLOOKUP($B55,'Feeder DER'!$B$3:$V$366,'Feeder DER'!R$369,FALSE)),0,VLOOKUP($B55,'Feeder DER'!$B$3:$V$366,'Feeder DER'!R$369,FALSE)/1000)</f>
        <v>0</v>
      </c>
      <c r="AS55" s="82">
        <f>IF(ISNA(VLOOKUP($B55,'Feeder DER'!$B$3:$V$366,'Feeder DER'!S$369,FALSE)),0,VLOOKUP($B55,'Feeder DER'!$B$3:$V$366,'Feeder DER'!S$369,FALSE)/1000)</f>
        <v>0</v>
      </c>
      <c r="AT55" s="82">
        <f>IF(ISNA(VLOOKUP($B55,'Feeder DER'!$B$3:$V$366,'Feeder DER'!T$369,FALSE)),0,VLOOKUP($B55,'Feeder DER'!$B$3:$V$366,'Feeder DER'!T$369,FALSE)/1000)</f>
        <v>0</v>
      </c>
      <c r="AU55" s="82">
        <f>IF(ISNA(VLOOKUP($B55,'Feeder DER'!$B$3:$V$366,'Feeder DER'!U$369,FALSE)),0,VLOOKUP($B55,'Feeder DER'!$B$3:$V$366,'Feeder DER'!U$369,FALSE)/1000)</f>
        <v>0</v>
      </c>
      <c r="AV55" s="82">
        <f>IF(ISNA(VLOOKUP($B55,'Feeder DER'!$B$3:$V$366,'Feeder DER'!V$369,FALSE)),0,VLOOKUP($B55,'Feeder DER'!$B$3:$V$366,'Feeder DER'!V$369,FALSE)/1000)</f>
        <v>0</v>
      </c>
    </row>
    <row r="56" spans="1:48" x14ac:dyDescent="0.25">
      <c r="A56" s="9" t="s">
        <v>4</v>
      </c>
      <c r="B56" s="108">
        <v>20539</v>
      </c>
      <c r="C56" s="109">
        <v>24.772064529133257</v>
      </c>
      <c r="D56" s="109">
        <v>32.624531057495403</v>
      </c>
      <c r="E56" s="109">
        <v>32.624531057495403</v>
      </c>
      <c r="F56" s="109">
        <v>33.121395817829239</v>
      </c>
      <c r="G56" s="109">
        <v>34.299019110941657</v>
      </c>
      <c r="H56" s="109">
        <v>35.123817581061054</v>
      </c>
      <c r="I56" s="109">
        <v>35.303034196272613</v>
      </c>
      <c r="J56" s="109">
        <v>35.490372641208914</v>
      </c>
      <c r="K56" s="109">
        <v>35.772128338248024</v>
      </c>
      <c r="L56" s="109">
        <v>36.910282435196763</v>
      </c>
      <c r="M56" s="109">
        <v>39.27909082463065</v>
      </c>
      <c r="N56" s="109">
        <v>41.650109869038879</v>
      </c>
      <c r="P56" s="109">
        <v>36.846779622891489</v>
      </c>
      <c r="Q56" s="109">
        <v>35.132736634967102</v>
      </c>
      <c r="R56" s="109">
        <v>35.132736634967102</v>
      </c>
      <c r="S56" s="109">
        <v>36.227091643578937</v>
      </c>
      <c r="T56" s="109">
        <v>36.934413170639623</v>
      </c>
      <c r="U56" s="109">
        <v>37.605921510321352</v>
      </c>
      <c r="V56" s="109">
        <v>37.84777570165339</v>
      </c>
      <c r="W56" s="109">
        <v>38.143394831692923</v>
      </c>
      <c r="X56" s="109">
        <v>38.565589438650214</v>
      </c>
      <c r="Y56" s="109">
        <v>39.33650326277936</v>
      </c>
      <c r="Z56" s="109">
        <v>41.273282748172754</v>
      </c>
      <c r="AA56" s="109">
        <v>43.029362288457421</v>
      </c>
      <c r="AC56" s="82">
        <f>IF(ISNA(VLOOKUP($B56,'Feeder DER'!$B$3:$V$366,'Feeder DER'!C$369,FALSE)),0,VLOOKUP($B56,'Feeder DER'!$B$3:$V$366,'Feeder DER'!C$369,FALSE)/1000)</f>
        <v>4.8871387168148749E-3</v>
      </c>
      <c r="AD56" s="82">
        <f>IF(ISNA(VLOOKUP($B56,'Feeder DER'!$B$3:$V$366,'Feeder DER'!D$369,FALSE)),0,VLOOKUP($B56,'Feeder DER'!$B$3:$V$366,'Feeder DER'!D$369,FALSE)/1000)</f>
        <v>1.0096499878827693E-2</v>
      </c>
      <c r="AE56" s="82">
        <f>IF(ISNA(VLOOKUP($B56,'Feeder DER'!$B$3:$V$366,'Feeder DER'!E$369,FALSE)),0,VLOOKUP($B56,'Feeder DER'!$B$3:$V$366,'Feeder DER'!E$369,FALSE)/1000)</f>
        <v>1.6360286778418269E-2</v>
      </c>
      <c r="AF56" s="82">
        <f>IF(ISNA(VLOOKUP($B56,'Feeder DER'!$B$3:$V$366,'Feeder DER'!F$369,FALSE)),0,VLOOKUP($B56,'Feeder DER'!$B$3:$V$366,'Feeder DER'!F$369,FALSE)/1000)</f>
        <v>2.3581009625526055E-2</v>
      </c>
      <c r="AG56" s="82">
        <f>IF(ISNA(VLOOKUP($B56,'Feeder DER'!$B$3:$V$366,'Feeder DER'!G$369,FALSE)),0,VLOOKUP($B56,'Feeder DER'!$B$3:$V$366,'Feeder DER'!G$369,FALSE)/1000)</f>
        <v>3.1170749955577975E-2</v>
      </c>
      <c r="AH56" s="82">
        <f>IF(ISNA(VLOOKUP($B56,'Feeder DER'!$B$3:$V$366,'Feeder DER'!H$369,FALSE)),0,VLOOKUP($B56,'Feeder DER'!$B$3:$V$366,'Feeder DER'!H$369,FALSE)/1000)</f>
        <v>3.9763566528399866E-2</v>
      </c>
      <c r="AI56" s="82">
        <f>IF(ISNA(VLOOKUP($B56,'Feeder DER'!$B$3:$V$366,'Feeder DER'!I$369,FALSE)),0,VLOOKUP($B56,'Feeder DER'!$B$3:$V$366,'Feeder DER'!I$369,FALSE)/1000)</f>
        <v>4.9547293050140453E-2</v>
      </c>
      <c r="AJ56" s="82">
        <f>IF(ISNA(VLOOKUP($B56,'Feeder DER'!$B$3:$V$366,'Feeder DER'!J$369,FALSE)),0,VLOOKUP($B56,'Feeder DER'!$B$3:$V$366,'Feeder DER'!J$369,FALSE)/1000)</f>
        <v>7.0858251201565775E-2</v>
      </c>
      <c r="AK56" s="82">
        <f>IF(ISNA(VLOOKUP($B56,'Feeder DER'!$B$3:$V$366,'Feeder DER'!K$369,FALSE)),0,VLOOKUP($B56,'Feeder DER'!$B$3:$V$366,'Feeder DER'!K$369,FALSE)/1000)</f>
        <v>8.883032297362399E-2</v>
      </c>
      <c r="AL56" s="82">
        <f>IF(ISNA(VLOOKUP($B56,'Feeder DER'!$B$3:$V$366,'Feeder DER'!L$369,FALSE)),0,VLOOKUP($B56,'Feeder DER'!$B$3:$V$366,'Feeder DER'!L$369,FALSE)/1000)</f>
        <v>0.10571416074066493</v>
      </c>
      <c r="AM56" s="82">
        <f>IF(ISNA(VLOOKUP($B56,'Feeder DER'!$B$3:$V$366,'Feeder DER'!M$369,FALSE)),0,VLOOKUP($B56,'Feeder DER'!$B$3:$V$366,'Feeder DER'!M$369,FALSE)/1000)</f>
        <v>-4.6267594006233342E-2</v>
      </c>
      <c r="AN56" s="82">
        <f>IF(ISNA(VLOOKUP($B56,'Feeder DER'!$B$3:$V$366,'Feeder DER'!N$369,FALSE)),0,VLOOKUP($B56,'Feeder DER'!$B$3:$V$366,'Feeder DER'!N$369,FALSE)/1000)</f>
        <v>-5.8280252531800428E-2</v>
      </c>
      <c r="AO56" s="82">
        <f>IF(ISNA(VLOOKUP($B56,'Feeder DER'!$B$3:$V$366,'Feeder DER'!O$369,FALSE)),0,VLOOKUP($B56,'Feeder DER'!$B$3:$V$366,'Feeder DER'!O$369,FALSE)/1000)</f>
        <v>-7.1645418083719686E-2</v>
      </c>
      <c r="AP56" s="82">
        <f>IF(ISNA(VLOOKUP($B56,'Feeder DER'!$B$3:$V$366,'Feeder DER'!P$369,FALSE)),0,VLOOKUP($B56,'Feeder DER'!$B$3:$V$366,'Feeder DER'!P$369,FALSE)/1000)</f>
        <v>-8.4980048483770346E-2</v>
      </c>
      <c r="AQ56" s="82">
        <f>IF(ISNA(VLOOKUP($B56,'Feeder DER'!$B$3:$V$366,'Feeder DER'!Q$369,FALSE)),0,VLOOKUP($B56,'Feeder DER'!$B$3:$V$366,'Feeder DER'!Q$369,FALSE)/1000)</f>
        <v>-9.7009016330974515E-2</v>
      </c>
      <c r="AR56" s="82">
        <f>IF(ISNA(VLOOKUP($B56,'Feeder DER'!$B$3:$V$366,'Feeder DER'!R$369,FALSE)),0,VLOOKUP($B56,'Feeder DER'!$B$3:$V$366,'Feeder DER'!R$369,FALSE)/1000)</f>
        <v>-0.10815307018905952</v>
      </c>
      <c r="AS56" s="82">
        <f>IF(ISNA(VLOOKUP($B56,'Feeder DER'!$B$3:$V$366,'Feeder DER'!S$369,FALSE)),0,VLOOKUP($B56,'Feeder DER'!$B$3:$V$366,'Feeder DER'!S$369,FALSE)/1000)</f>
        <v>-0.11892502158773932</v>
      </c>
      <c r="AT56" s="82">
        <f>IF(ISNA(VLOOKUP($B56,'Feeder DER'!$B$3:$V$366,'Feeder DER'!T$369,FALSE)),0,VLOOKUP($B56,'Feeder DER'!$B$3:$V$366,'Feeder DER'!T$369,FALSE)/1000)</f>
        <v>-0.13123086277211782</v>
      </c>
      <c r="AU56" s="82">
        <f>IF(ISNA(VLOOKUP($B56,'Feeder DER'!$B$3:$V$366,'Feeder DER'!U$369,FALSE)),0,VLOOKUP($B56,'Feeder DER'!$B$3:$V$366,'Feeder DER'!U$369,FALSE)/1000)</f>
        <v>-0.14380305984486746</v>
      </c>
      <c r="AV56" s="82">
        <f>IF(ISNA(VLOOKUP($B56,'Feeder DER'!$B$3:$V$366,'Feeder DER'!V$369,FALSE)),0,VLOOKUP($B56,'Feeder DER'!$B$3:$V$366,'Feeder DER'!V$369,FALSE)/1000)</f>
        <v>-0.15495056772975047</v>
      </c>
    </row>
    <row r="57" spans="1:48" x14ac:dyDescent="0.25">
      <c r="A57" s="9" t="s">
        <v>4</v>
      </c>
      <c r="B57" s="108">
        <v>20540</v>
      </c>
      <c r="C57" s="109">
        <v>117.9685828251605</v>
      </c>
      <c r="D57" s="109">
        <v>124.62583552805897</v>
      </c>
      <c r="E57" s="109">
        <v>124.62583552805897</v>
      </c>
      <c r="F57" s="109">
        <v>126.52386084501833</v>
      </c>
      <c r="G57" s="109">
        <v>131.02238640490438</v>
      </c>
      <c r="H57" s="109">
        <v>134.17311976869561</v>
      </c>
      <c r="I57" s="109">
        <v>134.85772793584107</v>
      </c>
      <c r="J57" s="109">
        <v>135.5733615241237</v>
      </c>
      <c r="K57" s="109">
        <v>136.64966938266141</v>
      </c>
      <c r="L57" s="109">
        <v>140.99742245969244</v>
      </c>
      <c r="M57" s="109">
        <v>150.04627972046981</v>
      </c>
      <c r="N57" s="109">
        <v>159.10358169184718</v>
      </c>
      <c r="P57" s="109">
        <v>135.55345022884617</v>
      </c>
      <c r="Q57" s="109">
        <v>114.63402048046746</v>
      </c>
      <c r="R57" s="109">
        <v>114.63402048046746</v>
      </c>
      <c r="S57" s="109">
        <v>118.2047731882213</v>
      </c>
      <c r="T57" s="109">
        <v>120.51268080332717</v>
      </c>
      <c r="U57" s="109">
        <v>122.70373416656747</v>
      </c>
      <c r="V57" s="109">
        <v>123.49287617421994</v>
      </c>
      <c r="W57" s="109">
        <v>124.45744690377825</v>
      </c>
      <c r="X57" s="109">
        <v>125.83501864615471</v>
      </c>
      <c r="Y57" s="109">
        <v>128.35042050687795</v>
      </c>
      <c r="Z57" s="109">
        <v>134.66990599135804</v>
      </c>
      <c r="AA57" s="109">
        <v>140.3997886383581</v>
      </c>
      <c r="AC57" s="82">
        <f>IF(ISNA(VLOOKUP($B57,'Feeder DER'!$B$3:$V$366,'Feeder DER'!C$369,FALSE)),0,VLOOKUP($B57,'Feeder DER'!$B$3:$V$366,'Feeder DER'!C$369,FALSE)/1000)</f>
        <v>4.9695062232780465E-3</v>
      </c>
      <c r="AD57" s="82">
        <f>IF(ISNA(VLOOKUP($B57,'Feeder DER'!$B$3:$V$366,'Feeder DER'!D$369,FALSE)),0,VLOOKUP($B57,'Feeder DER'!$B$3:$V$366,'Feeder DER'!D$369,FALSE)/1000)</f>
        <v>1.0266665607122543E-2</v>
      </c>
      <c r="AE57" s="82">
        <f>IF(ISNA(VLOOKUP($B57,'Feeder DER'!$B$3:$V$366,'Feeder DER'!E$369,FALSE)),0,VLOOKUP($B57,'Feeder DER'!$B$3:$V$366,'Feeder DER'!E$369,FALSE)/1000)</f>
        <v>1.6636021948841052E-2</v>
      </c>
      <c r="AF57" s="82">
        <f>IF(ISNA(VLOOKUP($B57,'Feeder DER'!$B$3:$V$366,'Feeder DER'!F$369,FALSE)),0,VLOOKUP($B57,'Feeder DER'!$B$3:$V$366,'Feeder DER'!F$369,FALSE)/1000)</f>
        <v>2.3978442372023685E-2</v>
      </c>
      <c r="AG57" s="82">
        <f>IF(ISNA(VLOOKUP($B57,'Feeder DER'!$B$3:$V$366,'Feeder DER'!G$369,FALSE)),0,VLOOKUP($B57,'Feeder DER'!$B$3:$V$366,'Feeder DER'!G$369,FALSE)/1000)</f>
        <v>3.1696099673930417E-2</v>
      </c>
      <c r="AH57" s="82">
        <f>IF(ISNA(VLOOKUP($B57,'Feeder DER'!$B$3:$V$366,'Feeder DER'!H$369,FALSE)),0,VLOOKUP($B57,'Feeder DER'!$B$3:$V$366,'Feeder DER'!H$369,FALSE)/1000)</f>
        <v>4.0433738997979647E-2</v>
      </c>
      <c r="AI57" s="82">
        <f>IF(ISNA(VLOOKUP($B57,'Feeder DER'!$B$3:$V$366,'Feeder DER'!I$369,FALSE)),0,VLOOKUP($B57,'Feeder DER'!$B$3:$V$366,'Feeder DER'!I$369,FALSE)/1000)</f>
        <v>5.0382359786940577E-2</v>
      </c>
      <c r="AJ57" s="82">
        <f>IF(ISNA(VLOOKUP($B57,'Feeder DER'!$B$3:$V$366,'Feeder DER'!J$369,FALSE)),0,VLOOKUP($B57,'Feeder DER'!$B$3:$V$366,'Feeder DER'!J$369,FALSE)/1000)</f>
        <v>7.2052491390356216E-2</v>
      </c>
      <c r="AK57" s="82">
        <f>IF(ISNA(VLOOKUP($B57,'Feeder DER'!$B$3:$V$366,'Feeder DER'!K$369,FALSE)),0,VLOOKUP($B57,'Feeder DER'!$B$3:$V$366,'Feeder DER'!K$369,FALSE)/1000)</f>
        <v>9.0327463248460374E-2</v>
      </c>
      <c r="AL57" s="82">
        <f>IF(ISNA(VLOOKUP($B57,'Feeder DER'!$B$3:$V$366,'Feeder DER'!L$369,FALSE)),0,VLOOKUP($B57,'Feeder DER'!$B$3:$V$366,'Feeder DER'!L$369,FALSE)/1000)</f>
        <v>0.10749586007899076</v>
      </c>
      <c r="AM57" s="82">
        <f>IF(ISNA(VLOOKUP($B57,'Feeder DER'!$B$3:$V$366,'Feeder DER'!M$369,FALSE)),0,VLOOKUP($B57,'Feeder DER'!$B$3:$V$366,'Feeder DER'!M$369,FALSE)/1000)</f>
        <v>-4.7047384916450774E-2</v>
      </c>
      <c r="AN57" s="82">
        <f>IF(ISNA(VLOOKUP($B57,'Feeder DER'!$B$3:$V$366,'Feeder DER'!N$369,FALSE)),0,VLOOKUP($B57,'Feeder DER'!$B$3:$V$366,'Feeder DER'!N$369,FALSE)/1000)</f>
        <v>-5.9262503978965625E-2</v>
      </c>
      <c r="AO57" s="82">
        <f>IF(ISNA(VLOOKUP($B57,'Feeder DER'!$B$3:$V$366,'Feeder DER'!O$369,FALSE)),0,VLOOKUP($B57,'Feeder DER'!$B$3:$V$366,'Feeder DER'!O$369,FALSE)/1000)</f>
        <v>-7.2852925130074533E-2</v>
      </c>
      <c r="AP57" s="82">
        <f>IF(ISNA(VLOOKUP($B57,'Feeder DER'!$B$3:$V$366,'Feeder DER'!P$369,FALSE)),0,VLOOKUP($B57,'Feeder DER'!$B$3:$V$366,'Feeder DER'!P$369,FALSE)/1000)</f>
        <v>-8.6412296491923779E-2</v>
      </c>
      <c r="AQ57" s="82">
        <f>IF(ISNA(VLOOKUP($B57,'Feeder DER'!$B$3:$V$366,'Feeder DER'!Q$369,FALSE)),0,VLOOKUP($B57,'Feeder DER'!$B$3:$V$366,'Feeder DER'!Q$369,FALSE)/1000)</f>
        <v>-9.8643999752283079E-2</v>
      </c>
      <c r="AR57" s="82">
        <f>IF(ISNA(VLOOKUP($B57,'Feeder DER'!$B$3:$V$366,'Feeder DER'!R$369,FALSE)),0,VLOOKUP($B57,'Feeder DER'!$B$3:$V$366,'Feeder DER'!R$369,FALSE)/1000)</f>
        <v>-0.10997587474280773</v>
      </c>
      <c r="AS57" s="82">
        <f>IF(ISNA(VLOOKUP($B57,'Feeder DER'!$B$3:$V$366,'Feeder DER'!S$369,FALSE)),0,VLOOKUP($B57,'Feeder DER'!$B$3:$V$366,'Feeder DER'!S$369,FALSE)/1000)</f>
        <v>-0.12092937588416192</v>
      </c>
      <c r="AT57" s="82">
        <f>IF(ISNA(VLOOKUP($B57,'Feeder DER'!$B$3:$V$366,'Feeder DER'!T$369,FALSE)),0,VLOOKUP($B57,'Feeder DER'!$B$3:$V$366,'Feeder DER'!T$369,FALSE)/1000)</f>
        <v>-0.13344261888625464</v>
      </c>
      <c r="AU57" s="82">
        <f>IF(ISNA(VLOOKUP($B57,'Feeder DER'!$B$3:$V$366,'Feeder DER'!U$369,FALSE)),0,VLOOKUP($B57,'Feeder DER'!$B$3:$V$366,'Feeder DER'!U$369,FALSE)/1000)</f>
        <v>-0.14622670692090459</v>
      </c>
      <c r="AV57" s="82">
        <f>IF(ISNA(VLOOKUP($B57,'Feeder DER'!$B$3:$V$366,'Feeder DER'!V$369,FALSE)),0,VLOOKUP($B57,'Feeder DER'!$B$3:$V$366,'Feeder DER'!V$369,FALSE)/1000)</f>
        <v>-0.15756209415216205</v>
      </c>
    </row>
    <row r="58" spans="1:48" x14ac:dyDescent="0.25">
      <c r="A58" s="9" t="s">
        <v>4</v>
      </c>
      <c r="B58" s="108">
        <v>20541</v>
      </c>
      <c r="C58" s="109">
        <v>152.34818587646316</v>
      </c>
      <c r="D58" s="109">
        <v>232.6364484213405</v>
      </c>
      <c r="E58" s="109">
        <v>232.6364484213405</v>
      </c>
      <c r="F58" s="109">
        <v>236.17945270195614</v>
      </c>
      <c r="G58" s="109">
        <v>244.57675655913985</v>
      </c>
      <c r="H58" s="109">
        <v>250.4581648286956</v>
      </c>
      <c r="I58" s="109">
        <v>251.7361086185216</v>
      </c>
      <c r="J58" s="109">
        <v>253.07196691502713</v>
      </c>
      <c r="K58" s="109">
        <v>255.08108835086148</v>
      </c>
      <c r="L58" s="109">
        <v>263.1969483582813</v>
      </c>
      <c r="M58" s="109">
        <v>280.08826151577631</v>
      </c>
      <c r="N58" s="109">
        <v>296.99533823845508</v>
      </c>
      <c r="P58" s="109">
        <v>266.06620695629033</v>
      </c>
      <c r="Q58" s="109">
        <v>215.75892863369992</v>
      </c>
      <c r="R58" s="109">
        <v>215.75892863369992</v>
      </c>
      <c r="S58" s="109">
        <v>222.47963663479567</v>
      </c>
      <c r="T58" s="109">
        <v>226.8234751596396</v>
      </c>
      <c r="U58" s="109">
        <v>230.94737593752902</v>
      </c>
      <c r="V58" s="109">
        <v>232.43266305733266</v>
      </c>
      <c r="W58" s="109">
        <v>234.24813412193154</v>
      </c>
      <c r="X58" s="109">
        <v>236.84093686936592</v>
      </c>
      <c r="Y58" s="109">
        <v>241.57531160627343</v>
      </c>
      <c r="Z58" s="109">
        <v>253.46955915977315</v>
      </c>
      <c r="AA58" s="109">
        <v>264.25408312510172</v>
      </c>
      <c r="AC58" s="82">
        <f>IF(ISNA(VLOOKUP($B58,'Feeder DER'!$B$3:$V$366,'Feeder DER'!C$369,FALSE)),0,VLOOKUP($B58,'Feeder DER'!$B$3:$V$366,'Feeder DER'!C$369,FALSE)/1000)</f>
        <v>2.2166705233768663E-2</v>
      </c>
      <c r="AD58" s="82">
        <f>IF(ISNA(VLOOKUP($B58,'Feeder DER'!$B$3:$V$366,'Feeder DER'!D$369,FALSE)),0,VLOOKUP($B58,'Feeder DER'!$B$3:$V$366,'Feeder DER'!D$369,FALSE)/1000)</f>
        <v>4.6059135094598858E-2</v>
      </c>
      <c r="AE58" s="82">
        <f>IF(ISNA(VLOOKUP($B58,'Feeder DER'!$B$3:$V$366,'Feeder DER'!E$369,FALSE)),0,VLOOKUP($B58,'Feeder DER'!$B$3:$V$366,'Feeder DER'!E$369,FALSE)/1000)</f>
        <v>7.4640460108515966E-2</v>
      </c>
      <c r="AF58" s="82">
        <f>IF(ISNA(VLOOKUP($B58,'Feeder DER'!$B$3:$V$366,'Feeder DER'!F$369,FALSE)),0,VLOOKUP($B58,'Feeder DER'!$B$3:$V$366,'Feeder DER'!F$369,FALSE)/1000)</f>
        <v>0.10734107324358111</v>
      </c>
      <c r="AG58" s="82">
        <f>IF(ISNA(VLOOKUP($B58,'Feeder DER'!$B$3:$V$366,'Feeder DER'!G$369,FALSE)),0,VLOOKUP($B58,'Feeder DER'!$B$3:$V$366,'Feeder DER'!G$369,FALSE)/1000)</f>
        <v>0.14149505757982525</v>
      </c>
      <c r="AH58" s="82">
        <f>IF(ISNA(VLOOKUP($B58,'Feeder DER'!$B$3:$V$366,'Feeder DER'!H$369,FALSE)),0,VLOOKUP($B58,'Feeder DER'!$B$3:$V$366,'Feeder DER'!H$369,FALSE)/1000)</f>
        <v>0.17978515538842532</v>
      </c>
      <c r="AI58" s="82">
        <f>IF(ISNA(VLOOKUP($B58,'Feeder DER'!$B$3:$V$366,'Feeder DER'!I$369,FALSE)),0,VLOOKUP($B58,'Feeder DER'!$B$3:$V$366,'Feeder DER'!I$369,FALSE)/1000)</f>
        <v>0.22335391159706908</v>
      </c>
      <c r="AJ58" s="82">
        <f>IF(ISNA(VLOOKUP($B58,'Feeder DER'!$B$3:$V$366,'Feeder DER'!J$369,FALSE)),0,VLOOKUP($B58,'Feeder DER'!$B$3:$V$366,'Feeder DER'!J$369,FALSE)/1000)</f>
        <v>0.31780929013843862</v>
      </c>
      <c r="AK58" s="82">
        <f>IF(ISNA(VLOOKUP($B58,'Feeder DER'!$B$3:$V$366,'Feeder DER'!K$369,FALSE)),0,VLOOKUP($B58,'Feeder DER'!$B$3:$V$366,'Feeder DER'!K$369,FALSE)/1000)</f>
        <v>0.39713359345876348</v>
      </c>
      <c r="AL58" s="82">
        <f>IF(ISNA(VLOOKUP($B58,'Feeder DER'!$B$3:$V$366,'Feeder DER'!L$369,FALSE)),0,VLOOKUP($B58,'Feeder DER'!$B$3:$V$366,'Feeder DER'!L$369,FALSE)/1000)</f>
        <v>0.4719277025195785</v>
      </c>
      <c r="AM58" s="82">
        <f>IF(ISNA(VLOOKUP($B58,'Feeder DER'!$B$3:$V$366,'Feeder DER'!M$369,FALSE)),0,VLOOKUP($B58,'Feeder DER'!$B$3:$V$366,'Feeder DER'!M$369,FALSE)/1000)</f>
        <v>-0.20511119250693446</v>
      </c>
      <c r="AN58" s="82">
        <f>IF(ISNA(VLOOKUP($B58,'Feeder DER'!$B$3:$V$366,'Feeder DER'!N$369,FALSE)),0,VLOOKUP($B58,'Feeder DER'!$B$3:$V$366,'Feeder DER'!N$369,FALSE)/1000)</f>
        <v>-0.26018967734864429</v>
      </c>
      <c r="AO58" s="82">
        <f>IF(ISNA(VLOOKUP($B58,'Feeder DER'!$B$3:$V$366,'Feeder DER'!O$369,FALSE)),0,VLOOKUP($B58,'Feeder DER'!$B$3:$V$366,'Feeder DER'!O$369,FALSE)/1000)</f>
        <v>-0.32126614787947788</v>
      </c>
      <c r="AP58" s="82">
        <f>IF(ISNA(VLOOKUP($B58,'Feeder DER'!$B$3:$V$366,'Feeder DER'!P$369,FALSE)),0,VLOOKUP($B58,'Feeder DER'!$B$3:$V$366,'Feeder DER'!P$369,FALSE)/1000)</f>
        <v>-0.38199375041797995</v>
      </c>
      <c r="AQ58" s="82">
        <f>IF(ISNA(VLOOKUP($B58,'Feeder DER'!$B$3:$V$366,'Feeder DER'!Q$369,FALSE)),0,VLOOKUP($B58,'Feeder DER'!$B$3:$V$366,'Feeder DER'!Q$369,FALSE)/1000)</f>
        <v>-0.43658467879920415</v>
      </c>
      <c r="AR58" s="82">
        <f>IF(ISNA(VLOOKUP($B58,'Feeder DER'!$B$3:$V$366,'Feeder DER'!R$369,FALSE)),0,VLOOKUP($B58,'Feeder DER'!$B$3:$V$366,'Feeder DER'!R$369,FALSE)/1000)</f>
        <v>-0.48701110534075015</v>
      </c>
      <c r="AS58" s="82">
        <f>IF(ISNA(VLOOKUP($B58,'Feeder DER'!$B$3:$V$366,'Feeder DER'!S$369,FALSE)),0,VLOOKUP($B58,'Feeder DER'!$B$3:$V$366,'Feeder DER'!S$369,FALSE)/1000)</f>
        <v>-0.535604472667781</v>
      </c>
      <c r="AT58" s="82">
        <f>IF(ISNA(VLOOKUP($B58,'Feeder DER'!$B$3:$V$366,'Feeder DER'!T$369,FALSE)),0,VLOOKUP($B58,'Feeder DER'!$B$3:$V$366,'Feeder DER'!T$369,FALSE)/1000)</f>
        <v>-0.59121110988182113</v>
      </c>
      <c r="AU58" s="82">
        <f>IF(ISNA(VLOOKUP($B58,'Feeder DER'!$B$3:$V$366,'Feeder DER'!U$369,FALSE)),0,VLOOKUP($B58,'Feeder DER'!$B$3:$V$366,'Feeder DER'!U$369,FALSE)/1000)</f>
        <v>-0.64792785161700606</v>
      </c>
      <c r="AV58" s="82">
        <f>IF(ISNA(VLOOKUP($B58,'Feeder DER'!$B$3:$V$366,'Feeder DER'!V$369,FALSE)),0,VLOOKUP($B58,'Feeder DER'!$B$3:$V$366,'Feeder DER'!V$369,FALSE)/1000)</f>
        <v>-0.69809349991335667</v>
      </c>
    </row>
    <row r="59" spans="1:48" x14ac:dyDescent="0.25">
      <c r="A59" s="9" t="s">
        <v>4</v>
      </c>
      <c r="B59" s="108">
        <v>20544</v>
      </c>
      <c r="C59" s="109">
        <v>98.843882202428588</v>
      </c>
      <c r="D59" s="109">
        <v>112.71174561146293</v>
      </c>
      <c r="E59" s="109">
        <v>112.71174561146293</v>
      </c>
      <c r="F59" s="109">
        <v>114.42832183968068</v>
      </c>
      <c r="G59" s="109">
        <v>118.49679340806894</v>
      </c>
      <c r="H59" s="109">
        <v>121.34632020068356</v>
      </c>
      <c r="I59" s="109">
        <v>121.96548059589274</v>
      </c>
      <c r="J59" s="109">
        <v>122.61270041682121</v>
      </c>
      <c r="K59" s="109">
        <v>123.58611445282024</v>
      </c>
      <c r="L59" s="109">
        <v>127.51822721839079</v>
      </c>
      <c r="M59" s="109">
        <v>135.7020238872729</v>
      </c>
      <c r="N59" s="109">
        <v>143.89345796190543</v>
      </c>
      <c r="P59" s="109">
        <v>157.01327989459156</v>
      </c>
      <c r="Q59" s="109">
        <v>138.86460539120475</v>
      </c>
      <c r="R59" s="109">
        <v>138.86460539120475</v>
      </c>
      <c r="S59" s="109">
        <v>143.19012030932018</v>
      </c>
      <c r="T59" s="109">
        <v>145.98585824913746</v>
      </c>
      <c r="U59" s="109">
        <v>148.64004205427827</v>
      </c>
      <c r="V59" s="109">
        <v>149.59598770663334</v>
      </c>
      <c r="W59" s="109">
        <v>150.76444304973842</v>
      </c>
      <c r="X59" s="109">
        <v>152.43319684203672</v>
      </c>
      <c r="Y59" s="109">
        <v>155.48028779571354</v>
      </c>
      <c r="Z59" s="109">
        <v>163.13554453712129</v>
      </c>
      <c r="AA59" s="109">
        <v>170.0765720730887</v>
      </c>
      <c r="AC59" s="82">
        <f>IF(ISNA(VLOOKUP($B59,'Feeder DER'!$B$3:$V$366,'Feeder DER'!C$369,FALSE)),0,VLOOKUP($B59,'Feeder DER'!$B$3:$V$366,'Feeder DER'!C$369,FALSE)/1000)</f>
        <v>2.3529651012979484E-2</v>
      </c>
      <c r="AD59" s="82">
        <f>IF(ISNA(VLOOKUP($B59,'Feeder DER'!$B$3:$V$366,'Feeder DER'!D$369,FALSE)),0,VLOOKUP($B59,'Feeder DER'!$B$3:$V$366,'Feeder DER'!D$369,FALSE)/1000)</f>
        <v>4.8610676382895131E-2</v>
      </c>
      <c r="AE59" s="82">
        <f>IF(ISNA(VLOOKUP($B59,'Feeder DER'!$B$3:$V$366,'Feeder DER'!E$369,FALSE)),0,VLOOKUP($B59,'Feeder DER'!$B$3:$V$366,'Feeder DER'!E$369,FALSE)/1000)</f>
        <v>7.8768347017440787E-2</v>
      </c>
      <c r="AF59" s="82">
        <f>IF(ISNA(VLOOKUP($B59,'Feeder DER'!$B$3:$V$366,'Feeder DER'!F$369,FALSE)),0,VLOOKUP($B59,'Feeder DER'!$B$3:$V$366,'Feeder DER'!F$369,FALSE)/1000)</f>
        <v>0.11353328791615637</v>
      </c>
      <c r="AG59" s="82">
        <f>IF(ISNA(VLOOKUP($B59,'Feeder DER'!$B$3:$V$366,'Feeder DER'!G$369,FALSE)),0,VLOOKUP($B59,'Feeder DER'!$B$3:$V$366,'Feeder DER'!G$369,FALSE)/1000)</f>
        <v>0.15007490287601308</v>
      </c>
      <c r="AH59" s="82">
        <f>IF(ISNA(VLOOKUP($B59,'Feeder DER'!$B$3:$V$366,'Feeder DER'!H$369,FALSE)),0,VLOOKUP($B59,'Feeder DER'!$B$3:$V$366,'Feeder DER'!H$369,FALSE)/1000)</f>
        <v>0.19144593547662186</v>
      </c>
      <c r="AI59" s="82">
        <f>IF(ISNA(VLOOKUP($B59,'Feeder DER'!$B$3:$V$366,'Feeder DER'!I$369,FALSE)),0,VLOOKUP($B59,'Feeder DER'!$B$3:$V$366,'Feeder DER'!I$369,FALSE)/1000)</f>
        <v>0.23855073114590095</v>
      </c>
      <c r="AJ59" s="82">
        <f>IF(ISNA(VLOOKUP($B59,'Feeder DER'!$B$3:$V$366,'Feeder DER'!J$369,FALSE)),0,VLOOKUP($B59,'Feeder DER'!$B$3:$V$366,'Feeder DER'!J$369,FALSE)/1000)</f>
        <v>0.34115461393113411</v>
      </c>
      <c r="AK59" s="82">
        <f>IF(ISNA(VLOOKUP($B59,'Feeder DER'!$B$3:$V$366,'Feeder DER'!K$369,FALSE)),0,VLOOKUP($B59,'Feeder DER'!$B$3:$V$366,'Feeder DER'!K$369,FALSE)/1000)</f>
        <v>0.4276830718449201</v>
      </c>
      <c r="AL59" s="82">
        <f>IF(ISNA(VLOOKUP($B59,'Feeder DER'!$B$3:$V$366,'Feeder DER'!L$369,FALSE)),0,VLOOKUP($B59,'Feeder DER'!$B$3:$V$366,'Feeder DER'!L$369,FALSE)/1000)</f>
        <v>0.50897211098174078</v>
      </c>
      <c r="AM59" s="82">
        <f>IF(ISNA(VLOOKUP($B59,'Feeder DER'!$B$3:$V$366,'Feeder DER'!M$369,FALSE)),0,VLOOKUP($B59,'Feeder DER'!$B$3:$V$366,'Feeder DER'!M$369,FALSE)/1000)</f>
        <v>-0.22276027001877516</v>
      </c>
      <c r="AN59" s="82">
        <f>IF(ISNA(VLOOKUP($B59,'Feeder DER'!$B$3:$V$366,'Feeder DER'!N$369,FALSE)),0,VLOOKUP($B59,'Feeder DER'!$B$3:$V$366,'Feeder DER'!N$369,FALSE)/1000)</f>
        <v>-0.28059649674018527</v>
      </c>
      <c r="AO59" s="82">
        <f>IF(ISNA(VLOOKUP($B59,'Feeder DER'!$B$3:$V$366,'Feeder DER'!O$369,FALSE)),0,VLOOKUP($B59,'Feeder DER'!$B$3:$V$366,'Feeder DER'!O$369,FALSE)/1000)</f>
        <v>-0.34494451290869538</v>
      </c>
      <c r="AP59" s="82">
        <f>IF(ISNA(VLOOKUP($B59,'Feeder DER'!$B$3:$V$366,'Feeder DER'!P$369,FALSE)),0,VLOOKUP($B59,'Feeder DER'!$B$3:$V$366,'Feeder DER'!P$369,FALSE)/1000)</f>
        <v>-0.40914551432916396</v>
      </c>
      <c r="AQ59" s="82">
        <f>IF(ISNA(VLOOKUP($B59,'Feeder DER'!$B$3:$V$366,'Feeder DER'!Q$369,FALSE)),0,VLOOKUP($B59,'Feeder DER'!$B$3:$V$366,'Feeder DER'!Q$369,FALSE)/1000)</f>
        <v>-0.46706026402047846</v>
      </c>
      <c r="AR59" s="82">
        <f>IF(ISNA(VLOOKUP($B59,'Feeder DER'!$B$3:$V$366,'Feeder DER'!R$369,FALSE)),0,VLOOKUP($B59,'Feeder DER'!$B$3:$V$366,'Feeder DER'!R$369,FALSE)/1000)</f>
        <v>-0.52071450085406756</v>
      </c>
      <c r="AS59" s="82">
        <f>IF(ISNA(VLOOKUP($B59,'Feeder DER'!$B$3:$V$366,'Feeder DER'!S$369,FALSE)),0,VLOOKUP($B59,'Feeder DER'!$B$3:$V$366,'Feeder DER'!S$369,FALSE)/1000)</f>
        <v>-0.57257721067804823</v>
      </c>
      <c r="AT59" s="82">
        <f>IF(ISNA(VLOOKUP($B59,'Feeder DER'!$B$3:$V$366,'Feeder DER'!T$369,FALSE)),0,VLOOKUP($B59,'Feeder DER'!$B$3:$V$366,'Feeder DER'!T$369,FALSE)/1000)</f>
        <v>-0.63182499660508418</v>
      </c>
      <c r="AU59" s="82">
        <f>IF(ISNA(VLOOKUP($B59,'Feeder DER'!$B$3:$V$366,'Feeder DER'!U$369,FALSE)),0,VLOOKUP($B59,'Feeder DER'!$B$3:$V$366,'Feeder DER'!U$369,FALSE)/1000)</f>
        <v>-0.6923551813879294</v>
      </c>
      <c r="AV59" s="82">
        <f>IF(ISNA(VLOOKUP($B59,'Feeder DER'!$B$3:$V$366,'Feeder DER'!V$369,FALSE)),0,VLOOKUP($B59,'Feeder DER'!$B$3:$V$366,'Feeder DER'!V$369,FALSE)/1000)</f>
        <v>-0.74602604800222572</v>
      </c>
    </row>
    <row r="60" spans="1:48" x14ac:dyDescent="0.25">
      <c r="A60" s="9" t="s">
        <v>4</v>
      </c>
      <c r="B60" s="108">
        <v>20545</v>
      </c>
      <c r="C60" s="109">
        <v>30.831176781599794</v>
      </c>
      <c r="D60" s="109">
        <v>36.456279388572078</v>
      </c>
      <c r="E60" s="109">
        <v>36.456279388572078</v>
      </c>
      <c r="F60" s="109">
        <v>37.011500871729751</v>
      </c>
      <c r="G60" s="109">
        <v>38.32743591804617</v>
      </c>
      <c r="H60" s="109">
        <v>39.249106896640399</v>
      </c>
      <c r="I60" s="109">
        <v>39.449372487698625</v>
      </c>
      <c r="J60" s="109">
        <v>39.658713816675352</v>
      </c>
      <c r="K60" s="109">
        <v>39.973561695790522</v>
      </c>
      <c r="L60" s="109">
        <v>41.245391892291643</v>
      </c>
      <c r="M60" s="109">
        <v>43.892416620739191</v>
      </c>
      <c r="N60" s="109">
        <v>46.54191164539526</v>
      </c>
      <c r="P60" s="109">
        <v>61.513360957382822</v>
      </c>
      <c r="Q60" s="109">
        <v>59.11251502978844</v>
      </c>
      <c r="R60" s="109">
        <v>59.11251502978844</v>
      </c>
      <c r="S60" s="109">
        <v>60.953819838082431</v>
      </c>
      <c r="T60" s="109">
        <v>62.143922244100331</v>
      </c>
      <c r="U60" s="109">
        <v>63.273767244064189</v>
      </c>
      <c r="V60" s="109">
        <v>63.680698524956867</v>
      </c>
      <c r="W60" s="109">
        <v>64.178091894824973</v>
      </c>
      <c r="X60" s="109">
        <v>64.888454577600413</v>
      </c>
      <c r="Y60" s="109">
        <v>66.185554074545095</v>
      </c>
      <c r="Z60" s="109">
        <v>69.444278483897122</v>
      </c>
      <c r="AA60" s="109">
        <v>72.39896656576046</v>
      </c>
      <c r="AC60" s="82">
        <f>IF(ISNA(VLOOKUP($B60,'Feeder DER'!$B$3:$V$366,'Feeder DER'!C$369,FALSE)),0,VLOOKUP($B60,'Feeder DER'!$B$3:$V$366,'Feeder DER'!C$369,FALSE)/1000)</f>
        <v>1.1696185917770434E-2</v>
      </c>
      <c r="AD60" s="82">
        <f>IF(ISNA(VLOOKUP($B60,'Feeder DER'!$B$3:$V$366,'Feeder DER'!D$369,FALSE)),0,VLOOKUP($B60,'Feeder DER'!$B$3:$V$366,'Feeder DER'!D$369,FALSE)/1000)</f>
        <v>2.4163533417868522E-2</v>
      </c>
      <c r="AE60" s="82">
        <f>IF(ISNA(VLOOKUP($B60,'Feeder DER'!$B$3:$V$366,'Feeder DER'!E$369,FALSE)),0,VLOOKUP($B60,'Feeder DER'!$B$3:$V$366,'Feeder DER'!E$369,FALSE)/1000)</f>
        <v>3.9154394200034741E-2</v>
      </c>
      <c r="AF60" s="82">
        <f>IF(ISNA(VLOOKUP($B60,'Feeder DER'!$B$3:$V$366,'Feeder DER'!F$369,FALSE)),0,VLOOKUP($B60,'Feeder DER'!$B$3:$V$366,'Feeder DER'!F$369,FALSE)/1000)</f>
        <v>5.6435450002663493E-2</v>
      </c>
      <c r="AG60" s="82">
        <f>IF(ISNA(VLOOKUP($B60,'Feeder DER'!$B$3:$V$366,'Feeder DER'!G$369,FALSE)),0,VLOOKUP($B60,'Feeder DER'!$B$3:$V$366,'Feeder DER'!G$369,FALSE)/1000)</f>
        <v>7.4599660006046176E-2</v>
      </c>
      <c r="AH60" s="82">
        <f>IF(ISNA(VLOOKUP($B60,'Feeder DER'!$B$3:$V$366,'Feeder DER'!H$369,FALSE)),0,VLOOKUP($B60,'Feeder DER'!$B$3:$V$366,'Feeder DER'!H$369,FALSE)/1000)</f>
        <v>9.5164490680327771E-2</v>
      </c>
      <c r="AI60" s="82">
        <f>IF(ISNA(VLOOKUP($B60,'Feeder DER'!$B$3:$V$366,'Feeder DER'!I$369,FALSE)),0,VLOOKUP($B60,'Feeder DER'!$B$3:$V$366,'Feeder DER'!I$369,FALSE)/1000)</f>
        <v>0.11857947662561705</v>
      </c>
      <c r="AJ60" s="82">
        <f>IF(ISNA(VLOOKUP($B60,'Feeder DER'!$B$3:$V$366,'Feeder DER'!J$369,FALSE)),0,VLOOKUP($B60,'Feeder DER'!$B$3:$V$366,'Feeder DER'!J$369,FALSE)/1000)</f>
        <v>0.16958210680824168</v>
      </c>
      <c r="AK60" s="82">
        <f>IF(ISNA(VLOOKUP($B60,'Feeder DER'!$B$3:$V$366,'Feeder DER'!K$369,FALSE)),0,VLOOKUP($B60,'Feeder DER'!$B$3:$V$366,'Feeder DER'!K$369,FALSE)/1000)</f>
        <v>0.21259391902676306</v>
      </c>
      <c r="AL60" s="82">
        <f>IF(ISNA(VLOOKUP($B60,'Feeder DER'!$B$3:$V$366,'Feeder DER'!L$369,FALSE)),0,VLOOKUP($B60,'Feeder DER'!$B$3:$V$366,'Feeder DER'!L$369,FALSE)/1000)</f>
        <v>0.25300130604226556</v>
      </c>
      <c r="AM60" s="82">
        <f>IF(ISNA(VLOOKUP($B60,'Feeder DER'!$B$3:$V$366,'Feeder DER'!M$369,FALSE)),0,VLOOKUP($B60,'Feeder DER'!$B$3:$V$366,'Feeder DER'!M$369,FALSE)/1000)</f>
        <v>-0.11073030925087306</v>
      </c>
      <c r="AN60" s="82">
        <f>IF(ISNA(VLOOKUP($B60,'Feeder DER'!$B$3:$V$366,'Feeder DER'!N$369,FALSE)),0,VLOOKUP($B60,'Feeder DER'!$B$3:$V$366,'Feeder DER'!N$369,FALSE)/1000)</f>
        <v>-0.139479705497455</v>
      </c>
      <c r="AO60" s="82">
        <f>IF(ISNA(VLOOKUP($B60,'Feeder DER'!$B$3:$V$366,'Feeder DER'!O$369,FALSE)),0,VLOOKUP($B60,'Feeder DER'!$B$3:$V$366,'Feeder DER'!O$369,FALSE)/1000)</f>
        <v>-0.17146600058238531</v>
      </c>
      <c r="AP60" s="82">
        <f>IF(ISNA(VLOOKUP($B60,'Feeder DER'!$B$3:$V$366,'Feeder DER'!P$369,FALSE)),0,VLOOKUP($B60,'Feeder DER'!$B$3:$V$366,'Feeder DER'!P$369,FALSE)/1000)</f>
        <v>-0.20337921715778748</v>
      </c>
      <c r="AQ60" s="82">
        <f>IF(ISNA(VLOOKUP($B60,'Feeder DER'!$B$3:$V$366,'Feeder DER'!Q$369,FALSE)),0,VLOOKUP($B60,'Feeder DER'!$B$3:$V$366,'Feeder DER'!Q$369,FALSE)/1000)</f>
        <v>-0.23216764582581545</v>
      </c>
      <c r="AR60" s="82">
        <f>IF(ISNA(VLOOKUP($B60,'Feeder DER'!$B$3:$V$366,'Feeder DER'!R$369,FALSE)),0,VLOOKUP($B60,'Feeder DER'!$B$3:$V$366,'Feeder DER'!R$369,FALSE)/1000)</f>
        <v>-0.25883824663224358</v>
      </c>
      <c r="AS60" s="82">
        <f>IF(ISNA(VLOOKUP($B60,'Feeder DER'!$B$3:$V$366,'Feeder DER'!S$369,FALSE)),0,VLOOKUP($B60,'Feeder DER'!$B$3:$V$366,'Feeder DER'!S$369,FALSE)/1000)</f>
        <v>-0.28461831009200544</v>
      </c>
      <c r="AT60" s="82">
        <f>IF(ISNA(VLOOKUP($B60,'Feeder DER'!$B$3:$V$366,'Feeder DER'!T$369,FALSE)),0,VLOOKUP($B60,'Feeder DER'!$B$3:$V$366,'Feeder DER'!T$369,FALSE)/1000)</f>
        <v>-0.31406936820742803</v>
      </c>
      <c r="AU60" s="82">
        <f>IF(ISNA(VLOOKUP($B60,'Feeder DER'!$B$3:$V$366,'Feeder DER'!U$369,FALSE)),0,VLOOKUP($B60,'Feeder DER'!$B$3:$V$366,'Feeder DER'!U$369,FALSE)/1000)</f>
        <v>-0.34415788479726717</v>
      </c>
      <c r="AV60" s="82">
        <f>IF(ISNA(VLOOKUP($B60,'Feeder DER'!$B$3:$V$366,'Feeder DER'!V$369,FALSE)),0,VLOOKUP($B60,'Feeder DER'!$B$3:$V$366,'Feeder DER'!V$369,FALSE)/1000)</f>
        <v>-0.37083675198243654</v>
      </c>
    </row>
    <row r="61" spans="1:48" x14ac:dyDescent="0.25">
      <c r="A61" s="9" t="s">
        <v>4</v>
      </c>
      <c r="B61" s="108">
        <v>20547</v>
      </c>
      <c r="C61" s="109">
        <v>20.607679025372409</v>
      </c>
      <c r="D61" s="109">
        <v>184.95243221316869</v>
      </c>
      <c r="E61" s="109">
        <v>184.95243221316869</v>
      </c>
      <c r="F61" s="109">
        <v>187.76921893549135</v>
      </c>
      <c r="G61" s="109">
        <v>194.44530852918322</v>
      </c>
      <c r="H61" s="109">
        <v>199.12119131399447</v>
      </c>
      <c r="I61" s="109">
        <v>200.13719209015812</v>
      </c>
      <c r="J61" s="109">
        <v>201.19923650627368</v>
      </c>
      <c r="K61" s="109">
        <v>202.79654380137202</v>
      </c>
      <c r="L61" s="109">
        <v>209.24887772436611</v>
      </c>
      <c r="M61" s="109">
        <v>222.67794042263594</v>
      </c>
      <c r="N61" s="109">
        <v>236.11953559266965</v>
      </c>
      <c r="P61" s="109">
        <v>46.656569291523034</v>
      </c>
      <c r="Q61" s="109">
        <v>139.71822210282969</v>
      </c>
      <c r="R61" s="109">
        <v>139.71822210282969</v>
      </c>
      <c r="S61" s="109">
        <v>144.07032645898141</v>
      </c>
      <c r="T61" s="109">
        <v>146.88325012168343</v>
      </c>
      <c r="U61" s="109">
        <v>149.5537495001513</v>
      </c>
      <c r="V61" s="109">
        <v>150.51557146045363</v>
      </c>
      <c r="W61" s="109">
        <v>151.69120943303332</v>
      </c>
      <c r="X61" s="109">
        <v>153.37022124695406</v>
      </c>
      <c r="Y61" s="109">
        <v>156.43604301942068</v>
      </c>
      <c r="Z61" s="109">
        <v>164.13835750508107</v>
      </c>
      <c r="AA61" s="109">
        <v>171.12205233617283</v>
      </c>
      <c r="AC61" s="82">
        <f>IF(ISNA(VLOOKUP($B61,'Feeder DER'!$B$3:$V$366,'Feeder DER'!C$369,FALSE)),0,VLOOKUP($B61,'Feeder DER'!$B$3:$V$366,'Feeder DER'!C$369,FALSE)/1000)</f>
        <v>4.2967475232605072E-2</v>
      </c>
      <c r="AD61" s="82">
        <f>IF(ISNA(VLOOKUP($B61,'Feeder DER'!$B$3:$V$366,'Feeder DER'!D$369,FALSE)),0,VLOOKUP($B61,'Feeder DER'!$B$3:$V$366,'Feeder DER'!D$369,FALSE)/1000)</f>
        <v>9.002748357543483E-2</v>
      </c>
      <c r="AE61" s="82">
        <f>IF(ISNA(VLOOKUP($B61,'Feeder DER'!$B$3:$V$366,'Feeder DER'!E$369,FALSE)),0,VLOOKUP($B61,'Feeder DER'!$B$3:$V$366,'Feeder DER'!E$369,FALSE)/1000)</f>
        <v>0.14652362155640666</v>
      </c>
      <c r="AF61" s="82">
        <f>IF(ISNA(VLOOKUP($B61,'Feeder DER'!$B$3:$V$366,'Feeder DER'!F$369,FALSE)),0,VLOOKUP($B61,'Feeder DER'!$B$3:$V$366,'Feeder DER'!F$369,FALSE)/1000)</f>
        <v>0.21144357887796486</v>
      </c>
      <c r="AG61" s="82">
        <f>IF(ISNA(VLOOKUP($B61,'Feeder DER'!$B$3:$V$366,'Feeder DER'!G$369,FALSE)),0,VLOOKUP($B61,'Feeder DER'!$B$3:$V$366,'Feeder DER'!G$369,FALSE)/1000)</f>
        <v>0.27948293184254802</v>
      </c>
      <c r="AH61" s="82">
        <f>IF(ISNA(VLOOKUP($B61,'Feeder DER'!$B$3:$V$366,'Feeder DER'!H$369,FALSE)),0,VLOOKUP($B61,'Feeder DER'!$B$3:$V$366,'Feeder DER'!H$369,FALSE)/1000)</f>
        <v>0.35624646114131997</v>
      </c>
      <c r="AI61" s="82">
        <f>IF(ISNA(VLOOKUP($B61,'Feeder DER'!$B$3:$V$366,'Feeder DER'!I$369,FALSE)),0,VLOOKUP($B61,'Feeder DER'!$B$3:$V$366,'Feeder DER'!I$369,FALSE)/1000)</f>
        <v>0.44351830135517628</v>
      </c>
      <c r="AJ61" s="82">
        <f>IF(ISNA(VLOOKUP($B61,'Feeder DER'!$B$3:$V$366,'Feeder DER'!J$369,FALSE)),0,VLOOKUP($B61,'Feeder DER'!$B$3:$V$366,'Feeder DER'!J$369,FALSE)/1000)</f>
        <v>0.63306549219148311</v>
      </c>
      <c r="AK61" s="82">
        <f>IF(ISNA(VLOOKUP($B61,'Feeder DER'!$B$3:$V$366,'Feeder DER'!K$369,FALSE)),0,VLOOKUP($B61,'Feeder DER'!$B$3:$V$366,'Feeder DER'!K$369,FALSE)/1000)</f>
        <v>0.79300438039515997</v>
      </c>
      <c r="AL61" s="82">
        <f>IF(ISNA(VLOOKUP($B61,'Feeder DER'!$B$3:$V$366,'Feeder DER'!L$369,FALSE)),0,VLOOKUP($B61,'Feeder DER'!$B$3:$V$366,'Feeder DER'!L$369,FALSE)/1000)</f>
        <v>0.94341340256130957</v>
      </c>
      <c r="AM61" s="82">
        <f>IF(ISNA(VLOOKUP($B61,'Feeder DER'!$B$3:$V$366,'Feeder DER'!M$369,FALSE)),0,VLOOKUP($B61,'Feeder DER'!$B$3:$V$366,'Feeder DER'!M$369,FALSE)/1000)</f>
        <v>-0.409955735750901</v>
      </c>
      <c r="AN61" s="82">
        <f>IF(ISNA(VLOOKUP($B61,'Feeder DER'!$B$3:$V$366,'Feeder DER'!N$369,FALSE)),0,VLOOKUP($B61,'Feeder DER'!$B$3:$V$366,'Feeder DER'!N$369,FALSE)/1000)</f>
        <v>-0.51871941645462993</v>
      </c>
      <c r="AO61" s="82">
        <f>IF(ISNA(VLOOKUP($B61,'Feeder DER'!$B$3:$V$366,'Feeder DER'!O$369,FALSE)),0,VLOOKUP($B61,'Feeder DER'!$B$3:$V$366,'Feeder DER'!O$369,FALSE)/1000)</f>
        <v>-0.63974240557888218</v>
      </c>
      <c r="AP61" s="82">
        <f>IF(ISNA(VLOOKUP($B61,'Feeder DER'!$B$3:$V$366,'Feeder DER'!P$369,FALSE)),0,VLOOKUP($B61,'Feeder DER'!$B$3:$V$366,'Feeder DER'!P$369,FALSE)/1000)</f>
        <v>-0.76055996292135697</v>
      </c>
      <c r="AQ61" s="82">
        <f>IF(ISNA(VLOOKUP($B61,'Feeder DER'!$B$3:$V$366,'Feeder DER'!Q$369,FALSE)),0,VLOOKUP($B61,'Feeder DER'!$B$3:$V$366,'Feeder DER'!Q$369,FALSE)/1000)</f>
        <v>-0.8696383956908601</v>
      </c>
      <c r="AR61" s="82">
        <f>IF(ISNA(VLOOKUP($B61,'Feeder DER'!$B$3:$V$366,'Feeder DER'!R$369,FALSE)),0,VLOOKUP($B61,'Feeder DER'!$B$3:$V$366,'Feeder DER'!R$369,FALSE)/1000)</f>
        <v>-0.97083195514260934</v>
      </c>
      <c r="AS61" s="82">
        <f>IF(ISNA(VLOOKUP($B61,'Feeder DER'!$B$3:$V$366,'Feeder DER'!S$369,FALSE)),0,VLOOKUP($B61,'Feeder DER'!$B$3:$V$366,'Feeder DER'!S$369,FALSE)/1000)</f>
        <v>-1.0687823340157818</v>
      </c>
      <c r="AT61" s="82">
        <f>IF(ISNA(VLOOKUP($B61,'Feeder DER'!$B$3:$V$366,'Feeder DER'!T$369,FALSE)),0,VLOOKUP($B61,'Feeder DER'!$B$3:$V$366,'Feeder DER'!T$369,FALSE)/1000)</f>
        <v>-1.1814985562052529</v>
      </c>
      <c r="AU61" s="82">
        <f>IF(ISNA(VLOOKUP($B61,'Feeder DER'!$B$3:$V$366,'Feeder DER'!U$369,FALSE)),0,VLOOKUP($B61,'Feeder DER'!$B$3:$V$366,'Feeder DER'!U$369,FALSE)/1000)</f>
        <v>-1.2965695181144345</v>
      </c>
      <c r="AV61" s="82">
        <f>IF(ISNA(VLOOKUP($B61,'Feeder DER'!$B$3:$V$366,'Feeder DER'!V$369,FALSE)),0,VLOOKUP($B61,'Feeder DER'!$B$3:$V$366,'Feeder DER'!V$369,FALSE)/1000)</f>
        <v>-1.3988304748394478</v>
      </c>
    </row>
    <row r="62" spans="1:48" x14ac:dyDescent="0.25">
      <c r="A62" s="9" t="s">
        <v>4</v>
      </c>
      <c r="B62" s="108">
        <v>20548</v>
      </c>
      <c r="C62" s="109">
        <v>135.38915788597672</v>
      </c>
      <c r="D62" s="109">
        <v>118.18958765348398</v>
      </c>
      <c r="E62" s="109">
        <v>118.18958765348398</v>
      </c>
      <c r="F62" s="109">
        <v>119.98959026623913</v>
      </c>
      <c r="G62" s="109">
        <v>124.25579140117063</v>
      </c>
      <c r="H62" s="109">
        <v>127.2438064904554</v>
      </c>
      <c r="I62" s="109">
        <v>127.89305836215827</v>
      </c>
      <c r="J62" s="109">
        <v>128.57173336041788</v>
      </c>
      <c r="K62" s="109">
        <v>129.59245576079155</v>
      </c>
      <c r="L62" s="109">
        <v>133.71567099314015</v>
      </c>
      <c r="M62" s="109">
        <v>142.29720389805476</v>
      </c>
      <c r="N62" s="109">
        <v>150.8867453901089</v>
      </c>
      <c r="P62" s="109">
        <v>329.56204631037463</v>
      </c>
      <c r="Q62" s="109">
        <v>216.12841601198718</v>
      </c>
      <c r="R62" s="109">
        <v>216.12841601198718</v>
      </c>
      <c r="S62" s="109">
        <v>222.86063323216962</v>
      </c>
      <c r="T62" s="109">
        <v>227.21191058477567</v>
      </c>
      <c r="U62" s="109">
        <v>231.34287354681845</v>
      </c>
      <c r="V62" s="109">
        <v>232.83070422228107</v>
      </c>
      <c r="W62" s="109">
        <v>234.64928428287035</v>
      </c>
      <c r="X62" s="109">
        <v>237.24652720756939</v>
      </c>
      <c r="Y62" s="109">
        <v>241.98900956588773</v>
      </c>
      <c r="Z62" s="109">
        <v>253.90362603006508</v>
      </c>
      <c r="AA62" s="109">
        <v>264.70661850333101</v>
      </c>
      <c r="AC62" s="82">
        <f>IF(ISNA(VLOOKUP($B62,'Feeder DER'!$B$3:$V$366,'Feeder DER'!C$369,FALSE)),0,VLOOKUP($B62,'Feeder DER'!$B$3:$V$366,'Feeder DER'!C$369,FALSE)/1000)</f>
        <v>3.7050543259304E-2</v>
      </c>
      <c r="AD62" s="82">
        <f>IF(ISNA(VLOOKUP($B62,'Feeder DER'!$B$3:$V$366,'Feeder DER'!D$369,FALSE)),0,VLOOKUP($B62,'Feeder DER'!$B$3:$V$366,'Feeder DER'!D$369,FALSE)/1000)</f>
        <v>7.7035845757340987E-2</v>
      </c>
      <c r="AE62" s="82">
        <f>IF(ISNA(VLOOKUP($B62,'Feeder DER'!$B$3:$V$366,'Feeder DER'!E$369,FALSE)),0,VLOOKUP($B62,'Feeder DER'!$B$3:$V$366,'Feeder DER'!E$369,FALSE)/1000)</f>
        <v>0.12472928954574908</v>
      </c>
      <c r="AF62" s="82">
        <f>IF(ISNA(VLOOKUP($B62,'Feeder DER'!$B$3:$V$366,'Feeder DER'!F$369,FALSE)),0,VLOOKUP($B62,'Feeder DER'!$B$3:$V$366,'Feeder DER'!F$369,FALSE)/1000)</f>
        <v>0.17911829982232255</v>
      </c>
      <c r="AG62" s="82">
        <f>IF(ISNA(VLOOKUP($B62,'Feeder DER'!$B$3:$V$366,'Feeder DER'!G$369,FALSE)),0,VLOOKUP($B62,'Feeder DER'!$B$3:$V$366,'Feeder DER'!G$369,FALSE)/1000)</f>
        <v>0.23575566070169268</v>
      </c>
      <c r="AH62" s="82">
        <f>IF(ISNA(VLOOKUP($B62,'Feeder DER'!$B$3:$V$366,'Feeder DER'!H$369,FALSE)),0,VLOOKUP($B62,'Feeder DER'!$B$3:$V$366,'Feeder DER'!H$369,FALSE)/1000)</f>
        <v>0.2993222939365886</v>
      </c>
      <c r="AI62" s="82">
        <f>IF(ISNA(VLOOKUP($B62,'Feeder DER'!$B$3:$V$366,'Feeder DER'!I$369,FALSE)),0,VLOOKUP($B62,'Feeder DER'!$B$3:$V$366,'Feeder DER'!I$369,FALSE)/1000)</f>
        <v>0.37136259296064877</v>
      </c>
      <c r="AJ62" s="82">
        <f>IF(ISNA(VLOOKUP($B62,'Feeder DER'!$B$3:$V$366,'Feeder DER'!J$369,FALSE)),0,VLOOKUP($B62,'Feeder DER'!$B$3:$V$366,'Feeder DER'!J$369,FALSE)/1000)</f>
        <v>0.52738975654484621</v>
      </c>
      <c r="AK62" s="82">
        <f>IF(ISNA(VLOOKUP($B62,'Feeder DER'!$B$3:$V$366,'Feeder DER'!K$369,FALSE)),0,VLOOKUP($B62,'Feeder DER'!$B$3:$V$366,'Feeder DER'!K$369,FALSE)/1000)</f>
        <v>0.65854688681368712</v>
      </c>
      <c r="AL62" s="82">
        <f>IF(ISNA(VLOOKUP($B62,'Feeder DER'!$B$3:$V$366,'Feeder DER'!L$369,FALSE)),0,VLOOKUP($B62,'Feeder DER'!$B$3:$V$366,'Feeder DER'!L$369,FALSE)/1000)</f>
        <v>0.78148455493230473</v>
      </c>
      <c r="AM62" s="82">
        <f>IF(ISNA(VLOOKUP($B62,'Feeder DER'!$B$3:$V$366,'Feeder DER'!M$369,FALSE)),0,VLOOKUP($B62,'Feeder DER'!$B$3:$V$366,'Feeder DER'!M$369,FALSE)/1000)</f>
        <v>-0.33767387437562879</v>
      </c>
      <c r="AN62" s="82">
        <f>IF(ISNA(VLOOKUP($B62,'Feeder DER'!$B$3:$V$366,'Feeder DER'!N$369,FALSE)),0,VLOOKUP($B62,'Feeder DER'!$B$3:$V$366,'Feeder DER'!N$369,FALSE)/1000)</f>
        <v>-0.42959244027024768</v>
      </c>
      <c r="AO62" s="82">
        <f>IF(ISNA(VLOOKUP($B62,'Feeder DER'!$B$3:$V$366,'Feeder DER'!O$369,FALSE)),0,VLOOKUP($B62,'Feeder DER'!$B$3:$V$366,'Feeder DER'!O$369,FALSE)/1000)</f>
        <v>-0.53122037062337712</v>
      </c>
      <c r="AP62" s="82">
        <f>IF(ISNA(VLOOKUP($B62,'Feeder DER'!$B$3:$V$366,'Feeder DER'!P$369,FALSE)),0,VLOOKUP($B62,'Feeder DER'!$B$3:$V$366,'Feeder DER'!P$369,FALSE)/1000)</f>
        <v>-0.63196050090564548</v>
      </c>
      <c r="AQ62" s="82">
        <f>IF(ISNA(VLOOKUP($B62,'Feeder DER'!$B$3:$V$366,'Feeder DER'!Q$369,FALSE)),0,VLOOKUP($B62,'Feeder DER'!$B$3:$V$366,'Feeder DER'!Q$369,FALSE)/1000)</f>
        <v>-0.7222355640656376</v>
      </c>
      <c r="AR62" s="82">
        <f>IF(ISNA(VLOOKUP($B62,'Feeder DER'!$B$3:$V$366,'Feeder DER'!R$369,FALSE)),0,VLOOKUP($B62,'Feeder DER'!$B$3:$V$366,'Feeder DER'!R$369,FALSE)/1000)</f>
        <v>-0.80539255184897574</v>
      </c>
      <c r="AS62" s="82">
        <f>IF(ISNA(VLOOKUP($B62,'Feeder DER'!$B$3:$V$366,'Feeder DER'!S$369,FALSE)),0,VLOOKUP($B62,'Feeder DER'!$B$3:$V$366,'Feeder DER'!S$369,FALSE)/1000)</f>
        <v>-0.88530082531622412</v>
      </c>
      <c r="AT62" s="82">
        <f>IF(ISNA(VLOOKUP($B62,'Feeder DER'!$B$3:$V$366,'Feeder DER'!T$369,FALSE)),0,VLOOKUP($B62,'Feeder DER'!$B$3:$V$366,'Feeder DER'!T$369,FALSE)/1000)</f>
        <v>-0.97692706531523554</v>
      </c>
      <c r="AU62" s="82">
        <f>IF(ISNA(VLOOKUP($B62,'Feeder DER'!$B$3:$V$366,'Feeder DER'!U$369,FALSE)),0,VLOOKUP($B62,'Feeder DER'!$B$3:$V$366,'Feeder DER'!U$369,FALSE)/1000)</f>
        <v>-1.0696586281611382</v>
      </c>
      <c r="AV62" s="82">
        <f>IF(ISNA(VLOOKUP($B62,'Feeder DER'!$B$3:$V$366,'Feeder DER'!V$369,FALSE)),0,VLOOKUP($B62,'Feeder DER'!$B$3:$V$366,'Feeder DER'!V$369,FALSE)/1000)</f>
        <v>-1.1509685343033143</v>
      </c>
    </row>
    <row r="63" spans="1:48" x14ac:dyDescent="0.25">
      <c r="A63" s="9" t="s">
        <v>4</v>
      </c>
      <c r="B63" s="108">
        <v>20549</v>
      </c>
      <c r="C63" s="109">
        <v>87.840397770854409</v>
      </c>
      <c r="D63" s="109">
        <v>110.79279097120572</v>
      </c>
      <c r="E63" s="109">
        <v>110.79279097120572</v>
      </c>
      <c r="F63" s="109">
        <v>112.48014192302814</v>
      </c>
      <c r="G63" s="109">
        <v>116.4793464212228</v>
      </c>
      <c r="H63" s="109">
        <v>119.28035908044733</v>
      </c>
      <c r="I63" s="109">
        <v>119.88897806573509</v>
      </c>
      <c r="J63" s="109">
        <v>120.52517875576552</v>
      </c>
      <c r="K63" s="109">
        <v>121.48202009677932</v>
      </c>
      <c r="L63" s="109">
        <v>125.34718734574403</v>
      </c>
      <c r="M63" s="109">
        <v>133.39165217740299</v>
      </c>
      <c r="N63" s="109">
        <v>141.44362438546071</v>
      </c>
      <c r="P63" s="109">
        <v>166.87134791898256</v>
      </c>
      <c r="Q63" s="109">
        <v>164.18921728010045</v>
      </c>
      <c r="R63" s="109">
        <v>164.18921728010045</v>
      </c>
      <c r="S63" s="109">
        <v>169.30357242292473</v>
      </c>
      <c r="T63" s="109">
        <v>172.60916655013745</v>
      </c>
      <c r="U63" s="109">
        <v>175.74739144377324</v>
      </c>
      <c r="V63" s="109">
        <v>176.87767203601143</v>
      </c>
      <c r="W63" s="109">
        <v>178.25921751817879</v>
      </c>
      <c r="X63" s="109">
        <v>180.23230042306142</v>
      </c>
      <c r="Y63" s="109">
        <v>183.83508658484863</v>
      </c>
      <c r="Z63" s="109">
        <v>192.88642554130209</v>
      </c>
      <c r="AA63" s="109">
        <v>201.09328196119074</v>
      </c>
      <c r="AC63" s="82">
        <f>IF(ISNA(VLOOKUP($B63,'Feeder DER'!$B$3:$V$366,'Feeder DER'!C$369,FALSE)),0,VLOOKUP($B63,'Feeder DER'!$B$3:$V$366,'Feeder DER'!C$369,FALSE)/1000)</f>
        <v>3.0318819723276897E-2</v>
      </c>
      <c r="AD63" s="82">
        <f>IF(ISNA(VLOOKUP($B63,'Feeder DER'!$B$3:$V$366,'Feeder DER'!D$369,FALSE)),0,VLOOKUP($B63,'Feeder DER'!$B$3:$V$366,'Feeder DER'!D$369,FALSE)/1000)</f>
        <v>6.3245949872841073E-2</v>
      </c>
      <c r="AE63" s="82">
        <f>IF(ISNA(VLOOKUP($B63,'Feeder DER'!$B$3:$V$366,'Feeder DER'!E$369,FALSE)),0,VLOOKUP($B63,'Feeder DER'!$B$3:$V$366,'Feeder DER'!E$369,FALSE)/1000)</f>
        <v>0.1024984692540985</v>
      </c>
      <c r="AF63" s="82">
        <f>IF(ISNA(VLOOKUP($B63,'Feeder DER'!$B$3:$V$366,'Feeder DER'!F$369,FALSE)),0,VLOOKUP($B63,'Feeder DER'!$B$3:$V$366,'Feeder DER'!F$369,FALSE)/1000)</f>
        <v>0.14717772390536712</v>
      </c>
      <c r="AG63" s="82">
        <f>IF(ISNA(VLOOKUP($B63,'Feeder DER'!$B$3:$V$366,'Feeder DER'!G$369,FALSE)),0,VLOOKUP($B63,'Feeder DER'!$B$3:$V$366,'Feeder DER'!G$369,FALSE)/1000)</f>
        <v>0.19363804268626911</v>
      </c>
      <c r="AH63" s="82">
        <f>IF(ISNA(VLOOKUP($B63,'Feeder DER'!$B$3:$V$366,'Feeder DER'!H$369,FALSE)),0,VLOOKUP($B63,'Feeder DER'!$B$3:$V$366,'Feeder DER'!H$369,FALSE)/1000)</f>
        <v>0.24536751878187651</v>
      </c>
      <c r="AI63" s="82">
        <f>IF(ISNA(VLOOKUP($B63,'Feeder DER'!$B$3:$V$366,'Feeder DER'!I$369,FALSE)),0,VLOOKUP($B63,'Feeder DER'!$B$3:$V$366,'Feeder DER'!I$369,FALSE)/1000)</f>
        <v>0.30420155529192083</v>
      </c>
      <c r="AJ63" s="82">
        <f>IF(ISNA(VLOOKUP($B63,'Feeder DER'!$B$3:$V$366,'Feeder DER'!J$369,FALSE)),0,VLOOKUP($B63,'Feeder DER'!$B$3:$V$366,'Feeder DER'!J$369,FALSE)/1000)</f>
        <v>0.43132493243981068</v>
      </c>
      <c r="AK63" s="82">
        <f>IF(ISNA(VLOOKUP($B63,'Feeder DER'!$B$3:$V$366,'Feeder DER'!K$369,FALSE)),0,VLOOKUP($B63,'Feeder DER'!$B$3:$V$366,'Feeder DER'!K$369,FALSE)/1000)</f>
        <v>0.53824791567782848</v>
      </c>
      <c r="AL63" s="82">
        <f>IF(ISNA(VLOOKUP($B63,'Feeder DER'!$B$3:$V$366,'Feeder DER'!L$369,FALSE)),0,VLOOKUP($B63,'Feeder DER'!$B$3:$V$366,'Feeder DER'!L$369,FALSE)/1000)</f>
        <v>0.63838944433201528</v>
      </c>
      <c r="AM63" s="82">
        <f>IF(ISNA(VLOOKUP($B63,'Feeder DER'!$B$3:$V$366,'Feeder DER'!M$369,FALSE)),0,VLOOKUP($B63,'Feeder DER'!$B$3:$V$366,'Feeder DER'!M$369,FALSE)/1000)</f>
        <v>-0.27609044959700585</v>
      </c>
      <c r="AN63" s="82">
        <f>IF(ISNA(VLOOKUP($B63,'Feeder DER'!$B$3:$V$366,'Feeder DER'!N$369,FALSE)),0,VLOOKUP($B63,'Feeder DER'!$B$3:$V$366,'Feeder DER'!N$369,FALSE)/1000)</f>
        <v>-0.35198069659540665</v>
      </c>
      <c r="AO63" s="82">
        <f>IF(ISNA(VLOOKUP($B63,'Feeder DER'!$B$3:$V$366,'Feeder DER'!O$369,FALSE)),0,VLOOKUP($B63,'Feeder DER'!$B$3:$V$366,'Feeder DER'!O$369,FALSE)/1000)</f>
        <v>-0.43594658201604852</v>
      </c>
      <c r="AP63" s="82">
        <f>IF(ISNA(VLOOKUP($B63,'Feeder DER'!$B$3:$V$366,'Feeder DER'!P$369,FALSE)),0,VLOOKUP($B63,'Feeder DER'!$B$3:$V$366,'Feeder DER'!P$369,FALSE)/1000)</f>
        <v>-0.5192378968232888</v>
      </c>
      <c r="AQ63" s="82">
        <f>IF(ISNA(VLOOKUP($B63,'Feeder DER'!$B$3:$V$366,'Feeder DER'!Q$369,FALSE)),0,VLOOKUP($B63,'Feeder DER'!$B$3:$V$366,'Feeder DER'!Q$369,FALSE)/1000)</f>
        <v>-0.59393436426608082</v>
      </c>
      <c r="AR63" s="82">
        <f>IF(ISNA(VLOOKUP($B63,'Feeder DER'!$B$3:$V$366,'Feeder DER'!R$369,FALSE)),0,VLOOKUP($B63,'Feeder DER'!$B$3:$V$366,'Feeder DER'!R$369,FALSE)/1000)</f>
        <v>-0.66279329296784928</v>
      </c>
      <c r="AS63" s="82">
        <f>IF(ISNA(VLOOKUP($B63,'Feeder DER'!$B$3:$V$366,'Feeder DER'!S$369,FALSE)),0,VLOOKUP($B63,'Feeder DER'!$B$3:$V$366,'Feeder DER'!S$369,FALSE)/1000)</f>
        <v>-0.72900868056176205</v>
      </c>
      <c r="AT63" s="82">
        <f>IF(ISNA(VLOOKUP($B63,'Feeder DER'!$B$3:$V$366,'Feeder DER'!T$369,FALSE)),0,VLOOKUP($B63,'Feeder DER'!$B$3:$V$366,'Feeder DER'!T$369,FALSE)/1000)</f>
        <v>-0.80486908694524129</v>
      </c>
      <c r="AU63" s="82">
        <f>IF(ISNA(VLOOKUP($B63,'Feeder DER'!$B$3:$V$366,'Feeder DER'!U$369,FALSE)),0,VLOOKUP($B63,'Feeder DER'!$B$3:$V$366,'Feeder DER'!U$369,FALSE)/1000)</f>
        <v>-0.88215588395589162</v>
      </c>
      <c r="AV63" s="82">
        <f>IF(ISNA(VLOOKUP($B63,'Feeder DER'!$B$3:$V$366,'Feeder DER'!V$369,FALSE)),0,VLOOKUP($B63,'Feeder DER'!$B$3:$V$366,'Feeder DER'!V$369,FALSE)/1000)</f>
        <v>-0.95039872529161418</v>
      </c>
    </row>
    <row r="64" spans="1:48" x14ac:dyDescent="0.25">
      <c r="A64" s="9" t="s">
        <v>4</v>
      </c>
      <c r="B64" s="108">
        <v>20551</v>
      </c>
      <c r="C64" s="109">
        <v>60.050052564797085</v>
      </c>
      <c r="D64" s="109">
        <v>45.677142666008336</v>
      </c>
      <c r="E64" s="109">
        <v>45.677142666008336</v>
      </c>
      <c r="F64" s="109">
        <v>46.372795961483568</v>
      </c>
      <c r="G64" s="109">
        <v>48.021569611946575</v>
      </c>
      <c r="H64" s="109">
        <v>49.176358237841427</v>
      </c>
      <c r="I64" s="109">
        <v>49.427276875927319</v>
      </c>
      <c r="J64" s="109">
        <v>49.689566772481022</v>
      </c>
      <c r="K64" s="109">
        <v>50.084048922981061</v>
      </c>
      <c r="L64" s="109">
        <v>51.677562312356976</v>
      </c>
      <c r="M64" s="109">
        <v>54.994097301378702</v>
      </c>
      <c r="N64" s="109">
        <v>58.31372739703874</v>
      </c>
      <c r="P64" s="109">
        <v>59.148265171583127</v>
      </c>
      <c r="Q64" s="109">
        <v>38.744296691587031</v>
      </c>
      <c r="R64" s="109">
        <v>38.744296691587031</v>
      </c>
      <c r="S64" s="109">
        <v>39.951148739012822</v>
      </c>
      <c r="T64" s="109">
        <v>40.731181202339634</v>
      </c>
      <c r="U64" s="109">
        <v>41.471718969545897</v>
      </c>
      <c r="V64" s="109">
        <v>41.738435184750891</v>
      </c>
      <c r="W64" s="109">
        <v>42.06444324387148</v>
      </c>
      <c r="X64" s="109">
        <v>42.530038431729992</v>
      </c>
      <c r="Y64" s="109">
        <v>43.380200325921237</v>
      </c>
      <c r="Z64" s="109">
        <v>45.516076041722307</v>
      </c>
      <c r="AA64" s="109">
        <v>47.452676296628084</v>
      </c>
      <c r="AC64" s="82">
        <f>IF(ISNA(VLOOKUP($B64,'Feeder DER'!$B$3:$V$366,'Feeder DER'!C$369,FALSE)),0,VLOOKUP($B64,'Feeder DER'!$B$3:$V$366,'Feeder DER'!C$369,FALSE)/1000)</f>
        <v>5.9304604653483877E-3</v>
      </c>
      <c r="AD64" s="82">
        <f>IF(ISNA(VLOOKUP($B64,'Feeder DER'!$B$3:$V$366,'Feeder DER'!D$369,FALSE)),0,VLOOKUP($B64,'Feeder DER'!$B$3:$V$366,'Feeder DER'!D$369,FALSE)/1000)</f>
        <v>1.2251932437229111E-2</v>
      </c>
      <c r="AE64" s="82">
        <f>IF(ISNA(VLOOKUP($B64,'Feeder DER'!$B$3:$V$366,'Feeder DER'!E$369,FALSE)),0,VLOOKUP($B64,'Feeder DER'!$B$3:$V$366,'Feeder DER'!E$369,FALSE)/1000)</f>
        <v>1.9852932270440153E-2</v>
      </c>
      <c r="AF64" s="82">
        <f>IF(ISNA(VLOOKUP($B64,'Feeder DER'!$B$3:$V$366,'Feeder DER'!F$369,FALSE)),0,VLOOKUP($B64,'Feeder DER'!$B$3:$V$366,'Feeder DER'!F$369,FALSE)/1000)</f>
        <v>2.8615157747829377E-2</v>
      </c>
      <c r="AG64" s="82">
        <f>IF(ISNA(VLOOKUP($B64,'Feeder DER'!$B$3:$V$366,'Feeder DER'!G$369,FALSE)),0,VLOOKUP($B64,'Feeder DER'!$B$3:$V$366,'Feeder DER'!G$369,FALSE)/1000)</f>
        <v>3.7825179721375515E-2</v>
      </c>
      <c r="AH64" s="82">
        <f>IF(ISNA(VLOOKUP($B64,'Feeder DER'!$B$3:$V$366,'Feeder DER'!H$369,FALSE)),0,VLOOKUP($B64,'Feeder DER'!$B$3:$V$366,'Feeder DER'!H$369,FALSE)/1000)</f>
        <v>4.825241780974366E-2</v>
      </c>
      <c r="AI64" s="82">
        <f>IF(ISNA(VLOOKUP($B64,'Feeder DER'!$B$3:$V$366,'Feeder DER'!I$369,FALSE)),0,VLOOKUP($B64,'Feeder DER'!$B$3:$V$366,'Feeder DER'!I$369,FALSE)/1000)</f>
        <v>6.0124805049608633E-2</v>
      </c>
      <c r="AJ64" s="82">
        <f>IF(ISNA(VLOOKUP($B64,'Feeder DER'!$B$3:$V$366,'Feeder DER'!J$369,FALSE)),0,VLOOKUP($B64,'Feeder DER'!$B$3:$V$366,'Feeder DER'!J$369,FALSE)/1000)</f>
        <v>8.5985293592911294E-2</v>
      </c>
      <c r="AK64" s="82">
        <f>IF(ISNA(VLOOKUP($B64,'Feeder DER'!$B$3:$V$366,'Feeder DER'!K$369,FALSE)),0,VLOOKUP($B64,'Feeder DER'!$B$3:$V$366,'Feeder DER'!K$369,FALSE)/1000)</f>
        <v>0.10779409978821788</v>
      </c>
      <c r="AL64" s="82">
        <f>IF(ISNA(VLOOKUP($B64,'Feeder DER'!$B$3:$V$366,'Feeder DER'!L$369,FALSE)),0,VLOOKUP($B64,'Feeder DER'!$B$3:$V$366,'Feeder DER'!L$369,FALSE)/1000)</f>
        <v>0.12828235235945856</v>
      </c>
      <c r="AM64" s="82">
        <f>IF(ISNA(VLOOKUP($B64,'Feeder DER'!$B$3:$V$366,'Feeder DER'!M$369,FALSE)),0,VLOOKUP($B64,'Feeder DER'!$B$3:$V$366,'Feeder DER'!M$369,FALSE)/1000)</f>
        <v>-5.6144945535653946E-2</v>
      </c>
      <c r="AN64" s="82">
        <f>IF(ISNA(VLOOKUP($B64,'Feeder DER'!$B$3:$V$366,'Feeder DER'!N$369,FALSE)),0,VLOOKUP($B64,'Feeder DER'!$B$3:$V$366,'Feeder DER'!N$369,FALSE)/1000)</f>
        <v>-7.0722104195892671E-2</v>
      </c>
      <c r="AO64" s="82">
        <f>IF(ISNA(VLOOKUP($B64,'Feeder DER'!$B$3:$V$366,'Feeder DER'!O$369,FALSE)),0,VLOOKUP($B64,'Feeder DER'!$B$3:$V$366,'Feeder DER'!O$369,FALSE)/1000)</f>
        <v>-8.694050733754749E-2</v>
      </c>
      <c r="AP64" s="82">
        <f>IF(ISNA(VLOOKUP($B64,'Feeder DER'!$B$3:$V$366,'Feeder DER'!P$369,FALSE)),0,VLOOKUP($B64,'Feeder DER'!$B$3:$V$366,'Feeder DER'!P$369,FALSE)/1000)</f>
        <v>-0.10312185658704714</v>
      </c>
      <c r="AQ64" s="82">
        <f>IF(ISNA(VLOOKUP($B64,'Feeder DER'!$B$3:$V$366,'Feeder DER'!Q$369,FALSE)),0,VLOOKUP($B64,'Feeder DER'!$B$3:$V$366,'Feeder DER'!Q$369,FALSE)/1000)</f>
        <v>-0.11771880633421629</v>
      </c>
      <c r="AR64" s="82">
        <f>IF(ISNA(VLOOKUP($B64,'Feeder DER'!$B$3:$V$366,'Feeder DER'!R$369,FALSE)),0,VLOOKUP($B64,'Feeder DER'!$B$3:$V$366,'Feeder DER'!R$369,FALSE)/1000)</f>
        <v>-0.13124192786986999</v>
      </c>
      <c r="AS64" s="82">
        <f>IF(ISNA(VLOOKUP($B64,'Feeder DER'!$B$3:$V$366,'Feeder DER'!S$369,FALSE)),0,VLOOKUP($B64,'Feeder DER'!$B$3:$V$366,'Feeder DER'!S$369,FALSE)/1000)</f>
        <v>-0.14431350934242526</v>
      </c>
      <c r="AT64" s="82">
        <f>IF(ISNA(VLOOKUP($B64,'Feeder DER'!$B$3:$V$366,'Feeder DER'!T$369,FALSE)),0,VLOOKUP($B64,'Feeder DER'!$B$3:$V$366,'Feeder DER'!T$369,FALSE)/1000)</f>
        <v>-0.15924644021785081</v>
      </c>
      <c r="AU64" s="82">
        <f>IF(ISNA(VLOOKUP($B64,'Feeder DER'!$B$3:$V$366,'Feeder DER'!U$369,FALSE)),0,VLOOKUP($B64,'Feeder DER'!$B$3:$V$366,'Feeder DER'!U$369,FALSE)/1000)</f>
        <v>-0.17450258947467065</v>
      </c>
      <c r="AV64" s="82">
        <f>IF(ISNA(VLOOKUP($B64,'Feeder DER'!$B$3:$V$366,'Feeder DER'!V$369,FALSE)),0,VLOOKUP($B64,'Feeder DER'!$B$3:$V$366,'Feeder DER'!V$369,FALSE)/1000)</f>
        <v>-0.1880299024136298</v>
      </c>
    </row>
    <row r="65" spans="1:48" x14ac:dyDescent="0.25">
      <c r="A65" s="9" t="s">
        <v>4</v>
      </c>
      <c r="B65" s="108">
        <v>20552</v>
      </c>
      <c r="C65" s="109">
        <v>86.333988519143375</v>
      </c>
      <c r="D65" s="109">
        <v>97.984021347955775</v>
      </c>
      <c r="E65" s="109">
        <v>97.984021347955775</v>
      </c>
      <c r="F65" s="109">
        <v>99.476297426891563</v>
      </c>
      <c r="G65" s="109">
        <v>103.01315334947398</v>
      </c>
      <c r="H65" s="109">
        <v>105.49034055444908</v>
      </c>
      <c r="I65" s="109">
        <v>106.0285970161236</v>
      </c>
      <c r="J65" s="109">
        <v>106.59124645790658</v>
      </c>
      <c r="K65" s="109">
        <v>107.43746724143092</v>
      </c>
      <c r="L65" s="109">
        <v>110.85578197938536</v>
      </c>
      <c r="M65" s="109">
        <v>117.97022513844439</v>
      </c>
      <c r="N65" s="109">
        <v>125.0913077450963</v>
      </c>
      <c r="P65" s="109">
        <v>196.73971520208514</v>
      </c>
      <c r="Q65" s="109">
        <v>173.4855586082773</v>
      </c>
      <c r="R65" s="109">
        <v>173.4855586082773</v>
      </c>
      <c r="S65" s="109">
        <v>178.88948691472839</v>
      </c>
      <c r="T65" s="109">
        <v>182.38224273141165</v>
      </c>
      <c r="U65" s="109">
        <v>185.69815292167718</v>
      </c>
      <c r="V65" s="109">
        <v>186.89242964201759</v>
      </c>
      <c r="W65" s="109">
        <v>188.35219779054142</v>
      </c>
      <c r="X65" s="109">
        <v>190.4369960227545</v>
      </c>
      <c r="Y65" s="109">
        <v>194.24377079260765</v>
      </c>
      <c r="Z65" s="109">
        <v>203.80759368564429</v>
      </c>
      <c r="AA65" s="109">
        <v>212.47911970914322</v>
      </c>
      <c r="AC65" s="82">
        <f>IF(ISNA(VLOOKUP($B65,'Feeder DER'!$B$3:$V$366,'Feeder DER'!C$369,FALSE)),0,VLOOKUP($B65,'Feeder DER'!$B$3:$V$366,'Feeder DER'!C$369,FALSE)/1000)</f>
        <v>2.8526613071745255E-2</v>
      </c>
      <c r="AD65" s="82">
        <f>IF(ISNA(VLOOKUP($B65,'Feeder DER'!$B$3:$V$366,'Feeder DER'!D$369,FALSE)),0,VLOOKUP($B65,'Feeder DER'!$B$3:$V$366,'Feeder DER'!D$369,FALSE)/1000)</f>
        <v>5.8934063899449288E-2</v>
      </c>
      <c r="AE65" s="82">
        <f>IF(ISNA(VLOOKUP($B65,'Feeder DER'!$B$3:$V$366,'Feeder DER'!E$369,FALSE)),0,VLOOKUP($B65,'Feeder DER'!$B$3:$V$366,'Feeder DER'!E$369,FALSE)/1000)</f>
        <v>9.5496280689756088E-2</v>
      </c>
      <c r="AF65" s="82">
        <f>IF(ISNA(VLOOKUP($B65,'Feeder DER'!$B$3:$V$366,'Feeder DER'!F$369,FALSE)),0,VLOOKUP($B65,'Feeder DER'!$B$3:$V$366,'Feeder DER'!F$369,FALSE)/1000)</f>
        <v>0.13764420787034592</v>
      </c>
      <c r="AG65" s="82">
        <f>IF(ISNA(VLOOKUP($B65,'Feeder DER'!$B$3:$V$366,'Feeder DER'!G$369,FALSE)),0,VLOOKUP($B65,'Feeder DER'!$B$3:$V$366,'Feeder DER'!G$369,FALSE)/1000)</f>
        <v>0.18194611912272765</v>
      </c>
      <c r="AH65" s="82">
        <f>IF(ISNA(VLOOKUP($B65,'Feeder DER'!$B$3:$V$366,'Feeder DER'!H$369,FALSE)),0,VLOOKUP($B65,'Feeder DER'!$B$3:$V$366,'Feeder DER'!H$369,FALSE)/1000)</f>
        <v>0.23210306529779476</v>
      </c>
      <c r="AI65" s="82">
        <f>IF(ISNA(VLOOKUP($B65,'Feeder DER'!$B$3:$V$366,'Feeder DER'!I$369,FALSE)),0,VLOOKUP($B65,'Feeder DER'!$B$3:$V$366,'Feeder DER'!I$369,FALSE)/1000)</f>
        <v>0.28921144651177488</v>
      </c>
      <c r="AJ65" s="82">
        <f>IF(ISNA(VLOOKUP($B65,'Feeder DER'!$B$3:$V$366,'Feeder DER'!J$369,FALSE)),0,VLOOKUP($B65,'Feeder DER'!$B$3:$V$366,'Feeder DER'!J$369,FALSE)/1000)</f>
        <v>0.41360518538442037</v>
      </c>
      <c r="AK65" s="82">
        <f>IF(ISNA(VLOOKUP($B65,'Feeder DER'!$B$3:$V$366,'Feeder DER'!K$369,FALSE)),0,VLOOKUP($B65,'Feeder DER'!$B$3:$V$366,'Feeder DER'!K$369,FALSE)/1000)</f>
        <v>0.5185095818516593</v>
      </c>
      <c r="AL65" s="82">
        <f>IF(ISNA(VLOOKUP($B65,'Feeder DER'!$B$3:$V$366,'Feeder DER'!L$369,FALSE)),0,VLOOKUP($B65,'Feeder DER'!$B$3:$V$366,'Feeder DER'!L$369,FALSE)/1000)</f>
        <v>0.6170618708401735</v>
      </c>
      <c r="AM65" s="82">
        <f>IF(ISNA(VLOOKUP($B65,'Feeder DER'!$B$3:$V$366,'Feeder DER'!M$369,FALSE)),0,VLOOKUP($B65,'Feeder DER'!$B$3:$V$366,'Feeder DER'!M$369,FALSE)/1000)</f>
        <v>-0.27006758523863167</v>
      </c>
      <c r="AN65" s="82">
        <f>IF(ISNA(VLOOKUP($B65,'Feeder DER'!$B$3:$V$366,'Feeder DER'!N$369,FALSE)),0,VLOOKUP($B65,'Feeder DER'!$B$3:$V$366,'Feeder DER'!N$369,FALSE)/1000)</f>
        <v>-0.34018641786820597</v>
      </c>
      <c r="AO65" s="82">
        <f>IF(ISNA(VLOOKUP($B65,'Feeder DER'!$B$3:$V$366,'Feeder DER'!O$369,FALSE)),0,VLOOKUP($B65,'Feeder DER'!$B$3:$V$366,'Feeder DER'!O$369,FALSE)/1000)</f>
        <v>-0.41819994038755487</v>
      </c>
      <c r="AP65" s="82">
        <f>IF(ISNA(VLOOKUP($B65,'Feeder DER'!$B$3:$V$366,'Feeder DER'!P$369,FALSE)),0,VLOOKUP($B65,'Feeder DER'!$B$3:$V$366,'Feeder DER'!P$369,FALSE)/1000)</f>
        <v>-0.49603522682380558</v>
      </c>
      <c r="AQ65" s="82">
        <f>IF(ISNA(VLOOKUP($B65,'Feeder DER'!$B$3:$V$366,'Feeder DER'!Q$369,FALSE)),0,VLOOKUP($B65,'Feeder DER'!$B$3:$V$366,'Feeder DER'!Q$369,FALSE)/1000)</f>
        <v>-0.56624925824653105</v>
      </c>
      <c r="AR65" s="82">
        <f>IF(ISNA(VLOOKUP($B65,'Feeder DER'!$B$3:$V$366,'Feeder DER'!R$369,FALSE)),0,VLOOKUP($B65,'Feeder DER'!$B$3:$V$366,'Feeder DER'!R$369,FALSE)/1000)</f>
        <v>-0.6312979771147913</v>
      </c>
      <c r="AS65" s="82">
        <f>IF(ISNA(VLOOKUP($B65,'Feeder DER'!$B$3:$V$366,'Feeder DER'!S$369,FALSE)),0,VLOOKUP($B65,'Feeder DER'!$B$3:$V$366,'Feeder DER'!S$369,FALSE)/1000)</f>
        <v>-0.69417470466101783</v>
      </c>
      <c r="AT65" s="82">
        <f>IF(ISNA(VLOOKUP($B65,'Feeder DER'!$B$3:$V$366,'Feeder DER'!T$369,FALSE)),0,VLOOKUP($B65,'Feeder DER'!$B$3:$V$366,'Feeder DER'!T$369,FALSE)/1000)</f>
        <v>-0.76600486752938424</v>
      </c>
      <c r="AU65" s="82">
        <f>IF(ISNA(VLOOKUP($B65,'Feeder DER'!$B$3:$V$366,'Feeder DER'!U$369,FALSE)),0,VLOOKUP($B65,'Feeder DER'!$B$3:$V$366,'Feeder DER'!U$369,FALSE)/1000)</f>
        <v>-0.83938977066751308</v>
      </c>
      <c r="AV65" s="82">
        <f>IF(ISNA(VLOOKUP($B65,'Feeder DER'!$B$3:$V$366,'Feeder DER'!V$369,FALSE)),0,VLOOKUP($B65,'Feeder DER'!$B$3:$V$366,'Feeder DER'!V$369,FALSE)/1000)</f>
        <v>-0.9044586509618584</v>
      </c>
    </row>
    <row r="66" spans="1:48" x14ac:dyDescent="0.25">
      <c r="A66" s="9" t="s">
        <v>4</v>
      </c>
      <c r="B66" s="108">
        <v>20553</v>
      </c>
      <c r="C66" s="109">
        <v>92.42485409671994</v>
      </c>
      <c r="D66" s="109">
        <v>106.70539595114489</v>
      </c>
      <c r="E66" s="109">
        <v>106.70539595114489</v>
      </c>
      <c r="F66" s="109">
        <v>108.3304967347288</v>
      </c>
      <c r="G66" s="109">
        <v>112.18216159242127</v>
      </c>
      <c r="H66" s="109">
        <v>114.87983860052552</v>
      </c>
      <c r="I66" s="109">
        <v>115.4660042638257</v>
      </c>
      <c r="J66" s="109">
        <v>116.07873408080208</v>
      </c>
      <c r="K66" s="109">
        <v>117.00027539463935</v>
      </c>
      <c r="L66" s="109">
        <v>120.72284793841942</v>
      </c>
      <c r="M66" s="109">
        <v>128.47053438581941</v>
      </c>
      <c r="N66" s="109">
        <v>136.22545124563308</v>
      </c>
      <c r="P66" s="109">
        <v>173.48242807770421</v>
      </c>
      <c r="Q66" s="109">
        <v>161.63279233044679</v>
      </c>
      <c r="R66" s="109">
        <v>161.63279233044679</v>
      </c>
      <c r="S66" s="109">
        <v>166.66751699993614</v>
      </c>
      <c r="T66" s="109">
        <v>169.92164305001066</v>
      </c>
      <c r="U66" s="109">
        <v>173.01100580428908</v>
      </c>
      <c r="V66" s="109">
        <v>174.12368793571497</v>
      </c>
      <c r="W66" s="109">
        <v>175.48372276451423</v>
      </c>
      <c r="X66" s="109">
        <v>177.42608478254851</v>
      </c>
      <c r="Y66" s="109">
        <v>180.97277558932498</v>
      </c>
      <c r="Z66" s="109">
        <v>189.88318526236165</v>
      </c>
      <c r="AA66" s="109">
        <v>197.96226098594408</v>
      </c>
      <c r="AC66" s="82">
        <f>IF(ISNA(VLOOKUP($B66,'Feeder DER'!$B$3:$V$366,'Feeder DER'!C$369,FALSE)),0,VLOOKUP($B66,'Feeder DER'!$B$3:$V$366,'Feeder DER'!C$369,FALSE)/1000)</f>
        <v>4.1628760597382242E-2</v>
      </c>
      <c r="AD66" s="82">
        <f>IF(ISNA(VLOOKUP($B66,'Feeder DER'!$B$3:$V$366,'Feeder DER'!D$369,FALSE)),0,VLOOKUP($B66,'Feeder DER'!$B$3:$V$366,'Feeder DER'!D$369,FALSE)/1000)</f>
        <v>8.2456367976198916E-2</v>
      </c>
      <c r="AE66" s="82">
        <f>IF(ISNA(VLOOKUP($B66,'Feeder DER'!$B$3:$V$366,'Feeder DER'!E$369,FALSE)),0,VLOOKUP($B66,'Feeder DER'!$B$3:$V$366,'Feeder DER'!E$369,FALSE)/1000)</f>
        <v>0.13000044164136343</v>
      </c>
      <c r="AF66" s="82">
        <f>IF(ISNA(VLOOKUP($B66,'Feeder DER'!$B$3:$V$366,'Feeder DER'!F$369,FALSE)),0,VLOOKUP($B66,'Feeder DER'!$B$3:$V$366,'Feeder DER'!F$369,FALSE)/1000)</f>
        <v>0.18223495519062183</v>
      </c>
      <c r="AG66" s="82">
        <f>IF(ISNA(VLOOKUP($B66,'Feeder DER'!$B$3:$V$366,'Feeder DER'!G$369,FALSE)),0,VLOOKUP($B66,'Feeder DER'!$B$3:$V$366,'Feeder DER'!G$369,FALSE)/1000)</f>
        <v>0.23486699927495347</v>
      </c>
      <c r="AH66" s="82">
        <f>IF(ISNA(VLOOKUP($B66,'Feeder DER'!$B$3:$V$366,'Feeder DER'!H$369,FALSE)),0,VLOOKUP($B66,'Feeder DER'!$B$3:$V$366,'Feeder DER'!H$369,FALSE)/1000)</f>
        <v>0.29176294474899317</v>
      </c>
      <c r="AI66" s="82">
        <f>IF(ISNA(VLOOKUP($B66,'Feeder DER'!$B$3:$V$366,'Feeder DER'!I$369,FALSE)),0,VLOOKUP($B66,'Feeder DER'!$B$3:$V$366,'Feeder DER'!I$369,FALSE)/1000)</f>
        <v>0.35444716563977779</v>
      </c>
      <c r="AJ66" s="82">
        <f>IF(ISNA(VLOOKUP($B66,'Feeder DER'!$B$3:$V$366,'Feeder DER'!J$369,FALSE)),0,VLOOKUP($B66,'Feeder DER'!$B$3:$V$366,'Feeder DER'!J$369,FALSE)/1000)</f>
        <v>0.48783797384369865</v>
      </c>
      <c r="AK66" s="82">
        <f>IF(ISNA(VLOOKUP($B66,'Feeder DER'!$B$3:$V$366,'Feeder DER'!K$369,FALSE)),0,VLOOKUP($B66,'Feeder DER'!$B$3:$V$366,'Feeder DER'!K$369,FALSE)/1000)</f>
        <v>0.60104919606100315</v>
      </c>
      <c r="AL66" s="82">
        <f>IF(ISNA(VLOOKUP($B66,'Feeder DER'!$B$3:$V$366,'Feeder DER'!L$369,FALSE)),0,VLOOKUP($B66,'Feeder DER'!$B$3:$V$366,'Feeder DER'!L$369,FALSE)/1000)</f>
        <v>0.70654265007555161</v>
      </c>
      <c r="AM66" s="82">
        <f>IF(ISNA(VLOOKUP($B66,'Feeder DER'!$B$3:$V$366,'Feeder DER'!M$369,FALSE)),0,VLOOKUP($B66,'Feeder DER'!$B$3:$V$366,'Feeder DER'!M$369,FALSE)/1000)</f>
        <v>-0.3845961970933357</v>
      </c>
      <c r="AN66" s="82">
        <f>IF(ISNA(VLOOKUP($B66,'Feeder DER'!$B$3:$V$366,'Feeder DER'!N$369,FALSE)),0,VLOOKUP($B66,'Feeder DER'!$B$3:$V$366,'Feeder DER'!N$369,FALSE)/1000)</f>
        <v>-0.47799380900986882</v>
      </c>
      <c r="AO66" s="82">
        <f>IF(ISNA(VLOOKUP($B66,'Feeder DER'!$B$3:$V$366,'Feeder DER'!O$369,FALSE)),0,VLOOKUP($B66,'Feeder DER'!$B$3:$V$366,'Feeder DER'!O$369,FALSE)/1000)</f>
        <v>-0.5798691084414731</v>
      </c>
      <c r="AP66" s="82">
        <f>IF(ISNA(VLOOKUP($B66,'Feeder DER'!$B$3:$V$366,'Feeder DER'!P$369,FALSE)),0,VLOOKUP($B66,'Feeder DER'!$B$3:$V$366,'Feeder DER'!P$369,FALSE)/1000)</f>
        <v>-0.6796288601950814</v>
      </c>
      <c r="AQ66" s="82">
        <f>IF(ISNA(VLOOKUP($B66,'Feeder DER'!$B$3:$V$366,'Feeder DER'!Q$369,FALSE)),0,VLOOKUP($B66,'Feeder DER'!$B$3:$V$366,'Feeder DER'!Q$369,FALSE)/1000)</f>
        <v>-0.76806745287812617</v>
      </c>
      <c r="AR66" s="82">
        <f>IF(ISNA(VLOOKUP($B66,'Feeder DER'!$B$3:$V$366,'Feeder DER'!R$369,FALSE)),0,VLOOKUP($B66,'Feeder DER'!$B$3:$V$366,'Feeder DER'!R$369,FALSE)/1000)</f>
        <v>-0.84903178961147963</v>
      </c>
      <c r="AS66" s="82">
        <f>IF(ISNA(VLOOKUP($B66,'Feeder DER'!$B$3:$V$366,'Feeder DER'!S$369,FALSE)),0,VLOOKUP($B66,'Feeder DER'!$B$3:$V$366,'Feeder DER'!S$369,FALSE)/1000)</f>
        <v>-0.9263938316737792</v>
      </c>
      <c r="AT66" s="82">
        <f>IF(ISNA(VLOOKUP($B66,'Feeder DER'!$B$3:$V$366,'Feeder DER'!T$369,FALSE)),0,VLOOKUP($B66,'Feeder DER'!$B$3:$V$366,'Feeder DER'!T$369,FALSE)/1000)</f>
        <v>-1.0180322182989823</v>
      </c>
      <c r="AU66" s="82">
        <f>IF(ISNA(VLOOKUP($B66,'Feeder DER'!$B$3:$V$366,'Feeder DER'!U$369,FALSE)),0,VLOOKUP($B66,'Feeder DER'!$B$3:$V$366,'Feeder DER'!U$369,FALSE)/1000)</f>
        <v>-1.1092001173523509</v>
      </c>
      <c r="AV66" s="82">
        <f>IF(ISNA(VLOOKUP($B66,'Feeder DER'!$B$3:$V$366,'Feeder DER'!V$369,FALSE)),0,VLOOKUP($B66,'Feeder DER'!$B$3:$V$366,'Feeder DER'!V$369,FALSE)/1000)</f>
        <v>-1.190126942327836</v>
      </c>
    </row>
    <row r="67" spans="1:48" x14ac:dyDescent="0.25">
      <c r="A67" s="9" t="s">
        <v>4</v>
      </c>
      <c r="B67" s="108">
        <v>20554</v>
      </c>
      <c r="C67" s="109">
        <v>97.314039197070059</v>
      </c>
      <c r="D67" s="109">
        <v>98.723339529602256</v>
      </c>
      <c r="E67" s="109">
        <v>98.723339529602256</v>
      </c>
      <c r="F67" s="109">
        <v>100.22687526926656</v>
      </c>
      <c r="G67" s="109">
        <v>103.79041780721194</v>
      </c>
      <c r="H67" s="109">
        <v>106.28629611625468</v>
      </c>
      <c r="I67" s="109">
        <v>106.82861388081338</v>
      </c>
      <c r="J67" s="109">
        <v>107.39550867767039</v>
      </c>
      <c r="K67" s="109">
        <v>108.24811444521907</v>
      </c>
      <c r="L67" s="109">
        <v>111.69222137052806</v>
      </c>
      <c r="M67" s="109">
        <v>118.86034509002363</v>
      </c>
      <c r="N67" s="109">
        <v>126.03515835369163</v>
      </c>
      <c r="P67" s="109">
        <v>144.45668086347189</v>
      </c>
      <c r="Q67" s="109">
        <v>142.86004902615113</v>
      </c>
      <c r="R67" s="109">
        <v>142.86004902615113</v>
      </c>
      <c r="S67" s="109">
        <v>147.31001863161299</v>
      </c>
      <c r="T67" s="109">
        <v>150.18619617175287</v>
      </c>
      <c r="U67" s="109">
        <v>152.91674674984026</v>
      </c>
      <c r="V67" s="109">
        <v>153.90019708534547</v>
      </c>
      <c r="W67" s="109">
        <v>155.10227148818271</v>
      </c>
      <c r="X67" s="109">
        <v>156.81903903963115</v>
      </c>
      <c r="Y67" s="109">
        <v>159.95380157903475</v>
      </c>
      <c r="Z67" s="109">
        <v>167.82931708785964</v>
      </c>
      <c r="AA67" s="109">
        <v>174.97005342802839</v>
      </c>
      <c r="AC67" s="82">
        <f>IF(ISNA(VLOOKUP($B67,'Feeder DER'!$B$3:$V$366,'Feeder DER'!C$369,FALSE)),0,VLOOKUP($B67,'Feeder DER'!$B$3:$V$366,'Feeder DER'!C$369,FALSE)/1000)</f>
        <v>1.1421627562893192E-2</v>
      </c>
      <c r="AD67" s="82">
        <f>IF(ISNA(VLOOKUP($B67,'Feeder DER'!$B$3:$V$366,'Feeder DER'!D$369,FALSE)),0,VLOOKUP($B67,'Feeder DER'!$B$3:$V$366,'Feeder DER'!D$369,FALSE)/1000)</f>
        <v>2.3596314323552362E-2</v>
      </c>
      <c r="AE67" s="82">
        <f>IF(ISNA(VLOOKUP($B67,'Feeder DER'!$B$3:$V$366,'Feeder DER'!E$369,FALSE)),0,VLOOKUP($B67,'Feeder DER'!$B$3:$V$366,'Feeder DER'!E$369,FALSE)/1000)</f>
        <v>3.8235276965292143E-2</v>
      </c>
      <c r="AF67" s="82">
        <f>IF(ISNA(VLOOKUP($B67,'Feeder DER'!$B$3:$V$366,'Feeder DER'!F$369,FALSE)),0,VLOOKUP($B67,'Feeder DER'!$B$3:$V$366,'Feeder DER'!F$369,FALSE)/1000)</f>
        <v>5.5110674181004723E-2</v>
      </c>
      <c r="AG67" s="82">
        <f>IF(ISNA(VLOOKUP($B67,'Feeder DER'!$B$3:$V$366,'Feeder DER'!G$369,FALSE)),0,VLOOKUP($B67,'Feeder DER'!$B$3:$V$366,'Feeder DER'!G$369,FALSE)/1000)</f>
        <v>7.2848494278204723E-2</v>
      </c>
      <c r="AH67" s="82">
        <f>IF(ISNA(VLOOKUP($B67,'Feeder DER'!$B$3:$V$366,'Feeder DER'!H$369,FALSE)),0,VLOOKUP($B67,'Feeder DER'!$B$3:$V$366,'Feeder DER'!H$369,FALSE)/1000)</f>
        <v>9.2930582448395194E-2</v>
      </c>
      <c r="AI67" s="82">
        <f>IF(ISNA(VLOOKUP($B67,'Feeder DER'!$B$3:$V$366,'Feeder DER'!I$369,FALSE)),0,VLOOKUP($B67,'Feeder DER'!$B$3:$V$366,'Feeder DER'!I$369,FALSE)/1000)</f>
        <v>0.11579592083628332</v>
      </c>
      <c r="AJ67" s="82">
        <f>IF(ISNA(VLOOKUP($B67,'Feeder DER'!$B$3:$V$366,'Feeder DER'!J$369,FALSE)),0,VLOOKUP($B67,'Feeder DER'!$B$3:$V$366,'Feeder DER'!J$369,FALSE)/1000)</f>
        <v>0.16560130617894026</v>
      </c>
      <c r="AK67" s="82">
        <f>IF(ISNA(VLOOKUP($B67,'Feeder DER'!$B$3:$V$366,'Feeder DER'!K$369,FALSE)),0,VLOOKUP($B67,'Feeder DER'!$B$3:$V$366,'Feeder DER'!K$369,FALSE)/1000)</f>
        <v>0.20760345144397518</v>
      </c>
      <c r="AL67" s="82">
        <f>IF(ISNA(VLOOKUP($B67,'Feeder DER'!$B$3:$V$366,'Feeder DER'!L$369,FALSE)),0,VLOOKUP($B67,'Feeder DER'!$B$3:$V$366,'Feeder DER'!L$369,FALSE)/1000)</f>
        <v>0.24706230824784617</v>
      </c>
      <c r="AM67" s="82">
        <f>IF(ISNA(VLOOKUP($B67,'Feeder DER'!$B$3:$V$366,'Feeder DER'!M$369,FALSE)),0,VLOOKUP($B67,'Feeder DER'!$B$3:$V$366,'Feeder DER'!M$369,FALSE)/1000)</f>
        <v>-0.10813100621681501</v>
      </c>
      <c r="AN67" s="82">
        <f>IF(ISNA(VLOOKUP($B67,'Feeder DER'!$B$3:$V$366,'Feeder DER'!N$369,FALSE)),0,VLOOKUP($B67,'Feeder DER'!$B$3:$V$366,'Feeder DER'!N$369,FALSE)/1000)</f>
        <v>-0.13620553400690438</v>
      </c>
      <c r="AO67" s="82">
        <f>IF(ISNA(VLOOKUP($B67,'Feeder DER'!$B$3:$V$366,'Feeder DER'!O$369,FALSE)),0,VLOOKUP($B67,'Feeder DER'!$B$3:$V$366,'Feeder DER'!O$369,FALSE)/1000)</f>
        <v>-0.16744097709453593</v>
      </c>
      <c r="AP67" s="82">
        <f>IF(ISNA(VLOOKUP($B67,'Feeder DER'!$B$3:$V$366,'Feeder DER'!P$369,FALSE)),0,VLOOKUP($B67,'Feeder DER'!$B$3:$V$366,'Feeder DER'!P$369,FALSE)/1000)</f>
        <v>-0.19860505713060936</v>
      </c>
      <c r="AQ67" s="82">
        <f>IF(ISNA(VLOOKUP($B67,'Feeder DER'!$B$3:$V$366,'Feeder DER'!Q$369,FALSE)),0,VLOOKUP($B67,'Feeder DER'!$B$3:$V$366,'Feeder DER'!Q$369,FALSE)/1000)</f>
        <v>-0.22671770108812017</v>
      </c>
      <c r="AR67" s="82">
        <f>IF(ISNA(VLOOKUP($B67,'Feeder DER'!$B$3:$V$366,'Feeder DER'!R$369,FALSE)),0,VLOOKUP($B67,'Feeder DER'!$B$3:$V$366,'Feeder DER'!R$369,FALSE)/1000)</f>
        <v>-0.25276223145308296</v>
      </c>
      <c r="AS67" s="82">
        <f>IF(ISNA(VLOOKUP($B67,'Feeder DER'!$B$3:$V$366,'Feeder DER'!S$369,FALSE)),0,VLOOKUP($B67,'Feeder DER'!$B$3:$V$366,'Feeder DER'!S$369,FALSE)/1000)</f>
        <v>-0.2779371291039302</v>
      </c>
      <c r="AT67" s="82">
        <f>IF(ISNA(VLOOKUP($B67,'Feeder DER'!$B$3:$V$366,'Feeder DER'!T$369,FALSE)),0,VLOOKUP($B67,'Feeder DER'!$B$3:$V$366,'Feeder DER'!T$369,FALSE)/1000)</f>
        <v>-0.30669684782697199</v>
      </c>
      <c r="AU67" s="82">
        <f>IF(ISNA(VLOOKUP($B67,'Feeder DER'!$B$3:$V$366,'Feeder DER'!U$369,FALSE)),0,VLOOKUP($B67,'Feeder DER'!$B$3:$V$366,'Feeder DER'!U$369,FALSE)/1000)</f>
        <v>-0.33607906121047687</v>
      </c>
      <c r="AV67" s="82">
        <f>IF(ISNA(VLOOKUP($B67,'Feeder DER'!$B$3:$V$366,'Feeder DER'!V$369,FALSE)),0,VLOOKUP($B67,'Feeder DER'!$B$3:$V$366,'Feeder DER'!V$369,FALSE)/1000)</f>
        <v>-0.36213166390773155</v>
      </c>
    </row>
    <row r="68" spans="1:48" x14ac:dyDescent="0.25">
      <c r="A68" s="9" t="s">
        <v>1659</v>
      </c>
      <c r="B68" s="108">
        <v>21081</v>
      </c>
      <c r="C68" s="109">
        <v>102.04863751993571</v>
      </c>
      <c r="D68" s="109">
        <v>116.63691114091478</v>
      </c>
      <c r="E68" s="109">
        <v>116.63691114091478</v>
      </c>
      <c r="F68" s="109">
        <v>118.41326681627997</v>
      </c>
      <c r="G68" s="109">
        <v>122.62342214860213</v>
      </c>
      <c r="H68" s="109">
        <v>125.57218318056727</v>
      </c>
      <c r="I68" s="109">
        <v>126.21290572111712</v>
      </c>
      <c r="J68" s="109">
        <v>126.88266485165617</v>
      </c>
      <c r="K68" s="109">
        <v>127.88997784999724</v>
      </c>
      <c r="L68" s="109">
        <v>131.95902570961326</v>
      </c>
      <c r="M68" s="109">
        <v>140.42782157188444</v>
      </c>
      <c r="N68" s="109">
        <v>148.9045208111375</v>
      </c>
      <c r="P68" s="109">
        <v>186.47312762937369</v>
      </c>
      <c r="Q68" s="109">
        <v>163.49183800807378</v>
      </c>
      <c r="R68" s="109">
        <v>163.49183800807378</v>
      </c>
      <c r="S68" s="109">
        <v>168.58447037686042</v>
      </c>
      <c r="T68" s="109">
        <v>171.87602428350181</v>
      </c>
      <c r="U68" s="109">
        <v>175.00091984267803</v>
      </c>
      <c r="V68" s="109">
        <v>176.12639966742577</v>
      </c>
      <c r="W68" s="109">
        <v>177.50207715656299</v>
      </c>
      <c r="X68" s="109">
        <v>179.46677956519471</v>
      </c>
      <c r="Y68" s="109">
        <v>183.05426320935987</v>
      </c>
      <c r="Z68" s="109">
        <v>192.06715739899562</v>
      </c>
      <c r="AA68" s="109">
        <v>200.23915591743048</v>
      </c>
      <c r="AC68" s="82">
        <f>IF(ISNA(VLOOKUP($B68,'Feeder DER'!$B$3:$V$366,'Feeder DER'!C$369,FALSE)),0,VLOOKUP($B68,'Feeder DER'!$B$3:$V$366,'Feeder DER'!C$369,FALSE)/1000)</f>
        <v>3.3206033249872133E-2</v>
      </c>
      <c r="AD68" s="82">
        <f>IF(ISNA(VLOOKUP($B68,'Feeder DER'!$B$3:$V$366,'Feeder DER'!D$369,FALSE)),0,VLOOKUP($B68,'Feeder DER'!$B$3:$V$366,'Feeder DER'!D$369,FALSE)/1000)</f>
        <v>6.9658283326530596E-2</v>
      </c>
      <c r="AE68" s="82">
        <f>IF(ISNA(VLOOKUP($B68,'Feeder DER'!$B$3:$V$366,'Feeder DER'!E$369,FALSE)),0,VLOOKUP($B68,'Feeder DER'!$B$3:$V$366,'Feeder DER'!E$369,FALSE)/1000)</f>
        <v>0.11290015901605875</v>
      </c>
      <c r="AF68" s="82">
        <f>IF(ISNA(VLOOKUP($B68,'Feeder DER'!$B$3:$V$366,'Feeder DER'!F$369,FALSE)),0,VLOOKUP($B68,'Feeder DER'!$B$3:$V$366,'Feeder DER'!F$369,FALSE)/1000)</f>
        <v>0.16175957699925339</v>
      </c>
      <c r="AG68" s="82">
        <f>IF(ISNA(VLOOKUP($B68,'Feeder DER'!$B$3:$V$366,'Feeder DER'!G$369,FALSE)),0,VLOOKUP($B68,'Feeder DER'!$B$3:$V$366,'Feeder DER'!G$369,FALSE)/1000)</f>
        <v>0.21224475329532611</v>
      </c>
      <c r="AH68" s="82">
        <f>IF(ISNA(VLOOKUP($B68,'Feeder DER'!$B$3:$V$366,'Feeder DER'!H$369,FALSE)),0,VLOOKUP($B68,'Feeder DER'!$B$3:$V$366,'Feeder DER'!H$369,FALSE)/1000)</f>
        <v>0.26809633094137947</v>
      </c>
      <c r="AI68" s="82">
        <f>IF(ISNA(VLOOKUP($B68,'Feeder DER'!$B$3:$V$366,'Feeder DER'!I$369,FALSE)),0,VLOOKUP($B68,'Feeder DER'!$B$3:$V$366,'Feeder DER'!I$369,FALSE)/1000)</f>
        <v>0.33113737694286222</v>
      </c>
      <c r="AJ68" s="82">
        <f>IF(ISNA(VLOOKUP($B68,'Feeder DER'!$B$3:$V$366,'Feeder DER'!J$369,FALSE)),0,VLOOKUP($B68,'Feeder DER'!$B$3:$V$366,'Feeder DER'!J$369,FALSE)/1000)</f>
        <v>0.46711543343486162</v>
      </c>
      <c r="AK68" s="82">
        <f>IF(ISNA(VLOOKUP($B68,'Feeder DER'!$B$3:$V$366,'Feeder DER'!K$369,FALSE)),0,VLOOKUP($B68,'Feeder DER'!$B$3:$V$366,'Feeder DER'!K$369,FALSE)/1000)</f>
        <v>0.58174768806634813</v>
      </c>
      <c r="AL68" s="82">
        <f>IF(ISNA(VLOOKUP($B68,'Feeder DER'!$B$3:$V$366,'Feeder DER'!L$369,FALSE)),0,VLOOKUP($B68,'Feeder DER'!$B$3:$V$366,'Feeder DER'!L$369,FALSE)/1000)</f>
        <v>0.68897906550471189</v>
      </c>
      <c r="AM68" s="82">
        <f>IF(ISNA(VLOOKUP($B68,'Feeder DER'!$B$3:$V$366,'Feeder DER'!M$369,FALSE)),0,VLOOKUP($B68,'Feeder DER'!$B$3:$V$366,'Feeder DER'!M$369,FALSE)/1000)</f>
        <v>-0.29538555714801101</v>
      </c>
      <c r="AN68" s="82">
        <f>IF(ISNA(VLOOKUP($B68,'Feeder DER'!$B$3:$V$366,'Feeder DER'!N$369,FALSE)),0,VLOOKUP($B68,'Feeder DER'!$B$3:$V$366,'Feeder DER'!N$369,FALSE)/1000)</f>
        <v>-0.3793760683033589</v>
      </c>
      <c r="AO68" s="82">
        <f>IF(ISNA(VLOOKUP($B68,'Feeder DER'!$B$3:$V$366,'Feeder DER'!O$369,FALSE)),0,VLOOKUP($B68,'Feeder DER'!$B$3:$V$366,'Feeder DER'!O$369,FALSE)/1000)</f>
        <v>-0.47200984697232834</v>
      </c>
      <c r="AP68" s="82">
        <f>IF(ISNA(VLOOKUP($B68,'Feeder DER'!$B$3:$V$366,'Feeder DER'!P$369,FALSE)),0,VLOOKUP($B68,'Feeder DER'!$B$3:$V$366,'Feeder DER'!P$369,FALSE)/1000)</f>
        <v>-0.56359467618194148</v>
      </c>
      <c r="AQ68" s="82">
        <f>IF(ISNA(VLOOKUP($B68,'Feeder DER'!$B$3:$V$366,'Feeder DER'!Q$369,FALSE)),0,VLOOKUP($B68,'Feeder DER'!$B$3:$V$366,'Feeder DER'!Q$369,FALSE)/1000)</f>
        <v>-0.64544987818238675</v>
      </c>
      <c r="AR68" s="82">
        <f>IF(ISNA(VLOOKUP($B68,'Feeder DER'!$B$3:$V$366,'Feeder DER'!R$369,FALSE)),0,VLOOKUP($B68,'Feeder DER'!$B$3:$V$366,'Feeder DER'!R$369,FALSE)/1000)</f>
        <v>-0.72068935517254995</v>
      </c>
      <c r="AS68" s="82">
        <f>IF(ISNA(VLOOKUP($B68,'Feeder DER'!$B$3:$V$366,'Feeder DER'!S$369,FALSE)),0,VLOOKUP($B68,'Feeder DER'!$B$3:$V$366,'Feeder DER'!S$369,FALSE)/1000)</f>
        <v>-0.79281933107992508</v>
      </c>
      <c r="AT68" s="82">
        <f>IF(ISNA(VLOOKUP($B68,'Feeder DER'!$B$3:$V$366,'Feeder DER'!T$369,FALSE)),0,VLOOKUP($B68,'Feeder DER'!$B$3:$V$366,'Feeder DER'!T$369,FALSE)/1000)</f>
        <v>-0.87559532267516105</v>
      </c>
      <c r="AU68" s="82">
        <f>IF(ISNA(VLOOKUP($B68,'Feeder DER'!$B$3:$V$366,'Feeder DER'!U$369,FALSE)),0,VLOOKUP($B68,'Feeder DER'!$B$3:$V$366,'Feeder DER'!U$369,FALSE)/1000)</f>
        <v>-0.95978904193638126</v>
      </c>
      <c r="AV68" s="82">
        <f>IF(ISNA(VLOOKUP($B68,'Feeder DER'!$B$3:$V$366,'Feeder DER'!V$369,FALSE)),0,VLOOKUP($B68,'Feeder DER'!$B$3:$V$366,'Feeder DER'!V$369,FALSE)/1000)</f>
        <v>-1.033946208563</v>
      </c>
    </row>
    <row r="69" spans="1:48" x14ac:dyDescent="0.25">
      <c r="A69" s="9" t="s">
        <v>1659</v>
      </c>
      <c r="B69" s="108">
        <v>21082</v>
      </c>
      <c r="C69" s="109">
        <v>30.112713471023302</v>
      </c>
      <c r="D69" s="109">
        <v>29.814402794349856</v>
      </c>
      <c r="E69" s="109">
        <v>29.814402794349856</v>
      </c>
      <c r="F69" s="109">
        <v>30.268469891063198</v>
      </c>
      <c r="G69" s="109">
        <v>31.344658086350552</v>
      </c>
      <c r="H69" s="109">
        <v>32.098412179212943</v>
      </c>
      <c r="I69" s="109">
        <v>32.262191892826017</v>
      </c>
      <c r="J69" s="109">
        <v>32.433393858805381</v>
      </c>
      <c r="K69" s="109">
        <v>32.690880405549066</v>
      </c>
      <c r="L69" s="109">
        <v>33.730999101160883</v>
      </c>
      <c r="M69" s="109">
        <v>35.895769143088927</v>
      </c>
      <c r="N69" s="109">
        <v>38.062559424257444</v>
      </c>
      <c r="P69" s="109">
        <v>50.841909529842638</v>
      </c>
      <c r="Q69" s="109">
        <v>43.673678606023877</v>
      </c>
      <c r="R69" s="109">
        <v>43.673678606023877</v>
      </c>
      <c r="S69" s="109">
        <v>45.034076727684472</v>
      </c>
      <c r="T69" s="109">
        <v>45.913351614948013</v>
      </c>
      <c r="U69" s="109">
        <v>46.748106951921557</v>
      </c>
      <c r="V69" s="109">
        <v>47.048757092885587</v>
      </c>
      <c r="W69" s="109">
        <v>47.416242694969</v>
      </c>
      <c r="X69" s="109">
        <v>47.941074898193882</v>
      </c>
      <c r="Y69" s="109">
        <v>48.899401684341456</v>
      </c>
      <c r="Z69" s="109">
        <v>51.307021838008168</v>
      </c>
      <c r="AA69" s="109">
        <v>53.490012996535611</v>
      </c>
      <c r="AC69" s="82">
        <f>IF(ISNA(VLOOKUP($B69,'Feeder DER'!$B$3:$V$366,'Feeder DER'!C$369,FALSE)),0,VLOOKUP($B69,'Feeder DER'!$B$3:$V$366,'Feeder DER'!C$369,FALSE)/1000)</f>
        <v>7.8271364088984326E-3</v>
      </c>
      <c r="AD69" s="82">
        <f>IF(ISNA(VLOOKUP($B69,'Feeder DER'!$B$3:$V$366,'Feeder DER'!D$369,FALSE)),0,VLOOKUP($B69,'Feeder DER'!$B$3:$V$366,'Feeder DER'!D$369,FALSE)/1000)</f>
        <v>1.6419452498396499E-2</v>
      </c>
      <c r="AE69" s="82">
        <f>IF(ISNA(VLOOKUP($B69,'Feeder DER'!$B$3:$V$366,'Feeder DER'!E$369,FALSE)),0,VLOOKUP($B69,'Feeder DER'!$B$3:$V$366,'Feeder DER'!E$369,FALSE)/1000)</f>
        <v>2.6612180339499563E-2</v>
      </c>
      <c r="AF69" s="82">
        <f>IF(ISNA(VLOOKUP($B69,'Feeder DER'!$B$3:$V$366,'Feeder DER'!F$369,FALSE)),0,VLOOKUP($B69,'Feeder DER'!$B$3:$V$366,'Feeder DER'!F$369,FALSE)/1000)</f>
        <v>3.8129043149824009E-2</v>
      </c>
      <c r="AG69" s="82">
        <f>IF(ISNA(VLOOKUP($B69,'Feeder DER'!$B$3:$V$366,'Feeder DER'!G$369,FALSE)),0,VLOOKUP($B69,'Feeder DER'!$B$3:$V$366,'Feeder DER'!G$369,FALSE)/1000)</f>
        <v>5.0029120419612584E-2</v>
      </c>
      <c r="AH69" s="82">
        <f>IF(ISNA(VLOOKUP($B69,'Feeder DER'!$B$3:$V$366,'Feeder DER'!H$369,FALSE)),0,VLOOKUP($B69,'Feeder DER'!$B$3:$V$366,'Feeder DER'!H$369,FALSE)/1000)</f>
        <v>6.3194135150468025E-2</v>
      </c>
      <c r="AI69" s="82">
        <f>IF(ISNA(VLOOKUP($B69,'Feeder DER'!$B$3:$V$366,'Feeder DER'!I$369,FALSE)),0,VLOOKUP($B69,'Feeder DER'!$B$3:$V$366,'Feeder DER'!I$369,FALSE)/1000)</f>
        <v>7.8053810279388958E-2</v>
      </c>
      <c r="AJ69" s="82">
        <f>IF(ISNA(VLOOKUP($B69,'Feeder DER'!$B$3:$V$366,'Feeder DER'!J$369,FALSE)),0,VLOOKUP($B69,'Feeder DER'!$B$3:$V$366,'Feeder DER'!J$369,FALSE)/1000)</f>
        <v>0.1101057807382174</v>
      </c>
      <c r="AK69" s="82">
        <f>IF(ISNA(VLOOKUP($B69,'Feeder DER'!$B$3:$V$366,'Feeder DER'!K$369,FALSE)),0,VLOOKUP($B69,'Feeder DER'!$B$3:$V$366,'Feeder DER'!K$369,FALSE)/1000)</f>
        <v>0.13712624075849636</v>
      </c>
      <c r="AL69" s="82">
        <f>IF(ISNA(VLOOKUP($B69,'Feeder DER'!$B$3:$V$366,'Feeder DER'!L$369,FALSE)),0,VLOOKUP($B69,'Feeder DER'!$B$3:$V$366,'Feeder DER'!L$369,FALSE)/1000)</f>
        <v>0.16240220829753926</v>
      </c>
      <c r="AM69" s="82">
        <f>IF(ISNA(VLOOKUP($B69,'Feeder DER'!$B$3:$V$366,'Feeder DER'!M$369,FALSE)),0,VLOOKUP($B69,'Feeder DER'!$B$3:$V$366,'Feeder DER'!M$369,FALSE)/1000)</f>
        <v>-6.9626595613459741E-2</v>
      </c>
      <c r="AN69" s="82">
        <f>IF(ISNA(VLOOKUP($B69,'Feeder DER'!$B$3:$V$366,'Feeder DER'!N$369,FALSE)),0,VLOOKUP($B69,'Feeder DER'!$B$3:$V$366,'Feeder DER'!N$369,FALSE)/1000)</f>
        <v>-8.9424358957220326E-2</v>
      </c>
      <c r="AO69" s="82">
        <f>IF(ISNA(VLOOKUP($B69,'Feeder DER'!$B$3:$V$366,'Feeder DER'!O$369,FALSE)),0,VLOOKUP($B69,'Feeder DER'!$B$3:$V$366,'Feeder DER'!O$369,FALSE)/1000)</f>
        <v>-0.11125946392919168</v>
      </c>
      <c r="AP69" s="82">
        <f>IF(ISNA(VLOOKUP($B69,'Feeder DER'!$B$3:$V$366,'Feeder DER'!P$369,FALSE)),0,VLOOKUP($B69,'Feeder DER'!$B$3:$V$366,'Feeder DER'!P$369,FALSE)/1000)</f>
        <v>-0.13284731652860052</v>
      </c>
      <c r="AQ69" s="82">
        <f>IF(ISNA(VLOOKUP($B69,'Feeder DER'!$B$3:$V$366,'Feeder DER'!Q$369,FALSE)),0,VLOOKUP($B69,'Feeder DER'!$B$3:$V$366,'Feeder DER'!Q$369,FALSE)/1000)</f>
        <v>-0.15214175700013408</v>
      </c>
      <c r="AR69" s="82">
        <f>IF(ISNA(VLOOKUP($B69,'Feeder DER'!$B$3:$V$366,'Feeder DER'!R$369,FALSE)),0,VLOOKUP($B69,'Feeder DER'!$B$3:$V$366,'Feeder DER'!R$369,FALSE)/1000)</f>
        <v>-0.16987677657638678</v>
      </c>
      <c r="AS69" s="82">
        <f>IF(ISNA(VLOOKUP($B69,'Feeder DER'!$B$3:$V$366,'Feeder DER'!S$369,FALSE)),0,VLOOKUP($B69,'Feeder DER'!$B$3:$V$366,'Feeder DER'!S$369,FALSE)/1000)</f>
        <v>-0.18687884232598237</v>
      </c>
      <c r="AT69" s="82">
        <f>IF(ISNA(VLOOKUP($B69,'Feeder DER'!$B$3:$V$366,'Feeder DER'!T$369,FALSE)),0,VLOOKUP($B69,'Feeder DER'!$B$3:$V$366,'Feeder DER'!T$369,FALSE)/1000)</f>
        <v>-0.20639032605914512</v>
      </c>
      <c r="AU69" s="82">
        <f>IF(ISNA(VLOOKUP($B69,'Feeder DER'!$B$3:$V$366,'Feeder DER'!U$369,FALSE)),0,VLOOKUP($B69,'Feeder DER'!$B$3:$V$366,'Feeder DER'!U$369,FALSE)/1000)</f>
        <v>-0.22623598845643275</v>
      </c>
      <c r="AV69" s="82">
        <f>IF(ISNA(VLOOKUP($B69,'Feeder DER'!$B$3:$V$366,'Feeder DER'!V$369,FALSE)),0,VLOOKUP($B69,'Feeder DER'!$B$3:$V$366,'Feeder DER'!V$369,FALSE)/1000)</f>
        <v>-0.2437158920184215</v>
      </c>
    </row>
    <row r="70" spans="1:48" x14ac:dyDescent="0.25">
      <c r="A70" s="9" t="s">
        <v>1659</v>
      </c>
      <c r="B70" s="108">
        <v>21083</v>
      </c>
      <c r="C70" s="109">
        <v>169.63495255343128</v>
      </c>
      <c r="D70" s="109">
        <v>193.02524541313761</v>
      </c>
      <c r="E70" s="109">
        <v>193.02524541313761</v>
      </c>
      <c r="F70" s="109">
        <v>195.96497938606606</v>
      </c>
      <c r="G70" s="109">
        <v>202.93246727904614</v>
      </c>
      <c r="H70" s="109">
        <v>207.81244323427444</v>
      </c>
      <c r="I70" s="109">
        <v>208.87279046416592</v>
      </c>
      <c r="J70" s="109">
        <v>209.98119104915568</v>
      </c>
      <c r="K70" s="109">
        <v>211.64821769458629</v>
      </c>
      <c r="L70" s="109">
        <v>218.38218341793498</v>
      </c>
      <c r="M70" s="109">
        <v>232.39739853018796</v>
      </c>
      <c r="N70" s="109">
        <v>246.42569313217194</v>
      </c>
      <c r="P70" s="109">
        <v>200.56102460259035</v>
      </c>
      <c r="Q70" s="109">
        <v>182.29386879666706</v>
      </c>
      <c r="R70" s="109">
        <v>182.29386879666706</v>
      </c>
      <c r="S70" s="109">
        <v>187.9721685098271</v>
      </c>
      <c r="T70" s="109">
        <v>191.64226056643977</v>
      </c>
      <c r="U70" s="109">
        <v>195.12652808711948</v>
      </c>
      <c r="V70" s="109">
        <v>196.38144132319019</v>
      </c>
      <c r="W70" s="109">
        <v>197.91532567342253</v>
      </c>
      <c r="X70" s="109">
        <v>200.10597450009925</v>
      </c>
      <c r="Y70" s="109">
        <v>204.10602906372426</v>
      </c>
      <c r="Z70" s="109">
        <v>214.15543196298435</v>
      </c>
      <c r="AA70" s="109">
        <v>223.26723377447632</v>
      </c>
      <c r="AC70" s="82">
        <f>IF(ISNA(VLOOKUP($B70,'Feeder DER'!$B$3:$V$366,'Feeder DER'!C$369,FALSE)),0,VLOOKUP($B70,'Feeder DER'!$B$3:$V$366,'Feeder DER'!C$369,FALSE)/1000)</f>
        <v>1.0673367830316046E-2</v>
      </c>
      <c r="AD70" s="82">
        <f>IF(ISNA(VLOOKUP($B70,'Feeder DER'!$B$3:$V$366,'Feeder DER'!D$369,FALSE)),0,VLOOKUP($B70,'Feeder DER'!$B$3:$V$366,'Feeder DER'!D$369,FALSE)/1000)</f>
        <v>2.239016249781341E-2</v>
      </c>
      <c r="AE70" s="82">
        <f>IF(ISNA(VLOOKUP($B70,'Feeder DER'!$B$3:$V$366,'Feeder DER'!E$369,FALSE)),0,VLOOKUP($B70,'Feeder DER'!$B$3:$V$366,'Feeder DER'!E$369,FALSE)/1000)</f>
        <v>3.6289336826590315E-2</v>
      </c>
      <c r="AF70" s="82">
        <f>IF(ISNA(VLOOKUP($B70,'Feeder DER'!$B$3:$V$366,'Feeder DER'!F$369,FALSE)),0,VLOOKUP($B70,'Feeder DER'!$B$3:$V$366,'Feeder DER'!F$369,FALSE)/1000)</f>
        <v>5.1994149749760021E-2</v>
      </c>
      <c r="AG70" s="82">
        <f>IF(ISNA(VLOOKUP($B70,'Feeder DER'!$B$3:$V$366,'Feeder DER'!G$369,FALSE)),0,VLOOKUP($B70,'Feeder DER'!$B$3:$V$366,'Feeder DER'!G$369,FALSE)/1000)</f>
        <v>6.8221527844926258E-2</v>
      </c>
      <c r="AH70" s="82">
        <f>IF(ISNA(VLOOKUP($B70,'Feeder DER'!$B$3:$V$366,'Feeder DER'!H$369,FALSE)),0,VLOOKUP($B70,'Feeder DER'!$B$3:$V$366,'Feeder DER'!H$369,FALSE)/1000)</f>
        <v>8.6173820659729131E-2</v>
      </c>
      <c r="AI70" s="82">
        <f>IF(ISNA(VLOOKUP($B70,'Feeder DER'!$B$3:$V$366,'Feeder DER'!I$369,FALSE)),0,VLOOKUP($B70,'Feeder DER'!$B$3:$V$366,'Feeder DER'!I$369,FALSE)/1000)</f>
        <v>0.10643701401734856</v>
      </c>
      <c r="AJ70" s="82">
        <f>IF(ISNA(VLOOKUP($B70,'Feeder DER'!$B$3:$V$366,'Feeder DER'!J$369,FALSE)),0,VLOOKUP($B70,'Feeder DER'!$B$3:$V$366,'Feeder DER'!J$369,FALSE)/1000)</f>
        <v>0.15014424646120553</v>
      </c>
      <c r="AK70" s="82">
        <f>IF(ISNA(VLOOKUP($B70,'Feeder DER'!$B$3:$V$366,'Feeder DER'!K$369,FALSE)),0,VLOOKUP($B70,'Feeder DER'!$B$3:$V$366,'Feeder DER'!K$369,FALSE)/1000)</f>
        <v>0.18699032830704049</v>
      </c>
      <c r="AL70" s="82">
        <f>IF(ISNA(VLOOKUP($B70,'Feeder DER'!$B$3:$V$366,'Feeder DER'!L$369,FALSE)),0,VLOOKUP($B70,'Feeder DER'!$B$3:$V$366,'Feeder DER'!L$369,FALSE)/1000)</f>
        <v>0.22145755676937171</v>
      </c>
      <c r="AM70" s="82">
        <f>IF(ISNA(VLOOKUP($B70,'Feeder DER'!$B$3:$V$366,'Feeder DER'!M$369,FALSE)),0,VLOOKUP($B70,'Feeder DER'!$B$3:$V$366,'Feeder DER'!M$369,FALSE)/1000)</f>
        <v>-9.4945357654717843E-2</v>
      </c>
      <c r="AN70" s="82">
        <f>IF(ISNA(VLOOKUP($B70,'Feeder DER'!$B$3:$V$366,'Feeder DER'!N$369,FALSE)),0,VLOOKUP($B70,'Feeder DER'!$B$3:$V$366,'Feeder DER'!N$369,FALSE)/1000)</f>
        <v>-0.12194230766893681</v>
      </c>
      <c r="AO70" s="82">
        <f>IF(ISNA(VLOOKUP($B70,'Feeder DER'!$B$3:$V$366,'Feeder DER'!O$369,FALSE)),0,VLOOKUP($B70,'Feeder DER'!$B$3:$V$366,'Feeder DER'!O$369,FALSE)/1000)</f>
        <v>-0.15171745081253413</v>
      </c>
      <c r="AP70" s="82">
        <f>IF(ISNA(VLOOKUP($B70,'Feeder DER'!$B$3:$V$366,'Feeder DER'!P$369,FALSE)),0,VLOOKUP($B70,'Feeder DER'!$B$3:$V$366,'Feeder DER'!P$369,FALSE)/1000)</f>
        <v>-0.1811554316299098</v>
      </c>
      <c r="AQ70" s="82">
        <f>IF(ISNA(VLOOKUP($B70,'Feeder DER'!$B$3:$V$366,'Feeder DER'!Q$369,FALSE)),0,VLOOKUP($B70,'Feeder DER'!$B$3:$V$366,'Feeder DER'!Q$369,FALSE)/1000)</f>
        <v>-0.20746603227291008</v>
      </c>
      <c r="AR70" s="82">
        <f>IF(ISNA(VLOOKUP($B70,'Feeder DER'!$B$3:$V$366,'Feeder DER'!R$369,FALSE)),0,VLOOKUP($B70,'Feeder DER'!$B$3:$V$366,'Feeder DER'!R$369,FALSE)/1000)</f>
        <v>-0.23165014987689109</v>
      </c>
      <c r="AS70" s="82">
        <f>IF(ISNA(VLOOKUP($B70,'Feeder DER'!$B$3:$V$366,'Feeder DER'!S$369,FALSE)),0,VLOOKUP($B70,'Feeder DER'!$B$3:$V$366,'Feeder DER'!S$369,FALSE)/1000)</f>
        <v>-0.25483478498997592</v>
      </c>
      <c r="AT70" s="82">
        <f>IF(ISNA(VLOOKUP($B70,'Feeder DER'!$B$3:$V$366,'Feeder DER'!T$369,FALSE)),0,VLOOKUP($B70,'Feeder DER'!$B$3:$V$366,'Feeder DER'!T$369,FALSE)/1000)</f>
        <v>-0.28144135371701606</v>
      </c>
      <c r="AU70" s="82">
        <f>IF(ISNA(VLOOKUP($B70,'Feeder DER'!$B$3:$V$366,'Feeder DER'!U$369,FALSE)),0,VLOOKUP($B70,'Feeder DER'!$B$3:$V$366,'Feeder DER'!U$369,FALSE)/1000)</f>
        <v>-0.30850362062240827</v>
      </c>
      <c r="AV70" s="82">
        <f>IF(ISNA(VLOOKUP($B70,'Feeder DER'!$B$3:$V$366,'Feeder DER'!V$369,FALSE)),0,VLOOKUP($B70,'Feeder DER'!$B$3:$V$366,'Feeder DER'!V$369,FALSE)/1000)</f>
        <v>-0.33233985275239292</v>
      </c>
    </row>
    <row r="71" spans="1:48" x14ac:dyDescent="0.25">
      <c r="A71" s="9" t="s">
        <v>1659</v>
      </c>
      <c r="B71" s="108">
        <v>21084</v>
      </c>
      <c r="C71" s="109">
        <v>149.55981023941573</v>
      </c>
      <c r="D71" s="109">
        <v>162.58045524804953</v>
      </c>
      <c r="E71" s="109">
        <v>162.58045524804953</v>
      </c>
      <c r="F71" s="109">
        <v>165.05652145692241</v>
      </c>
      <c r="G71" s="109">
        <v>170.92506653324887</v>
      </c>
      <c r="H71" s="109">
        <v>175.0353512304782</v>
      </c>
      <c r="I71" s="109">
        <v>175.9284558344267</v>
      </c>
      <c r="J71" s="109">
        <v>176.86203460708489</v>
      </c>
      <c r="K71" s="109">
        <v>178.26613048244386</v>
      </c>
      <c r="L71" s="109">
        <v>183.93798553219929</v>
      </c>
      <c r="M71" s="109">
        <v>195.74265931190348</v>
      </c>
      <c r="N71" s="109">
        <v>207.55834962672634</v>
      </c>
      <c r="P71" s="109">
        <v>178.54494918381334</v>
      </c>
      <c r="Q71" s="109">
        <v>173.08033909039571</v>
      </c>
      <c r="R71" s="109">
        <v>173.08033909039571</v>
      </c>
      <c r="S71" s="109">
        <v>178.47164515185665</v>
      </c>
      <c r="T71" s="109">
        <v>181.95624275157093</v>
      </c>
      <c r="U71" s="109">
        <v>185.2644077926758</v>
      </c>
      <c r="V71" s="109">
        <v>186.45589497686854</v>
      </c>
      <c r="W71" s="109">
        <v>187.91225346668585</v>
      </c>
      <c r="X71" s="109">
        <v>189.99218212392501</v>
      </c>
      <c r="Y71" s="109">
        <v>193.79006520590917</v>
      </c>
      <c r="Z71" s="109">
        <v>203.33154936520387</v>
      </c>
      <c r="AA71" s="109">
        <v>211.98282084058519</v>
      </c>
      <c r="AC71" s="82">
        <f>IF(ISNA(VLOOKUP($B71,'Feeder DER'!$B$3:$V$366,'Feeder DER'!C$369,FALSE)),0,VLOOKUP($B71,'Feeder DER'!$B$3:$V$366,'Feeder DER'!C$369,FALSE)/1000)</f>
        <v>3.8627426433524735E-3</v>
      </c>
      <c r="AD71" s="82">
        <f>IF(ISNA(VLOOKUP($B71,'Feeder DER'!$B$3:$V$366,'Feeder DER'!D$369,FALSE)),0,VLOOKUP($B71,'Feeder DER'!$B$3:$V$366,'Feeder DER'!D$369,FALSE)/1000)</f>
        <v>8.1031064277800897E-3</v>
      </c>
      <c r="AE71" s="82">
        <f>IF(ISNA(VLOOKUP($B71,'Feeder DER'!$B$3:$V$366,'Feeder DER'!E$369,FALSE)),0,VLOOKUP($B71,'Feeder DER'!$B$3:$V$366,'Feeder DER'!E$369,FALSE)/1000)</f>
        <v>1.3133283803908878E-2</v>
      </c>
      <c r="AF71" s="82">
        <f>IF(ISNA(VLOOKUP($B71,'Feeder DER'!$B$3:$V$366,'Feeder DER'!F$369,FALSE)),0,VLOOKUP($B71,'Feeder DER'!$B$3:$V$366,'Feeder DER'!F$369,FALSE)/1000)</f>
        <v>1.8816930385627435E-2</v>
      </c>
      <c r="AG71" s="82">
        <f>IF(ISNA(VLOOKUP($B71,'Feeder DER'!$B$3:$V$366,'Feeder DER'!G$369,FALSE)),0,VLOOKUP($B71,'Feeder DER'!$B$3:$V$366,'Feeder DER'!G$369,FALSE)/1000)</f>
        <v>2.4689695791497119E-2</v>
      </c>
      <c r="AH71" s="82">
        <f>IF(ISNA(VLOOKUP($B71,'Feeder DER'!$B$3:$V$366,'Feeder DER'!H$369,FALSE)),0,VLOOKUP($B71,'Feeder DER'!$B$3:$V$366,'Feeder DER'!H$369,FALSE)/1000)</f>
        <v>3.1186716048282919E-2</v>
      </c>
      <c r="AI71" s="82">
        <f>IF(ISNA(VLOOKUP($B71,'Feeder DER'!$B$3:$V$366,'Feeder DER'!I$369,FALSE)),0,VLOOKUP($B71,'Feeder DER'!$B$3:$V$366,'Feeder DER'!I$369,FALSE)/1000)</f>
        <v>3.8520062215802335E-2</v>
      </c>
      <c r="AJ71" s="82">
        <f>IF(ISNA(VLOOKUP($B71,'Feeder DER'!$B$3:$V$366,'Feeder DER'!J$369,FALSE)),0,VLOOKUP($B71,'Feeder DER'!$B$3:$V$366,'Feeder DER'!J$369,FALSE)/1000)</f>
        <v>5.4337917766912484E-2</v>
      </c>
      <c r="AK71" s="82">
        <f>IF(ISNA(VLOOKUP($B71,'Feeder DER'!$B$3:$V$366,'Feeder DER'!K$369,FALSE)),0,VLOOKUP($B71,'Feeder DER'!$B$3:$V$366,'Feeder DER'!K$369,FALSE)/1000)</f>
        <v>6.7672690244452743E-2</v>
      </c>
      <c r="AL71" s="82">
        <f>IF(ISNA(VLOOKUP($B71,'Feeder DER'!$B$3:$V$366,'Feeder DER'!L$369,FALSE)),0,VLOOKUP($B71,'Feeder DER'!$B$3:$V$366,'Feeder DER'!L$369,FALSE)/1000)</f>
        <v>8.0146544354629756E-2</v>
      </c>
      <c r="AM71" s="82">
        <f>IF(ISNA(VLOOKUP($B71,'Feeder DER'!$B$3:$V$366,'Feeder DER'!M$369,FALSE)),0,VLOOKUP($B71,'Feeder DER'!$B$3:$V$366,'Feeder DER'!M$369,FALSE)/1000)</f>
        <v>-3.4361177055993126E-2</v>
      </c>
      <c r="AN71" s="82">
        <f>IF(ISNA(VLOOKUP($B71,'Feeder DER'!$B$3:$V$366,'Feeder DER'!N$369,FALSE)),0,VLOOKUP($B71,'Feeder DER'!$B$3:$V$366,'Feeder DER'!N$369,FALSE)/1000)</f>
        <v>-4.4131501823043789E-2</v>
      </c>
      <c r="AO71" s="82">
        <f>IF(ISNA(VLOOKUP($B71,'Feeder DER'!$B$3:$V$366,'Feeder DER'!O$369,FALSE)),0,VLOOKUP($B71,'Feeder DER'!$B$3:$V$366,'Feeder DER'!O$369,FALSE)/1000)</f>
        <v>-5.4907267913107585E-2</v>
      </c>
      <c r="AP71" s="82">
        <f>IF(ISNA(VLOOKUP($B71,'Feeder DER'!$B$3:$V$366,'Feeder DER'!P$369,FALSE)),0,VLOOKUP($B71,'Feeder DER'!$B$3:$V$366,'Feeder DER'!P$369,FALSE)/1000)</f>
        <v>-6.5561013351776873E-2</v>
      </c>
      <c r="AQ71" s="82">
        <f>IF(ISNA(VLOOKUP($B71,'Feeder DER'!$B$3:$V$366,'Feeder DER'!Q$369,FALSE)),0,VLOOKUP($B71,'Feeder DER'!$B$3:$V$366,'Feeder DER'!Q$369,FALSE)/1000)</f>
        <v>-7.5082945013053182E-2</v>
      </c>
      <c r="AR71" s="82">
        <f>IF(ISNA(VLOOKUP($B71,'Feeder DER'!$B$3:$V$366,'Feeder DER'!R$369,FALSE)),0,VLOOKUP($B71,'Feeder DER'!$B$3:$V$366,'Feeder DER'!R$369,FALSE)/1000)</f>
        <v>-8.3835292336398665E-2</v>
      </c>
      <c r="AS71" s="82">
        <f>IF(ISNA(VLOOKUP($B71,'Feeder DER'!$B$3:$V$366,'Feeder DER'!S$369,FALSE)),0,VLOOKUP($B71,'Feeder DER'!$B$3:$V$366,'Feeder DER'!S$369,FALSE)/1000)</f>
        <v>-9.2225922186848441E-2</v>
      </c>
      <c r="AT71" s="82">
        <f>IF(ISNA(VLOOKUP($B71,'Feeder DER'!$B$3:$V$366,'Feeder DER'!T$369,FALSE)),0,VLOOKUP($B71,'Feeder DER'!$B$3:$V$366,'Feeder DER'!T$369,FALSE)/1000)</f>
        <v>-0.1018549661071106</v>
      </c>
      <c r="AU71" s="82">
        <f>IF(ISNA(VLOOKUP($B71,'Feeder DER'!$B$3:$V$366,'Feeder DER'!U$369,FALSE)),0,VLOOKUP($B71,'Feeder DER'!$B$3:$V$366,'Feeder DER'!U$369,FALSE)/1000)</f>
        <v>-0.11164892936810965</v>
      </c>
      <c r="AV71" s="82">
        <f>IF(ISNA(VLOOKUP($B71,'Feeder DER'!$B$3:$V$366,'Feeder DER'!V$369,FALSE)),0,VLOOKUP($B71,'Feeder DER'!$B$3:$V$366,'Feeder DER'!V$369,FALSE)/1000)</f>
        <v>-0.12027537528181836</v>
      </c>
    </row>
    <row r="72" spans="1:48" x14ac:dyDescent="0.25">
      <c r="A72" s="9" t="s">
        <v>1659</v>
      </c>
      <c r="B72" s="108">
        <v>21085</v>
      </c>
      <c r="C72" s="109">
        <v>135.84179117221859</v>
      </c>
      <c r="D72" s="109">
        <v>150.22285231668641</v>
      </c>
      <c r="E72" s="109">
        <v>150.22285231668641</v>
      </c>
      <c r="F72" s="109">
        <v>152.5107148266932</v>
      </c>
      <c r="G72" s="109">
        <v>157.93319675399351</v>
      </c>
      <c r="H72" s="109">
        <v>161.73106218689168</v>
      </c>
      <c r="I72" s="109">
        <v>162.5562826650704</v>
      </c>
      <c r="J72" s="109">
        <v>163.41890090461865</v>
      </c>
      <c r="K72" s="109">
        <v>164.71627263974329</v>
      </c>
      <c r="L72" s="109">
        <v>169.95701478307842</v>
      </c>
      <c r="M72" s="109">
        <v>180.86442529038439</v>
      </c>
      <c r="N72" s="109">
        <v>191.78201497528983</v>
      </c>
      <c r="P72" s="109">
        <v>281.96410809335072</v>
      </c>
      <c r="Q72" s="109">
        <v>253.22831638644706</v>
      </c>
      <c r="R72" s="109">
        <v>253.22831638644706</v>
      </c>
      <c r="S72" s="109">
        <v>261.11616410065091</v>
      </c>
      <c r="T72" s="109">
        <v>266.21436755979158</v>
      </c>
      <c r="U72" s="109">
        <v>271.05443817722875</v>
      </c>
      <c r="V72" s="109">
        <v>272.79766502341363</v>
      </c>
      <c r="W72" s="109">
        <v>274.92841661755591</v>
      </c>
      <c r="X72" s="109">
        <v>277.97149380844075</v>
      </c>
      <c r="Y72" s="109">
        <v>283.52805525116548</v>
      </c>
      <c r="Z72" s="109">
        <v>297.48789599439539</v>
      </c>
      <c r="AA72" s="109">
        <v>310.14529499087371</v>
      </c>
      <c r="AC72" s="82">
        <f>IF(ISNA(VLOOKUP($B72,'Feeder DER'!$B$3:$V$366,'Feeder DER'!C$369,FALSE)),0,VLOOKUP($B72,'Feeder DER'!$B$3:$V$366,'Feeder DER'!C$369,FALSE)/1000)</f>
        <v>4.9786392451947499E-2</v>
      </c>
      <c r="AD72" s="82">
        <f>IF(ISNA(VLOOKUP($B72,'Feeder DER'!$B$3:$V$366,'Feeder DER'!D$369,FALSE)),0,VLOOKUP($B72,'Feeder DER'!$B$3:$V$366,'Feeder DER'!D$369,FALSE)/1000)</f>
        <v>0.10439824831771545</v>
      </c>
      <c r="AE72" s="82">
        <f>IF(ISNA(VLOOKUP($B72,'Feeder DER'!$B$3:$V$366,'Feeder DER'!E$369,FALSE)),0,VLOOKUP($B72,'Feeder DER'!$B$3:$V$366,'Feeder DER'!E$369,FALSE)/1000)</f>
        <v>0.16924681247220827</v>
      </c>
      <c r="AF72" s="82">
        <f>IF(ISNA(VLOOKUP($B72,'Feeder DER'!$B$3:$V$366,'Feeder DER'!F$369,FALSE)),0,VLOOKUP($B72,'Feeder DER'!$B$3:$V$366,'Feeder DER'!F$369,FALSE)/1000)</f>
        <v>0.24269018236043455</v>
      </c>
      <c r="AG72" s="82">
        <f>IF(ISNA(VLOOKUP($B72,'Feeder DER'!$B$3:$V$366,'Feeder DER'!G$369,FALSE)),0,VLOOKUP($B72,'Feeder DER'!$B$3:$V$366,'Feeder DER'!G$369,FALSE)/1000)</f>
        <v>0.31875706488095262</v>
      </c>
      <c r="AH72" s="82">
        <f>IF(ISNA(VLOOKUP($B72,'Feeder DER'!$B$3:$V$366,'Feeder DER'!H$369,FALSE)),0,VLOOKUP($B72,'Feeder DER'!$B$3:$V$366,'Feeder DER'!H$369,FALSE)/1000)</f>
        <v>0.40312479264666262</v>
      </c>
      <c r="AI72" s="82">
        <f>IF(ISNA(VLOOKUP($B72,'Feeder DER'!$B$3:$V$366,'Feeder DER'!I$369,FALSE)),0,VLOOKUP($B72,'Feeder DER'!$B$3:$V$366,'Feeder DER'!I$369,FALSE)/1000)</f>
        <v>0.49827721637541661</v>
      </c>
      <c r="AJ72" s="82">
        <f>IF(ISNA(VLOOKUP($B72,'Feeder DER'!$B$3:$V$366,'Feeder DER'!J$369,FALSE)),0,VLOOKUP($B72,'Feeder DER'!$B$3:$V$366,'Feeder DER'!J$369,FALSE)/1000)</f>
        <v>0.70435594778009902</v>
      </c>
      <c r="AK72" s="82">
        <f>IF(ISNA(VLOOKUP($B72,'Feeder DER'!$B$3:$V$366,'Feeder DER'!K$369,FALSE)),0,VLOOKUP($B72,'Feeder DER'!$B$3:$V$366,'Feeder DER'!K$369,FALSE)/1000)</f>
        <v>0.8780448965843155</v>
      </c>
      <c r="AL72" s="82">
        <f>IF(ISNA(VLOOKUP($B72,'Feeder DER'!$B$3:$V$366,'Feeder DER'!L$369,FALSE)),0,VLOOKUP($B72,'Feeder DER'!$B$3:$V$366,'Feeder DER'!L$369,FALSE)/1000)</f>
        <v>1.040692562016877</v>
      </c>
      <c r="AM72" s="82">
        <f>IF(ISNA(VLOOKUP($B72,'Feeder DER'!$B$3:$V$366,'Feeder DER'!M$369,FALSE)),0,VLOOKUP($B72,'Feeder DER'!$B$3:$V$366,'Feeder DER'!M$369,FALSE)/1000)</f>
        <v>-0.44493309925144403</v>
      </c>
      <c r="AN72" s="82">
        <f>IF(ISNA(VLOOKUP($B72,'Feeder DER'!$B$3:$V$366,'Feeder DER'!N$369,FALSE)),0,VLOOKUP($B72,'Feeder DER'!$B$3:$V$366,'Feeder DER'!N$369,FALSE)/1000)</f>
        <v>-0.57049449836323551</v>
      </c>
      <c r="AO72" s="82">
        <f>IF(ISNA(VLOOKUP($B72,'Feeder DER'!$B$3:$V$366,'Feeder DER'!O$369,FALSE)),0,VLOOKUP($B72,'Feeder DER'!$B$3:$V$366,'Feeder DER'!O$369,FALSE)/1000)</f>
        <v>-0.70890756591259485</v>
      </c>
      <c r="AP72" s="82">
        <f>IF(ISNA(VLOOKUP($B72,'Feeder DER'!$B$3:$V$366,'Feeder DER'!P$369,FALSE)),0,VLOOKUP($B72,'Feeder DER'!$B$3:$V$366,'Feeder DER'!P$369,FALSE)/1000)</f>
        <v>-0.84559385107034724</v>
      </c>
      <c r="AQ72" s="82">
        <f>IF(ISNA(VLOOKUP($B72,'Feeder DER'!$B$3:$V$366,'Feeder DER'!Q$369,FALSE)),0,VLOOKUP($B72,'Feeder DER'!$B$3:$V$366,'Feeder DER'!Q$369,FALSE)/1000)</f>
        <v>-0.96757725031446684</v>
      </c>
      <c r="AR72" s="82">
        <f>IF(ISNA(VLOOKUP($B72,'Feeder DER'!$B$3:$V$366,'Feeder DER'!R$369,FALSE)),0,VLOOKUP($B72,'Feeder DER'!$B$3:$V$366,'Feeder DER'!R$369,FALSE)/1000)</f>
        <v>-1.0794608738760876</v>
      </c>
      <c r="AS72" s="82">
        <f>IF(ISNA(VLOOKUP($B72,'Feeder DER'!$B$3:$V$366,'Feeder DER'!S$369,FALSE)),0,VLOOKUP($B72,'Feeder DER'!$B$3:$V$366,'Feeder DER'!S$369,FALSE)/1000)</f>
        <v>-1.186482546922633</v>
      </c>
      <c r="AT72" s="82">
        <f>IF(ISNA(VLOOKUP($B72,'Feeder DER'!$B$3:$V$366,'Feeder DER'!T$369,FALSE)),0,VLOOKUP($B72,'Feeder DER'!$B$3:$V$366,'Feeder DER'!T$369,FALSE)/1000)</f>
        <v>-1.308119992622405</v>
      </c>
      <c r="AU72" s="82">
        <f>IF(ISNA(VLOOKUP($B72,'Feeder DER'!$B$3:$V$366,'Feeder DER'!U$369,FALSE)),0,VLOOKUP($B72,'Feeder DER'!$B$3:$V$366,'Feeder DER'!U$369,FALSE)/1000)</f>
        <v>-1.4322357359275311</v>
      </c>
      <c r="AV72" s="82">
        <f>IF(ISNA(VLOOKUP($B72,'Feeder DER'!$B$3:$V$366,'Feeder DER'!V$369,FALSE)),0,VLOOKUP($B72,'Feeder DER'!$B$3:$V$366,'Feeder DER'!V$369,FALSE)/1000)</f>
        <v>-1.5414258833466761</v>
      </c>
    </row>
    <row r="73" spans="1:48" x14ac:dyDescent="0.25">
      <c r="A73" s="9" t="s">
        <v>1659</v>
      </c>
      <c r="B73" s="108">
        <v>21086</v>
      </c>
      <c r="C73" s="109">
        <v>74.340099034895147</v>
      </c>
      <c r="D73" s="109">
        <v>142.01681704220971</v>
      </c>
      <c r="E73" s="109">
        <v>142.01681704220971</v>
      </c>
      <c r="F73" s="109">
        <v>144.17970335737837</v>
      </c>
      <c r="G73" s="109">
        <v>149.3059781678225</v>
      </c>
      <c r="H73" s="109">
        <v>152.89638237075829</v>
      </c>
      <c r="I73" s="109">
        <v>153.67652456524897</v>
      </c>
      <c r="J73" s="109">
        <v>154.49202164052045</v>
      </c>
      <c r="K73" s="109">
        <v>155.71852347763451</v>
      </c>
      <c r="L73" s="109">
        <v>160.67298617526998</v>
      </c>
      <c r="M73" s="109">
        <v>170.98457125391573</v>
      </c>
      <c r="N73" s="109">
        <v>181.30577946499764</v>
      </c>
      <c r="P73" s="109">
        <v>150.30331935647266</v>
      </c>
      <c r="Q73" s="109">
        <v>134.81229265201191</v>
      </c>
      <c r="R73" s="109">
        <v>134.81229265201191</v>
      </c>
      <c r="S73" s="109">
        <v>139.0115814583196</v>
      </c>
      <c r="T73" s="109">
        <v>141.72573486162341</v>
      </c>
      <c r="U73" s="109">
        <v>144.30246492817164</v>
      </c>
      <c r="V73" s="109">
        <v>145.23051440976309</v>
      </c>
      <c r="W73" s="109">
        <v>146.36487217660888</v>
      </c>
      <c r="X73" s="109">
        <v>147.98492880642971</v>
      </c>
      <c r="Y73" s="109">
        <v>150.94310030180196</v>
      </c>
      <c r="Z73" s="109">
        <v>158.3749632249822</v>
      </c>
      <c r="AA73" s="109">
        <v>165.11343940361957</v>
      </c>
      <c r="AC73" s="82">
        <f>IF(ISNA(VLOOKUP($B73,'Feeder DER'!$B$3:$V$366,'Feeder DER'!C$369,FALSE)),0,VLOOKUP($B73,'Feeder DER'!$B$3:$V$366,'Feeder DER'!C$369,FALSE)/1000)</f>
        <v>2.4192967082049703E-2</v>
      </c>
      <c r="AD73" s="82">
        <f>IF(ISNA(VLOOKUP($B73,'Feeder DER'!$B$3:$V$366,'Feeder DER'!D$369,FALSE)),0,VLOOKUP($B73,'Feeder DER'!$B$3:$V$366,'Feeder DER'!D$369,FALSE)/1000)</f>
        <v>5.0751034995043728E-2</v>
      </c>
      <c r="AE73" s="82">
        <f>IF(ISNA(VLOOKUP($B73,'Feeder DER'!$B$3:$V$366,'Feeder DER'!E$369,FALSE)),0,VLOOKUP($B73,'Feeder DER'!$B$3:$V$366,'Feeder DER'!E$369,FALSE)/1000)</f>
        <v>8.225583014027138E-2</v>
      </c>
      <c r="AF73" s="82">
        <f>IF(ISNA(VLOOKUP($B73,'Feeder DER'!$B$3:$V$366,'Feeder DER'!F$369,FALSE)),0,VLOOKUP($B73,'Feeder DER'!$B$3:$V$366,'Feeder DER'!F$369,FALSE)/1000)</f>
        <v>0.11785340609945605</v>
      </c>
      <c r="AG73" s="82">
        <f>IF(ISNA(VLOOKUP($B73,'Feeder DER'!$B$3:$V$366,'Feeder DER'!G$369,FALSE)),0,VLOOKUP($B73,'Feeder DER'!$B$3:$V$366,'Feeder DER'!G$369,FALSE)/1000)</f>
        <v>0.15463546311516621</v>
      </c>
      <c r="AH73" s="82">
        <f>IF(ISNA(VLOOKUP($B73,'Feeder DER'!$B$3:$V$366,'Feeder DER'!H$369,FALSE)),0,VLOOKUP($B73,'Feeder DER'!$B$3:$V$366,'Feeder DER'!H$369,FALSE)/1000)</f>
        <v>0.19532732682871934</v>
      </c>
      <c r="AI73" s="82">
        <f>IF(ISNA(VLOOKUP($B73,'Feeder DER'!$B$3:$V$366,'Feeder DER'!I$369,FALSE)),0,VLOOKUP($B73,'Feeder DER'!$B$3:$V$366,'Feeder DER'!I$369,FALSE)/1000)</f>
        <v>0.24125723177265679</v>
      </c>
      <c r="AJ73" s="82">
        <f>IF(ISNA(VLOOKUP($B73,'Feeder DER'!$B$3:$V$366,'Feeder DER'!J$369,FALSE)),0,VLOOKUP($B73,'Feeder DER'!$B$3:$V$366,'Feeder DER'!J$369,FALSE)/1000)</f>
        <v>0.34032695864539925</v>
      </c>
      <c r="AK73" s="82">
        <f>IF(ISNA(VLOOKUP($B73,'Feeder DER'!$B$3:$V$366,'Feeder DER'!K$369,FALSE)),0,VLOOKUP($B73,'Feeder DER'!$B$3:$V$366,'Feeder DER'!K$369,FALSE)/1000)</f>
        <v>0.42384474416262513</v>
      </c>
      <c r="AL73" s="82">
        <f>IF(ISNA(VLOOKUP($B73,'Feeder DER'!$B$3:$V$366,'Feeder DER'!L$369,FALSE)),0,VLOOKUP($B73,'Feeder DER'!$B$3:$V$366,'Feeder DER'!L$369,FALSE)/1000)</f>
        <v>0.50197046201057594</v>
      </c>
      <c r="AM73" s="82">
        <f>IF(ISNA(VLOOKUP($B73,'Feeder DER'!$B$3:$V$366,'Feeder DER'!M$369,FALSE)),0,VLOOKUP($B73,'Feeder DER'!$B$3:$V$366,'Feeder DER'!M$369,FALSE)/1000)</f>
        <v>-0.21520947735069376</v>
      </c>
      <c r="AN73" s="82">
        <f>IF(ISNA(VLOOKUP($B73,'Feeder DER'!$B$3:$V$366,'Feeder DER'!N$369,FALSE)),0,VLOOKUP($B73,'Feeder DER'!$B$3:$V$366,'Feeder DER'!N$369,FALSE)/1000)</f>
        <v>-0.27640256404959013</v>
      </c>
      <c r="AO73" s="82">
        <f>IF(ISNA(VLOOKUP($B73,'Feeder DER'!$B$3:$V$366,'Feeder DER'!O$369,FALSE)),0,VLOOKUP($B73,'Feeder DER'!$B$3:$V$366,'Feeder DER'!O$369,FALSE)/1000)</f>
        <v>-0.34389288850841071</v>
      </c>
      <c r="AP73" s="82">
        <f>IF(ISNA(VLOOKUP($B73,'Feeder DER'!$B$3:$V$366,'Feeder DER'!P$369,FALSE)),0,VLOOKUP($B73,'Feeder DER'!$B$3:$V$366,'Feeder DER'!P$369,FALSE)/1000)</f>
        <v>-0.41061897836112893</v>
      </c>
      <c r="AQ73" s="82">
        <f>IF(ISNA(VLOOKUP($B73,'Feeder DER'!$B$3:$V$366,'Feeder DER'!Q$369,FALSE)),0,VLOOKUP($B73,'Feeder DER'!$B$3:$V$366,'Feeder DER'!Q$369,FALSE)/1000)</f>
        <v>-0.47025633981859627</v>
      </c>
      <c r="AR73" s="82">
        <f>IF(ISNA(VLOOKUP($B73,'Feeder DER'!$B$3:$V$366,'Feeder DER'!R$369,FALSE)),0,VLOOKUP($B73,'Feeder DER'!$B$3:$V$366,'Feeder DER'!R$369,FALSE)/1000)</f>
        <v>-0.52507367305428643</v>
      </c>
      <c r="AS73" s="82">
        <f>IF(ISNA(VLOOKUP($B73,'Feeder DER'!$B$3:$V$366,'Feeder DER'!S$369,FALSE)),0,VLOOKUP($B73,'Feeder DER'!$B$3:$V$366,'Feeder DER'!S$369,FALSE)/1000)</f>
        <v>-0.57762551264394535</v>
      </c>
      <c r="AT73" s="82">
        <f>IF(ISNA(VLOOKUP($B73,'Feeder DER'!$B$3:$V$366,'Feeder DER'!T$369,FALSE)),0,VLOOKUP($B73,'Feeder DER'!$B$3:$V$366,'Feeder DER'!T$369,FALSE)/1000)</f>
        <v>-0.6379337350919031</v>
      </c>
      <c r="AU73" s="82">
        <f>IF(ISNA(VLOOKUP($B73,'Feeder DER'!$B$3:$V$366,'Feeder DER'!U$369,FALSE)),0,VLOOKUP($B73,'Feeder DER'!$B$3:$V$366,'Feeder DER'!U$369,FALSE)/1000)</f>
        <v>-0.6992748734107922</v>
      </c>
      <c r="AV73" s="82">
        <f>IF(ISNA(VLOOKUP($B73,'Feeder DER'!$B$3:$V$366,'Feeder DER'!V$369,FALSE)),0,VLOOKUP($B73,'Feeder DER'!$B$3:$V$366,'Feeder DER'!V$369,FALSE)/1000)</f>
        <v>-0.75330366623875744</v>
      </c>
    </row>
    <row r="74" spans="1:48" x14ac:dyDescent="0.25">
      <c r="A74" s="9" t="s">
        <v>1659</v>
      </c>
      <c r="B74" s="108">
        <v>21087</v>
      </c>
      <c r="C74" s="109">
        <v>52.195370016440393</v>
      </c>
      <c r="D74" s="109">
        <v>77.199004029958175</v>
      </c>
      <c r="E74" s="109">
        <v>77.199004029958175</v>
      </c>
      <c r="F74" s="109">
        <v>78.374728657777581</v>
      </c>
      <c r="G74" s="109">
        <v>81.161323358266657</v>
      </c>
      <c r="H74" s="109">
        <v>83.11303326350442</v>
      </c>
      <c r="I74" s="109">
        <v>83.537111211952791</v>
      </c>
      <c r="J74" s="109">
        <v>83.980407740571579</v>
      </c>
      <c r="K74" s="109">
        <v>84.647122586306907</v>
      </c>
      <c r="L74" s="109">
        <v>87.340321840641408</v>
      </c>
      <c r="M74" s="109">
        <v>92.945602360377549</v>
      </c>
      <c r="N74" s="109">
        <v>98.556113924261794</v>
      </c>
      <c r="P74" s="109">
        <v>105.30434887363764</v>
      </c>
      <c r="Q74" s="109">
        <v>95.855563752150914</v>
      </c>
      <c r="R74" s="109">
        <v>95.855563752150914</v>
      </c>
      <c r="S74" s="109">
        <v>98.841383427555073</v>
      </c>
      <c r="T74" s="109">
        <v>100.77122750531341</v>
      </c>
      <c r="U74" s="109">
        <v>102.60335948903138</v>
      </c>
      <c r="V74" s="109">
        <v>103.26323036948192</v>
      </c>
      <c r="W74" s="109">
        <v>104.06979259833079</v>
      </c>
      <c r="X74" s="109">
        <v>105.22170121517136</v>
      </c>
      <c r="Y74" s="109">
        <v>107.325049439479</v>
      </c>
      <c r="Z74" s="109">
        <v>112.60932579303835</v>
      </c>
      <c r="AA74" s="109">
        <v>117.40058347605266</v>
      </c>
      <c r="AC74" s="82">
        <f>IF(ISNA(VLOOKUP($B74,'Feeder DER'!$B$3:$V$366,'Feeder DER'!C$369,FALSE)),0,VLOOKUP($B74,'Feeder DER'!$B$3:$V$366,'Feeder DER'!C$369,FALSE)/1000)</f>
        <v>2.1380619368029919E-2</v>
      </c>
      <c r="AD74" s="82">
        <f>IF(ISNA(VLOOKUP($B74,'Feeder DER'!$B$3:$V$366,'Feeder DER'!D$369,FALSE)),0,VLOOKUP($B74,'Feeder DER'!$B$3:$V$366,'Feeder DER'!D$369,FALSE)/1000)</f>
        <v>4.4851404876572264E-2</v>
      </c>
      <c r="AE74" s="82">
        <f>IF(ISNA(VLOOKUP($B74,'Feeder DER'!$B$3:$V$366,'Feeder DER'!E$369,FALSE)),0,VLOOKUP($B74,'Feeder DER'!$B$3:$V$366,'Feeder DER'!E$369,FALSE)/1000)</f>
        <v>7.2693877897074585E-2</v>
      </c>
      <c r="AF74" s="82">
        <f>IF(ISNA(VLOOKUP($B74,'Feeder DER'!$B$3:$V$366,'Feeder DER'!F$369,FALSE)),0,VLOOKUP($B74,'Feeder DER'!$B$3:$V$366,'Feeder DER'!F$369,FALSE)/1000)</f>
        <v>0.10415336029237643</v>
      </c>
      <c r="AG74" s="82">
        <f>IF(ISNA(VLOOKUP($B74,'Feeder DER'!$B$3:$V$366,'Feeder DER'!G$369,FALSE)),0,VLOOKUP($B74,'Feeder DER'!$B$3:$V$366,'Feeder DER'!G$369,FALSE)/1000)</f>
        <v>0.1366596319687253</v>
      </c>
      <c r="AH74" s="82">
        <f>IF(ISNA(VLOOKUP($B74,'Feeder DER'!$B$3:$V$366,'Feeder DER'!H$369,FALSE)),0,VLOOKUP($B74,'Feeder DER'!$B$3:$V$366,'Feeder DER'!H$369,FALSE)/1000)</f>
        <v>0.17262120900409234</v>
      </c>
      <c r="AI74" s="82">
        <f>IF(ISNA(VLOOKUP($B74,'Feeder DER'!$B$3:$V$366,'Feeder DER'!I$369,FALSE)),0,VLOOKUP($B74,'Feeder DER'!$B$3:$V$366,'Feeder DER'!I$369,FALSE)/1000)</f>
        <v>0.21321192331729194</v>
      </c>
      <c r="AJ74" s="82">
        <f>IF(ISNA(VLOOKUP($B74,'Feeder DER'!$B$3:$V$366,'Feeder DER'!J$369,FALSE)),0,VLOOKUP($B74,'Feeder DER'!$B$3:$V$366,'Feeder DER'!J$369,FALSE)/1000)</f>
        <v>0.30076514132387522</v>
      </c>
      <c r="AK74" s="82">
        <f>IF(ISNA(VLOOKUP($B74,'Feeder DER'!$B$3:$V$366,'Feeder DER'!K$369,FALSE)),0,VLOOKUP($B74,'Feeder DER'!$B$3:$V$366,'Feeder DER'!K$369,FALSE)/1000)</f>
        <v>0.37457427670394455</v>
      </c>
      <c r="AL74" s="82">
        <f>IF(ISNA(VLOOKUP($B74,'Feeder DER'!$B$3:$V$366,'Feeder DER'!L$369,FALSE)),0,VLOOKUP($B74,'Feeder DER'!$B$3:$V$366,'Feeder DER'!L$369,FALSE)/1000)</f>
        <v>0.44361815340150335</v>
      </c>
      <c r="AM74" s="82">
        <f>IF(ISNA(VLOOKUP($B74,'Feeder DER'!$B$3:$V$366,'Feeder DER'!M$369,FALSE)),0,VLOOKUP($B74,'Feeder DER'!$B$3:$V$366,'Feeder DER'!M$369,FALSE)/1000)</f>
        <v>-0.1901921291432602</v>
      </c>
      <c r="AN74" s="82">
        <f>IF(ISNA(VLOOKUP($B74,'Feeder DER'!$B$3:$V$366,'Feeder DER'!N$369,FALSE)),0,VLOOKUP($B74,'Feeder DER'!$B$3:$V$366,'Feeder DER'!N$369,FALSE)/1000)</f>
        <v>-0.24427173377491784</v>
      </c>
      <c r="AO74" s="82">
        <f>IF(ISNA(VLOOKUP($B74,'Feeder DER'!$B$3:$V$366,'Feeder DER'!O$369,FALSE)),0,VLOOKUP($B74,'Feeder DER'!$B$3:$V$366,'Feeder DER'!O$369,FALSE)/1000)</f>
        <v>-0.30391654432606041</v>
      </c>
      <c r="AP74" s="82">
        <f>IF(ISNA(VLOOKUP($B74,'Feeder DER'!$B$3:$V$366,'Feeder DER'!P$369,FALSE)),0,VLOOKUP($B74,'Feeder DER'!$B$3:$V$366,'Feeder DER'!P$369,FALSE)/1000)</f>
        <v>-0.36288595986816852</v>
      </c>
      <c r="AQ74" s="82">
        <f>IF(ISNA(VLOOKUP($B74,'Feeder DER'!$B$3:$V$366,'Feeder DER'!Q$369,FALSE)),0,VLOOKUP($B74,'Feeder DER'!$B$3:$V$366,'Feeder DER'!Q$369,FALSE)/1000)</f>
        <v>-0.41559068687049622</v>
      </c>
      <c r="AR74" s="82">
        <f>IF(ISNA(VLOOKUP($B74,'Feeder DER'!$B$3:$V$366,'Feeder DER'!R$369,FALSE)),0,VLOOKUP($B74,'Feeder DER'!$B$3:$V$366,'Feeder DER'!R$369,FALSE)/1000)</f>
        <v>-0.46403569705497871</v>
      </c>
      <c r="AS74" s="82">
        <f>IF(ISNA(VLOOKUP($B74,'Feeder DER'!$B$3:$V$366,'Feeder DER'!S$369,FALSE)),0,VLOOKUP($B74,'Feeder DER'!$B$3:$V$366,'Feeder DER'!S$369,FALSE)/1000)</f>
        <v>-0.51047856929738045</v>
      </c>
      <c r="AT74" s="82">
        <f>IF(ISNA(VLOOKUP($B74,'Feeder DER'!$B$3:$V$366,'Feeder DER'!T$369,FALSE)),0,VLOOKUP($B74,'Feeder DER'!$B$3:$V$366,'Feeder DER'!T$369,FALSE)/1000)</f>
        <v>-0.56377617204900687</v>
      </c>
      <c r="AU74" s="82">
        <f>IF(ISNA(VLOOKUP($B74,'Feeder DER'!$B$3:$V$366,'Feeder DER'!U$369,FALSE)),0,VLOOKUP($B74,'Feeder DER'!$B$3:$V$366,'Feeder DER'!U$369,FALSE)/1000)</f>
        <v>-0.61798661781822106</v>
      </c>
      <c r="AV74" s="82">
        <f>IF(ISNA(VLOOKUP($B74,'Feeder DER'!$B$3:$V$366,'Feeder DER'!V$369,FALSE)),0,VLOOKUP($B74,'Feeder DER'!$B$3:$V$366,'Feeder DER'!V$369,FALSE)/1000)</f>
        <v>-0.66573475265638082</v>
      </c>
    </row>
    <row r="75" spans="1:48" x14ac:dyDescent="0.25">
      <c r="A75" s="9" t="s">
        <v>1659</v>
      </c>
      <c r="B75" s="108">
        <v>21088</v>
      </c>
      <c r="C75" s="109">
        <v>31.785641358132565</v>
      </c>
      <c r="D75" s="109">
        <v>35.023519977939976</v>
      </c>
      <c r="E75" s="109">
        <v>35.023519977939976</v>
      </c>
      <c r="F75" s="109">
        <v>35.556920836000387</v>
      </c>
      <c r="G75" s="109">
        <v>36.821138637633261</v>
      </c>
      <c r="H75" s="109">
        <v>37.706587248222995</v>
      </c>
      <c r="I75" s="109">
        <v>37.898982249768892</v>
      </c>
      <c r="J75" s="109">
        <v>38.100096305854464</v>
      </c>
      <c r="K75" s="109">
        <v>38.402570424693344</v>
      </c>
      <c r="L75" s="109">
        <v>39.624416730536268</v>
      </c>
      <c r="M75" s="109">
        <v>42.167411380943328</v>
      </c>
      <c r="N75" s="109">
        <v>44.712779243045645</v>
      </c>
      <c r="P75" s="109">
        <v>65.071246880361272</v>
      </c>
      <c r="Q75" s="109">
        <v>54.545812169576507</v>
      </c>
      <c r="R75" s="109">
        <v>54.545812169576507</v>
      </c>
      <c r="S75" s="109">
        <v>56.244868049190657</v>
      </c>
      <c r="T75" s="109">
        <v>57.343029788181134</v>
      </c>
      <c r="U75" s="109">
        <v>58.385589271865896</v>
      </c>
      <c r="V75" s="109">
        <v>58.761083314071882</v>
      </c>
      <c r="W75" s="109">
        <v>59.220050849348404</v>
      </c>
      <c r="X75" s="109">
        <v>59.875534877517737</v>
      </c>
      <c r="Y75" s="109">
        <v>61.072427709601484</v>
      </c>
      <c r="Z75" s="109">
        <v>64.079401265968627</v>
      </c>
      <c r="AA75" s="109">
        <v>66.805826643941273</v>
      </c>
      <c r="AC75" s="82">
        <f>IF(ISNA(VLOOKUP($B75,'Feeder DER'!$B$3:$V$366,'Feeder DER'!C$369,FALSE)),0,VLOOKUP($B75,'Feeder DER'!$B$3:$V$366,'Feeder DER'!C$369,FALSE)/1000)</f>
        <v>1.2469204322400966E-2</v>
      </c>
      <c r="AD75" s="82">
        <f>IF(ISNA(VLOOKUP($B75,'Feeder DER'!$B$3:$V$366,'Feeder DER'!D$369,FALSE)),0,VLOOKUP($B75,'Feeder DER'!$B$3:$V$366,'Feeder DER'!D$369,FALSE)/1000)</f>
        <v>2.6157396187921695E-2</v>
      </c>
      <c r="AE75" s="82">
        <f>IF(ISNA(VLOOKUP($B75,'Feeder DER'!$B$3:$V$366,'Feeder DER'!E$369,FALSE)),0,VLOOKUP($B75,'Feeder DER'!$B$3:$V$366,'Feeder DER'!E$369,FALSE)/1000)</f>
        <v>4.2395161752969E-2</v>
      </c>
      <c r="AF75" s="82">
        <f>IF(ISNA(VLOOKUP($B75,'Feeder DER'!$B$3:$V$366,'Feeder DER'!F$369,FALSE)),0,VLOOKUP($B75,'Feeder DER'!$B$3:$V$366,'Feeder DER'!F$369,FALSE)/1000)</f>
        <v>6.0742371771148218E-2</v>
      </c>
      <c r="AG75" s="82">
        <f>IF(ISNA(VLOOKUP($B75,'Feeder DER'!$B$3:$V$366,'Feeder DER'!G$369,FALSE)),0,VLOOKUP($B75,'Feeder DER'!$B$3:$V$366,'Feeder DER'!G$369,FALSE)/1000)</f>
        <v>7.9700070625183694E-2</v>
      </c>
      <c r="AH75" s="82">
        <f>IF(ISNA(VLOOKUP($B75,'Feeder DER'!$B$3:$V$366,'Feeder DER'!H$369,FALSE)),0,VLOOKUP($B75,'Feeder DER'!$B$3:$V$366,'Feeder DER'!H$369,FALSE)/1000)</f>
        <v>0.10067290794533434</v>
      </c>
      <c r="AI75" s="82">
        <f>IF(ISNA(VLOOKUP($B75,'Feeder DER'!$B$3:$V$366,'Feeder DER'!I$369,FALSE)),0,VLOOKUP($B75,'Feeder DER'!$B$3:$V$366,'Feeder DER'!I$369,FALSE)/1000)</f>
        <v>0.12434546399487072</v>
      </c>
      <c r="AJ75" s="82">
        <f>IF(ISNA(VLOOKUP($B75,'Feeder DER'!$B$3:$V$366,'Feeder DER'!J$369,FALSE)),0,VLOOKUP($B75,'Feeder DER'!$B$3:$V$366,'Feeder DER'!J$369,FALSE)/1000)</f>
        <v>0.17540661173880523</v>
      </c>
      <c r="AK75" s="82">
        <f>IF(ISNA(VLOOKUP($B75,'Feeder DER'!$B$3:$V$366,'Feeder DER'!K$369,FALSE)),0,VLOOKUP($B75,'Feeder DER'!$B$3:$V$366,'Feeder DER'!K$369,FALSE)/1000)</f>
        <v>0.21845219306981239</v>
      </c>
      <c r="AL75" s="82">
        <f>IF(ISNA(VLOOKUP($B75,'Feeder DER'!$B$3:$V$366,'Feeder DER'!L$369,FALSE)),0,VLOOKUP($B75,'Feeder DER'!$B$3:$V$366,'Feeder DER'!L$369,FALSE)/1000)</f>
        <v>0.25871866949564692</v>
      </c>
      <c r="AM75" s="82">
        <f>IF(ISNA(VLOOKUP($B75,'Feeder DER'!$B$3:$V$366,'Feeder DER'!M$369,FALSE)),0,VLOOKUP($B75,'Feeder DER'!$B$3:$V$366,'Feeder DER'!M$369,FALSE)/1000)</f>
        <v>-0.11092029084741636</v>
      </c>
      <c r="AN75" s="82">
        <f>IF(ISNA(VLOOKUP($B75,'Feeder DER'!$B$3:$V$366,'Feeder DER'!N$369,FALSE)),0,VLOOKUP($B75,'Feeder DER'!$B$3:$V$366,'Feeder DER'!N$369,FALSE)/1000)</f>
        <v>-0.14245958483228172</v>
      </c>
      <c r="AO75" s="82">
        <f>IF(ISNA(VLOOKUP($B75,'Feeder DER'!$B$3:$V$366,'Feeder DER'!O$369,FALSE)),0,VLOOKUP($B75,'Feeder DER'!$B$3:$V$366,'Feeder DER'!O$369,FALSE)/1000)</f>
        <v>-0.17724451396511923</v>
      </c>
      <c r="AP75" s="82">
        <f>IF(ISNA(VLOOKUP($B75,'Feeder DER'!$B$3:$V$366,'Feeder DER'!P$369,FALSE)),0,VLOOKUP($B75,'Feeder DER'!$B$3:$V$366,'Feeder DER'!P$369,FALSE)/1000)</f>
        <v>-0.21163555187240257</v>
      </c>
      <c r="AQ75" s="82">
        <f>IF(ISNA(VLOOKUP($B75,'Feeder DER'!$B$3:$V$366,'Feeder DER'!Q$369,FALSE)),0,VLOOKUP($B75,'Feeder DER'!$B$3:$V$366,'Feeder DER'!Q$369,FALSE)/1000)</f>
        <v>-0.24237301548073309</v>
      </c>
      <c r="AR75" s="82">
        <f>IF(ISNA(VLOOKUP($B75,'Feeder DER'!$B$3:$V$366,'Feeder DER'!R$369,FALSE)),0,VLOOKUP($B75,'Feeder DER'!$B$3:$V$366,'Feeder DER'!R$369,FALSE)/1000)</f>
        <v>-0.27062620684030453</v>
      </c>
      <c r="AS75" s="82">
        <f>IF(ISNA(VLOOKUP($B75,'Feeder DER'!$B$3:$V$366,'Feeder DER'!S$369,FALSE)),0,VLOOKUP($B75,'Feeder DER'!$B$3:$V$366,'Feeder DER'!S$369,FALSE)/1000)</f>
        <v>-0.29771174881368617</v>
      </c>
      <c r="AT75" s="82">
        <f>IF(ISNA(VLOOKUP($B75,'Feeder DER'!$B$3:$V$366,'Feeder DER'!T$369,FALSE)),0,VLOOKUP($B75,'Feeder DER'!$B$3:$V$366,'Feeder DER'!T$369,FALSE)/1000)</f>
        <v>-0.32879497831067273</v>
      </c>
      <c r="AU75" s="82">
        <f>IF(ISNA(VLOOKUP($B75,'Feeder DER'!$B$3:$V$366,'Feeder DER'!U$369,FALSE)),0,VLOOKUP($B75,'Feeder DER'!$B$3:$V$366,'Feeder DER'!U$369,FALSE)/1000)</f>
        <v>-0.36041057901284523</v>
      </c>
      <c r="AV75" s="82">
        <f>IF(ISNA(VLOOKUP($B75,'Feeder DER'!$B$3:$V$366,'Feeder DER'!V$369,FALSE)),0,VLOOKUP($B75,'Feeder DER'!$B$3:$V$366,'Feeder DER'!V$369,FALSE)/1000)</f>
        <v>-0.3882573517869225</v>
      </c>
    </row>
    <row r="76" spans="1:48" x14ac:dyDescent="0.25">
      <c r="A76" s="9" t="s">
        <v>1659</v>
      </c>
      <c r="B76" s="108">
        <v>21089</v>
      </c>
      <c r="C76" s="109">
        <v>76.620129054727414</v>
      </c>
      <c r="D76" s="109">
        <v>94.460849744212624</v>
      </c>
      <c r="E76" s="109">
        <v>94.460849744212624</v>
      </c>
      <c r="F76" s="109">
        <v>95.899468659113651</v>
      </c>
      <c r="G76" s="109">
        <v>99.309151291790755</v>
      </c>
      <c r="H76" s="109">
        <v>101.69726728395318</v>
      </c>
      <c r="I76" s="109">
        <v>102.21616987695387</v>
      </c>
      <c r="J76" s="109">
        <v>102.75858836159831</v>
      </c>
      <c r="K76" s="109">
        <v>103.5743819285827</v>
      </c>
      <c r="L76" s="109">
        <v>106.86978571379464</v>
      </c>
      <c r="M76" s="109">
        <v>113.72841773375549</v>
      </c>
      <c r="N76" s="109">
        <v>120.59345046939251</v>
      </c>
      <c r="P76" s="109">
        <v>168.37321434494964</v>
      </c>
      <c r="Q76" s="109">
        <v>139.14458885517578</v>
      </c>
      <c r="R76" s="109">
        <v>139.14458885517578</v>
      </c>
      <c r="S76" s="109">
        <v>143.47882502120618</v>
      </c>
      <c r="T76" s="109">
        <v>146.28019982140657</v>
      </c>
      <c r="U76" s="109">
        <v>148.93973508074757</v>
      </c>
      <c r="V76" s="109">
        <v>149.89760814271403</v>
      </c>
      <c r="W76" s="109">
        <v>151.06841936457985</v>
      </c>
      <c r="X76" s="109">
        <v>152.74053775411275</v>
      </c>
      <c r="Y76" s="109">
        <v>155.79377235452981</v>
      </c>
      <c r="Z76" s="109">
        <v>163.46446388073392</v>
      </c>
      <c r="AA76" s="109">
        <v>170.41948614867471</v>
      </c>
      <c r="AC76" s="82">
        <f>IF(ISNA(VLOOKUP($B76,'Feeder DER'!$B$3:$V$366,'Feeder DER'!C$369,FALSE)),0,VLOOKUP($B76,'Feeder DER'!$B$3:$V$366,'Feeder DER'!C$369,FALSE)/1000)</f>
        <v>2.9141752071612858E-2</v>
      </c>
      <c r="AD76" s="82">
        <f>IF(ISNA(VLOOKUP($B76,'Feeder DER'!$B$3:$V$366,'Feeder DER'!D$369,FALSE)),0,VLOOKUP($B76,'Feeder DER'!$B$3:$V$366,'Feeder DER'!D$369,FALSE)/1000)</f>
        <v>6.1131746720135709E-2</v>
      </c>
      <c r="AE76" s="82">
        <f>IF(ISNA(VLOOKUP($B76,'Feeder DER'!$B$3:$V$366,'Feeder DER'!E$369,FALSE)),0,VLOOKUP($B76,'Feeder DER'!$B$3:$V$366,'Feeder DER'!E$369,FALSE)/1000)</f>
        <v>9.9081233981969011E-2</v>
      </c>
      <c r="AF76" s="82">
        <f>IF(ISNA(VLOOKUP($B76,'Feeder DER'!$B$3:$V$366,'Feeder DER'!F$369,FALSE)),0,VLOOKUP($B76,'Feeder DER'!$B$3:$V$366,'Feeder DER'!F$369,FALSE)/1000)</f>
        <v>0.14196339216950299</v>
      </c>
      <c r="AG76" s="82">
        <f>IF(ISNA(VLOOKUP($B76,'Feeder DER'!$B$3:$V$366,'Feeder DER'!G$369,FALSE)),0,VLOOKUP($B76,'Feeder DER'!$B$3:$V$366,'Feeder DER'!G$369,FALSE)/1000)</f>
        <v>0.18627522858142753</v>
      </c>
      <c r="AH76" s="82">
        <f>IF(ISNA(VLOOKUP($B76,'Feeder DER'!$B$3:$V$366,'Feeder DER'!H$369,FALSE)),0,VLOOKUP($B76,'Feeder DER'!$B$3:$V$366,'Feeder DER'!H$369,FALSE)/1000)</f>
        <v>0.23530062389424736</v>
      </c>
      <c r="AI76" s="82">
        <f>IF(ISNA(VLOOKUP($B76,'Feeder DER'!$B$3:$V$366,'Feeder DER'!I$369,FALSE)),0,VLOOKUP($B76,'Feeder DER'!$B$3:$V$366,'Feeder DER'!I$369,FALSE)/1000)</f>
        <v>0.2906356107204211</v>
      </c>
      <c r="AJ76" s="82">
        <f>IF(ISNA(VLOOKUP($B76,'Feeder DER'!$B$3:$V$366,'Feeder DER'!J$369,FALSE)),0,VLOOKUP($B76,'Feeder DER'!$B$3:$V$366,'Feeder DER'!J$369,FALSE)/1000)</f>
        <v>0.4100049594971904</v>
      </c>
      <c r="AK76" s="82">
        <f>IF(ISNA(VLOOKUP($B76,'Feeder DER'!$B$3:$V$366,'Feeder DER'!K$369,FALSE)),0,VLOOKUP($B76,'Feeder DER'!$B$3:$V$366,'Feeder DER'!K$369,FALSE)/1000)</f>
        <v>0.51063511860840516</v>
      </c>
      <c r="AL76" s="82">
        <f>IF(ISNA(VLOOKUP($B76,'Feeder DER'!$B$3:$V$366,'Feeder DER'!L$369,FALSE)),0,VLOOKUP($B76,'Feeder DER'!$B$3:$V$366,'Feeder DER'!L$369,FALSE)/1000)</f>
        <v>0.60477109639869231</v>
      </c>
      <c r="AM76" s="82">
        <f>IF(ISNA(VLOOKUP($B76,'Feeder DER'!$B$3:$V$366,'Feeder DER'!M$369,FALSE)),0,VLOOKUP($B76,'Feeder DER'!$B$3:$V$366,'Feeder DER'!M$369,FALSE)/1000)</f>
        <v>-0.25926371613383231</v>
      </c>
      <c r="AN76" s="82">
        <f>IF(ISNA(VLOOKUP($B76,'Feeder DER'!$B$3:$V$366,'Feeder DER'!N$369,FALSE)),0,VLOOKUP($B76,'Feeder DER'!$B$3:$V$366,'Feeder DER'!N$369,FALSE)/1000)</f>
        <v>-0.33296840069643052</v>
      </c>
      <c r="AO76" s="82">
        <f>IF(ISNA(VLOOKUP($B76,'Feeder DER'!$B$3:$V$366,'Feeder DER'!O$369,FALSE)),0,VLOOKUP($B76,'Feeder DER'!$B$3:$V$366,'Feeder DER'!O$369,FALSE)/1000)</f>
        <v>-0.41425677545105016</v>
      </c>
      <c r="AP76" s="82">
        <f>IF(ISNA(VLOOKUP($B76,'Feeder DER'!$B$3:$V$366,'Feeder DER'!P$369,FALSE)),0,VLOOKUP($B76,'Feeder DER'!$B$3:$V$366,'Feeder DER'!P$369,FALSE)/1000)</f>
        <v>-0.49462218041805295</v>
      </c>
      <c r="AQ76" s="82">
        <f>IF(ISNA(VLOOKUP($B76,'Feeder DER'!$B$3:$V$366,'Feeder DER'!Q$369,FALSE)),0,VLOOKUP($B76,'Feeder DER'!$B$3:$V$366,'Feeder DER'!Q$369,FALSE)/1000)</f>
        <v>-0.5664470261328346</v>
      </c>
      <c r="AR76" s="82">
        <f>IF(ISNA(VLOOKUP($B76,'Feeder DER'!$B$3:$V$366,'Feeder DER'!R$369,FALSE)),0,VLOOKUP($B76,'Feeder DER'!$B$3:$V$366,'Feeder DER'!R$369,FALSE)/1000)</f>
        <v>-0.63246306075275438</v>
      </c>
      <c r="AS76" s="82">
        <f>IF(ISNA(VLOOKUP($B76,'Feeder DER'!$B$3:$V$366,'Feeder DER'!S$369,FALSE)),0,VLOOKUP($B76,'Feeder DER'!$B$3:$V$366,'Feeder DER'!S$369,FALSE)/1000)</f>
        <v>-0.69574706216932536</v>
      </c>
      <c r="AT76" s="82">
        <f>IF(ISNA(VLOOKUP($B76,'Feeder DER'!$B$3:$V$366,'Feeder DER'!T$369,FALSE)),0,VLOOKUP($B76,'Feeder DER'!$B$3:$V$366,'Feeder DER'!T$369,FALSE)/1000)</f>
        <v>-0.76835301992616434</v>
      </c>
      <c r="AU76" s="82">
        <f>IF(ISNA(VLOOKUP($B76,'Feeder DER'!$B$3:$V$366,'Feeder DER'!U$369,FALSE)),0,VLOOKUP($B76,'Feeder DER'!$B$3:$V$366,'Feeder DER'!U$369,FALSE)/1000)</f>
        <v>-0.84220869186716629</v>
      </c>
      <c r="AV76" s="82">
        <f>IF(ISNA(VLOOKUP($B76,'Feeder DER'!$B$3:$V$366,'Feeder DER'!V$369,FALSE)),0,VLOOKUP($B76,'Feeder DER'!$B$3:$V$366,'Feeder DER'!V$369,FALSE)/1000)</f>
        <v>-0.90725815598268367</v>
      </c>
    </row>
    <row r="77" spans="1:48" x14ac:dyDescent="0.25">
      <c r="A77" s="9" t="s">
        <v>59</v>
      </c>
      <c r="B77" s="108">
        <v>55001</v>
      </c>
      <c r="C77" s="109">
        <v>114.64524636530926</v>
      </c>
      <c r="D77" s="109">
        <v>75.081175044282418</v>
      </c>
      <c r="E77" s="109">
        <v>75.081175044282418</v>
      </c>
      <c r="F77" s="109">
        <v>76.224645581168176</v>
      </c>
      <c r="G77" s="109">
        <v>78.934794592983124</v>
      </c>
      <c r="H77" s="109">
        <v>80.832962514604887</v>
      </c>
      <c r="I77" s="109">
        <v>81.245406574990909</v>
      </c>
      <c r="J77" s="109">
        <v>81.67654198509068</v>
      </c>
      <c r="K77" s="109">
        <v>82.324966594530608</v>
      </c>
      <c r="L77" s="109">
        <v>84.944282312196449</v>
      </c>
      <c r="M77" s="109">
        <v>90.395791086989689</v>
      </c>
      <c r="N77" s="109">
        <v>95.852387400751638</v>
      </c>
      <c r="P77" s="109">
        <v>40.094931323807245</v>
      </c>
      <c r="Q77" s="109">
        <v>74.405561954275441</v>
      </c>
      <c r="R77" s="109">
        <v>74.405561954275441</v>
      </c>
      <c r="S77" s="109">
        <v>76.723232229701622</v>
      </c>
      <c r="T77" s="109">
        <v>78.221226998800418</v>
      </c>
      <c r="U77" s="109">
        <v>79.643375119231024</v>
      </c>
      <c r="V77" s="109">
        <v>80.155583923345262</v>
      </c>
      <c r="W77" s="109">
        <v>80.781658337176523</v>
      </c>
      <c r="X77" s="109">
        <v>81.6757995283713</v>
      </c>
      <c r="Y77" s="109">
        <v>83.308472692964997</v>
      </c>
      <c r="Z77" s="109">
        <v>87.410264349262562</v>
      </c>
      <c r="AA77" s="109">
        <v>91.129362192077352</v>
      </c>
      <c r="AC77" s="82">
        <f>IF(ISNA(VLOOKUP($B77,'Feeder DER'!$B$3:$V$366,'Feeder DER'!C$369,FALSE)),0,VLOOKUP($B77,'Feeder DER'!$B$3:$V$366,'Feeder DER'!C$369,FALSE)/1000)</f>
        <v>7.5698572010549733E-2</v>
      </c>
      <c r="AD77" s="82">
        <f>IF(ISNA(VLOOKUP($B77,'Feeder DER'!$B$3:$V$366,'Feeder DER'!D$369,FALSE)),0,VLOOKUP($B77,'Feeder DER'!$B$3:$V$366,'Feeder DER'!D$369,FALSE)/1000)</f>
        <v>0.10439004150985932</v>
      </c>
      <c r="AE77" s="82">
        <f>IF(ISNA(VLOOKUP($B77,'Feeder DER'!$B$3:$V$366,'Feeder DER'!E$369,FALSE)),0,VLOOKUP($B77,'Feeder DER'!$B$3:$V$366,'Feeder DER'!E$369,FALSE)/1000)</f>
        <v>0.13929760061102409</v>
      </c>
      <c r="AF77" s="82">
        <f>IF(ISNA(VLOOKUP($B77,'Feeder DER'!$B$3:$V$366,'Feeder DER'!F$369,FALSE)),0,VLOOKUP($B77,'Feeder DER'!$B$3:$V$366,'Feeder DER'!F$369,FALSE)/1000)</f>
        <v>0.1814666978346649</v>
      </c>
      <c r="AG77" s="82">
        <f>IF(ISNA(VLOOKUP($B77,'Feeder DER'!$B$3:$V$366,'Feeder DER'!G$369,FALSE)),0,VLOOKUP($B77,'Feeder DER'!$B$3:$V$366,'Feeder DER'!G$369,FALSE)/1000)</f>
        <v>0.22800132685040933</v>
      </c>
      <c r="AH77" s="82">
        <f>IF(ISNA(VLOOKUP($B77,'Feeder DER'!$B$3:$V$366,'Feeder DER'!H$369,FALSE)),0,VLOOKUP($B77,'Feeder DER'!$B$3:$V$366,'Feeder DER'!H$369,FALSE)/1000)</f>
        <v>0.2831140841198736</v>
      </c>
      <c r="AI77" s="82">
        <f>IF(ISNA(VLOOKUP($B77,'Feeder DER'!$B$3:$V$366,'Feeder DER'!I$369,FALSE)),0,VLOOKUP($B77,'Feeder DER'!$B$3:$V$366,'Feeder DER'!I$369,FALSE)/1000)</f>
        <v>0.34779071886589424</v>
      </c>
      <c r="AJ77" s="82">
        <f>IF(ISNA(VLOOKUP($B77,'Feeder DER'!$B$3:$V$366,'Feeder DER'!J$369,FALSE)),0,VLOOKUP($B77,'Feeder DER'!$B$3:$V$366,'Feeder DER'!J$369,FALSE)/1000)</f>
        <v>0.49524240043892964</v>
      </c>
      <c r="AK77" s="82">
        <f>IF(ISNA(VLOOKUP($B77,'Feeder DER'!$B$3:$V$366,'Feeder DER'!K$369,FALSE)),0,VLOOKUP($B77,'Feeder DER'!$B$3:$V$366,'Feeder DER'!K$369,FALSE)/1000)</f>
        <v>0.61830746554244875</v>
      </c>
      <c r="AL77" s="82">
        <f>IF(ISNA(VLOOKUP($B77,'Feeder DER'!$B$3:$V$366,'Feeder DER'!L$369,FALSE)),0,VLOOKUP($B77,'Feeder DER'!$B$3:$V$366,'Feeder DER'!L$369,FALSE)/1000)</f>
        <v>0.7361542319151948</v>
      </c>
      <c r="AM77" s="82">
        <f>IF(ISNA(VLOOKUP($B77,'Feeder DER'!$B$3:$V$366,'Feeder DER'!M$369,FALSE)),0,VLOOKUP($B77,'Feeder DER'!$B$3:$V$366,'Feeder DER'!M$369,FALSE)/1000)</f>
        <v>-0.33029067533711021</v>
      </c>
      <c r="AN77" s="82">
        <f>IF(ISNA(VLOOKUP($B77,'Feeder DER'!$B$3:$V$366,'Feeder DER'!N$369,FALSE)),0,VLOOKUP($B77,'Feeder DER'!$B$3:$V$366,'Feeder DER'!N$369,FALSE)/1000)</f>
        <v>-0.39030302224264279</v>
      </c>
      <c r="AO77" s="82">
        <f>IF(ISNA(VLOOKUP($B77,'Feeder DER'!$B$3:$V$366,'Feeder DER'!O$369,FALSE)),0,VLOOKUP($B77,'Feeder DER'!$B$3:$V$366,'Feeder DER'!O$369,FALSE)/1000)</f>
        <v>-0.45437524604031282</v>
      </c>
      <c r="AP77" s="82">
        <f>IF(ISNA(VLOOKUP($B77,'Feeder DER'!$B$3:$V$366,'Feeder DER'!P$369,FALSE)),0,VLOOKUP($B77,'Feeder DER'!$B$3:$V$366,'Feeder DER'!P$369,FALSE)/1000)</f>
        <v>-0.51370134466248996</v>
      </c>
      <c r="AQ77" s="82">
        <f>IF(ISNA(VLOOKUP($B77,'Feeder DER'!$B$3:$V$366,'Feeder DER'!Q$369,FALSE)),0,VLOOKUP($B77,'Feeder DER'!$B$3:$V$366,'Feeder DER'!Q$369,FALSE)/1000)</f>
        <v>-0.56246199493699678</v>
      </c>
      <c r="AR77" s="82">
        <f>IF(ISNA(VLOOKUP($B77,'Feeder DER'!$B$3:$V$366,'Feeder DER'!R$369,FALSE)),0,VLOOKUP($B77,'Feeder DER'!$B$3:$V$366,'Feeder DER'!R$369,FALSE)/1000)</f>
        <v>-0.60196243000018024</v>
      </c>
      <c r="AS77" s="82">
        <f>IF(ISNA(VLOOKUP($B77,'Feeder DER'!$B$3:$V$366,'Feeder DER'!S$369,FALSE)),0,VLOOKUP($B77,'Feeder DER'!$B$3:$V$366,'Feeder DER'!S$369,FALSE)/1000)</f>
        <v>-0.63458262426790624</v>
      </c>
      <c r="AT77" s="82">
        <f>IF(ISNA(VLOOKUP($B77,'Feeder DER'!$B$3:$V$366,'Feeder DER'!T$369,FALSE)),0,VLOOKUP($B77,'Feeder DER'!$B$3:$V$366,'Feeder DER'!T$369,FALSE)/1000)</f>
        <v>-0.64918143035679721</v>
      </c>
      <c r="AU77" s="82">
        <f>IF(ISNA(VLOOKUP($B77,'Feeder DER'!$B$3:$V$366,'Feeder DER'!U$369,FALSE)),0,VLOOKUP($B77,'Feeder DER'!$B$3:$V$366,'Feeder DER'!U$369,FALSE)/1000)</f>
        <v>-0.6716901161370048</v>
      </c>
      <c r="AV77" s="82">
        <f>IF(ISNA(VLOOKUP($B77,'Feeder DER'!$B$3:$V$366,'Feeder DER'!V$369,FALSE)),0,VLOOKUP($B77,'Feeder DER'!$B$3:$V$366,'Feeder DER'!V$369,FALSE)/1000)</f>
        <v>-0.68702560854217043</v>
      </c>
    </row>
    <row r="78" spans="1:48" x14ac:dyDescent="0.25">
      <c r="A78" s="9" t="s">
        <v>59</v>
      </c>
      <c r="B78" s="108">
        <v>55002</v>
      </c>
      <c r="C78" s="109">
        <v>37.270674805001811</v>
      </c>
      <c r="D78" s="109">
        <v>53.652515397480542</v>
      </c>
      <c r="E78" s="109">
        <v>53.652515397480542</v>
      </c>
      <c r="F78" s="109">
        <v>54.469631945678472</v>
      </c>
      <c r="G78" s="109">
        <v>56.406286659727755</v>
      </c>
      <c r="H78" s="109">
        <v>57.762705010689224</v>
      </c>
      <c r="I78" s="109">
        <v>58.057434831944803</v>
      </c>
      <c r="J78" s="109">
        <v>58.365521369151161</v>
      </c>
      <c r="K78" s="109">
        <v>58.828881343493087</v>
      </c>
      <c r="L78" s="109">
        <v>60.700627181115429</v>
      </c>
      <c r="M78" s="109">
        <v>64.596239607353937</v>
      </c>
      <c r="N78" s="109">
        <v>68.495487555581704</v>
      </c>
      <c r="P78" s="109">
        <v>35.205305552611243</v>
      </c>
      <c r="Q78" s="109">
        <v>38.703660213200259</v>
      </c>
      <c r="R78" s="109">
        <v>38.703660213200259</v>
      </c>
      <c r="S78" s="109">
        <v>39.909246468720433</v>
      </c>
      <c r="T78" s="109">
        <v>40.688460804605434</v>
      </c>
      <c r="U78" s="109">
        <v>41.428221867895466</v>
      </c>
      <c r="V78" s="109">
        <v>41.694658341083183</v>
      </c>
      <c r="W78" s="109">
        <v>42.020324470666274</v>
      </c>
      <c r="X78" s="109">
        <v>42.485431324746557</v>
      </c>
      <c r="Y78" s="109">
        <v>43.334701537106184</v>
      </c>
      <c r="Z78" s="109">
        <v>45.468337065969479</v>
      </c>
      <c r="AA78" s="109">
        <v>47.402906141550233</v>
      </c>
      <c r="AC78" s="82">
        <f>IF(ISNA(VLOOKUP($B78,'Feeder DER'!$B$3:$V$366,'Feeder DER'!C$369,FALSE)),0,VLOOKUP($B78,'Feeder DER'!$B$3:$V$366,'Feeder DER'!C$369,FALSE)/1000)</f>
        <v>0.18711345326776843</v>
      </c>
      <c r="AD78" s="82">
        <f>IF(ISNA(VLOOKUP($B78,'Feeder DER'!$B$3:$V$366,'Feeder DER'!D$369,FALSE)),0,VLOOKUP($B78,'Feeder DER'!$B$3:$V$366,'Feeder DER'!D$369,FALSE)/1000)</f>
        <v>0.21750382043704641</v>
      </c>
      <c r="AE78" s="82">
        <f>IF(ISNA(VLOOKUP($B78,'Feeder DER'!$B$3:$V$366,'Feeder DER'!E$369,FALSE)),0,VLOOKUP($B78,'Feeder DER'!$B$3:$V$366,'Feeder DER'!E$369,FALSE)/1000)</f>
        <v>0.25780265376993183</v>
      </c>
      <c r="AF78" s="82">
        <f>IF(ISNA(VLOOKUP($B78,'Feeder DER'!$B$3:$V$366,'Feeder DER'!F$369,FALSE)),0,VLOOKUP($B78,'Feeder DER'!$B$3:$V$366,'Feeder DER'!F$369,FALSE)/1000)</f>
        <v>0.31382785342646147</v>
      </c>
      <c r="AG78" s="82">
        <f>IF(ISNA(VLOOKUP($B78,'Feeder DER'!$B$3:$V$366,'Feeder DER'!G$369,FALSE)),0,VLOOKUP($B78,'Feeder DER'!$B$3:$V$366,'Feeder DER'!G$369,FALSE)/1000)</f>
        <v>0.3825185514118904</v>
      </c>
      <c r="AH78" s="82">
        <f>IF(ISNA(VLOOKUP($B78,'Feeder DER'!$B$3:$V$366,'Feeder DER'!H$369,FALSE)),0,VLOOKUP($B78,'Feeder DER'!$B$3:$V$366,'Feeder DER'!H$369,FALSE)/1000)</f>
        <v>0.47110716774153316</v>
      </c>
      <c r="AI78" s="82">
        <f>IF(ISNA(VLOOKUP($B78,'Feeder DER'!$B$3:$V$366,'Feeder DER'!I$369,FALSE)),0,VLOOKUP($B78,'Feeder DER'!$B$3:$V$366,'Feeder DER'!I$369,FALSE)/1000)</f>
        <v>0.58075891126008783</v>
      </c>
      <c r="AJ78" s="82">
        <f>IF(ISNA(VLOOKUP($B78,'Feeder DER'!$B$3:$V$366,'Feeder DER'!J$369,FALSE)),0,VLOOKUP($B78,'Feeder DER'!$B$3:$V$366,'Feeder DER'!J$369,FALSE)/1000)</f>
        <v>0.84596207694119907</v>
      </c>
      <c r="AK78" s="82">
        <f>IF(ISNA(VLOOKUP($B78,'Feeder DER'!$B$3:$V$366,'Feeder DER'!K$369,FALSE)),0,VLOOKUP($B78,'Feeder DER'!$B$3:$V$366,'Feeder DER'!K$369,FALSE)/1000)</f>
        <v>1.0648363777516869</v>
      </c>
      <c r="AL78" s="82">
        <f>IF(ISNA(VLOOKUP($B78,'Feeder DER'!$B$3:$V$366,'Feeder DER'!L$369,FALSE)),0,VLOOKUP($B78,'Feeder DER'!$B$3:$V$366,'Feeder DER'!L$369,FALSE)/1000)</f>
        <v>1.2783039748443907</v>
      </c>
      <c r="AM78" s="82">
        <f>IF(ISNA(VLOOKUP($B78,'Feeder DER'!$B$3:$V$366,'Feeder DER'!M$369,FALSE)),0,VLOOKUP($B78,'Feeder DER'!$B$3:$V$366,'Feeder DER'!M$369,FALSE)/1000)</f>
        <v>-0.42976245309381716</v>
      </c>
      <c r="AN78" s="82">
        <f>IF(ISNA(VLOOKUP($B78,'Feeder DER'!$B$3:$V$366,'Feeder DER'!N$369,FALSE)),0,VLOOKUP($B78,'Feeder DER'!$B$3:$V$366,'Feeder DER'!N$369,FALSE)/1000)</f>
        <v>-0.48498204406509149</v>
      </c>
      <c r="AO78" s="82">
        <f>IF(ISNA(VLOOKUP($B78,'Feeder DER'!$B$3:$V$366,'Feeder DER'!O$369,FALSE)),0,VLOOKUP($B78,'Feeder DER'!$B$3:$V$366,'Feeder DER'!O$369,FALSE)/1000)</f>
        <v>-0.54311347238440921</v>
      </c>
      <c r="AP78" s="82">
        <f>IF(ISNA(VLOOKUP($B78,'Feeder DER'!$B$3:$V$366,'Feeder DER'!P$369,FALSE)),0,VLOOKUP($B78,'Feeder DER'!$B$3:$V$366,'Feeder DER'!P$369,FALSE)/1000)</f>
        <v>-0.59294080502808777</v>
      </c>
      <c r="AQ78" s="82">
        <f>IF(ISNA(VLOOKUP($B78,'Feeder DER'!$B$3:$V$366,'Feeder DER'!Q$369,FALSE)),0,VLOOKUP($B78,'Feeder DER'!$B$3:$V$366,'Feeder DER'!Q$369,FALSE)/1000)</f>
        <v>-0.6286529740995046</v>
      </c>
      <c r="AR78" s="82">
        <f>IF(ISNA(VLOOKUP($B78,'Feeder DER'!$B$3:$V$366,'Feeder DER'!R$369,FALSE)),0,VLOOKUP($B78,'Feeder DER'!$B$3:$V$366,'Feeder DER'!R$369,FALSE)/1000)</f>
        <v>-0.64929807453659294</v>
      </c>
      <c r="AS78" s="82">
        <f>IF(ISNA(VLOOKUP($B78,'Feeder DER'!$B$3:$V$366,'Feeder DER'!S$369,FALSE)),0,VLOOKUP($B78,'Feeder DER'!$B$3:$V$366,'Feeder DER'!S$369,FALSE)/1000)</f>
        <v>-0.65705978467326676</v>
      </c>
      <c r="AT78" s="82">
        <f>IF(ISNA(VLOOKUP($B78,'Feeder DER'!$B$3:$V$366,'Feeder DER'!T$369,FALSE)),0,VLOOKUP($B78,'Feeder DER'!$B$3:$V$366,'Feeder DER'!T$369,FALSE)/1000)</f>
        <v>-0.60332446387545136</v>
      </c>
      <c r="AU78" s="82">
        <f>IF(ISNA(VLOOKUP($B78,'Feeder DER'!$B$3:$V$366,'Feeder DER'!U$369,FALSE)),0,VLOOKUP($B78,'Feeder DER'!$B$3:$V$366,'Feeder DER'!U$369,FALSE)/1000)</f>
        <v>-0.57113144565508356</v>
      </c>
      <c r="AV78" s="82">
        <f>IF(ISNA(VLOOKUP($B78,'Feeder DER'!$B$3:$V$366,'Feeder DER'!V$369,FALSE)),0,VLOOKUP($B78,'Feeder DER'!$B$3:$V$366,'Feeder DER'!V$369,FALSE)/1000)</f>
        <v>-0.53241330055014058</v>
      </c>
    </row>
    <row r="79" spans="1:48" x14ac:dyDescent="0.25">
      <c r="A79" s="9" t="s">
        <v>59</v>
      </c>
      <c r="B79" s="108">
        <v>55003</v>
      </c>
      <c r="C79" s="109">
        <v>36.425958450721346</v>
      </c>
      <c r="D79" s="109">
        <v>34.801632507434924</v>
      </c>
      <c r="E79" s="109">
        <v>34.801632507434924</v>
      </c>
      <c r="F79" s="109">
        <v>35.331654065892245</v>
      </c>
      <c r="G79" s="109">
        <v>36.587862561483107</v>
      </c>
      <c r="H79" s="109">
        <v>37.467701514545851</v>
      </c>
      <c r="I79" s="109">
        <v>37.658877619754151</v>
      </c>
      <c r="J79" s="109">
        <v>37.858717540937924</v>
      </c>
      <c r="K79" s="109">
        <v>38.159275369890331</v>
      </c>
      <c r="L79" s="109">
        <v>39.37338080941484</v>
      </c>
      <c r="M79" s="109">
        <v>41.900264610574247</v>
      </c>
      <c r="N79" s="109">
        <v>44.429506588219994</v>
      </c>
      <c r="P79" s="109">
        <v>16.543913514274905</v>
      </c>
      <c r="Q79" s="109">
        <v>16.197104153830846</v>
      </c>
      <c r="R79" s="109">
        <v>16.197104153830846</v>
      </c>
      <c r="S79" s="109">
        <v>16.701630238431679</v>
      </c>
      <c r="T79" s="109">
        <v>17.027723834927833</v>
      </c>
      <c r="U79" s="109">
        <v>17.337306621802622</v>
      </c>
      <c r="V79" s="109">
        <v>17.448807686116144</v>
      </c>
      <c r="W79" s="109">
        <v>17.585095783706286</v>
      </c>
      <c r="X79" s="109">
        <v>17.779738463925703</v>
      </c>
      <c r="Y79" s="109">
        <v>18.135149761166353</v>
      </c>
      <c r="Z79" s="109">
        <v>19.028055411354089</v>
      </c>
      <c r="AA79" s="109">
        <v>19.837653693205347</v>
      </c>
      <c r="AC79" s="82">
        <f>IF(ISNA(VLOOKUP($B79,'Feeder DER'!$B$3:$V$366,'Feeder DER'!C$369,FALSE)),0,VLOOKUP($B79,'Feeder DER'!$B$3:$V$366,'Feeder DER'!C$369,FALSE)/1000)</f>
        <v>2.3241711587870594E-2</v>
      </c>
      <c r="AD79" s="82">
        <f>IF(ISNA(VLOOKUP($B79,'Feeder DER'!$B$3:$V$366,'Feeder DER'!D$369,FALSE)),0,VLOOKUP($B79,'Feeder DER'!$B$3:$V$366,'Feeder DER'!D$369,FALSE)/1000)</f>
        <v>3.100862563375565E-2</v>
      </c>
      <c r="AE79" s="82">
        <f>IF(ISNA(VLOOKUP($B79,'Feeder DER'!$B$3:$V$366,'Feeder DER'!E$369,FALSE)),0,VLOOKUP($B79,'Feeder DER'!$B$3:$V$366,'Feeder DER'!E$369,FALSE)/1000)</f>
        <v>4.0822126851485868E-2</v>
      </c>
      <c r="AF79" s="82">
        <f>IF(ISNA(VLOOKUP($B79,'Feeder DER'!$B$3:$V$366,'Feeder DER'!F$369,FALSE)),0,VLOOKUP($B79,'Feeder DER'!$B$3:$V$366,'Feeder DER'!F$369,FALSE)/1000)</f>
        <v>5.3400157093093745E-2</v>
      </c>
      <c r="AG79" s="82">
        <f>IF(ISNA(VLOOKUP($B79,'Feeder DER'!$B$3:$V$366,'Feeder DER'!G$369,FALSE)),0,VLOOKUP($B79,'Feeder DER'!$B$3:$V$366,'Feeder DER'!G$369,FALSE)/1000)</f>
        <v>6.7939579284395507E-2</v>
      </c>
      <c r="AH79" s="82">
        <f>IF(ISNA(VLOOKUP($B79,'Feeder DER'!$B$3:$V$366,'Feeder DER'!H$369,FALSE)),0,VLOOKUP($B79,'Feeder DER'!$B$3:$V$366,'Feeder DER'!H$369,FALSE)/1000)</f>
        <v>8.5828263775435579E-2</v>
      </c>
      <c r="AI79" s="82">
        <f>IF(ISNA(VLOOKUP($B79,'Feeder DER'!$B$3:$V$366,'Feeder DER'!I$369,FALSE)),0,VLOOKUP($B79,'Feeder DER'!$B$3:$V$366,'Feeder DER'!I$369,FALSE)/1000)</f>
        <v>0.10734481316519986</v>
      </c>
      <c r="AJ79" s="82">
        <f>IF(ISNA(VLOOKUP($B79,'Feeder DER'!$B$3:$V$366,'Feeder DER'!J$369,FALSE)),0,VLOOKUP($B79,'Feeder DER'!$B$3:$V$366,'Feeder DER'!J$369,FALSE)/1000)</f>
        <v>0.15772386539685623</v>
      </c>
      <c r="AK79" s="82">
        <f>IF(ISNA(VLOOKUP($B79,'Feeder DER'!$B$3:$V$366,'Feeder DER'!K$369,FALSE)),0,VLOOKUP($B79,'Feeder DER'!$B$3:$V$366,'Feeder DER'!K$369,FALSE)/1000)</f>
        <v>0.19967503645056775</v>
      </c>
      <c r="AL79" s="82">
        <f>IF(ISNA(VLOOKUP($B79,'Feeder DER'!$B$3:$V$366,'Feeder DER'!L$369,FALSE)),0,VLOOKUP($B79,'Feeder DER'!$B$3:$V$366,'Feeder DER'!L$369,FALSE)/1000)</f>
        <v>0.24024369370967052</v>
      </c>
      <c r="AM79" s="82">
        <f>IF(ISNA(VLOOKUP($B79,'Feeder DER'!$B$3:$V$366,'Feeder DER'!M$369,FALSE)),0,VLOOKUP($B79,'Feeder DER'!$B$3:$V$366,'Feeder DER'!M$369,FALSE)/1000)</f>
        <v>-8.3518864771443296E-2</v>
      </c>
      <c r="AN79" s="82">
        <f>IF(ISNA(VLOOKUP($B79,'Feeder DER'!$B$3:$V$366,'Feeder DER'!N$369,FALSE)),0,VLOOKUP($B79,'Feeder DER'!$B$3:$V$366,'Feeder DER'!N$369,FALSE)/1000)</f>
        <v>-9.924232545313029E-2</v>
      </c>
      <c r="AO79" s="82">
        <f>IF(ISNA(VLOOKUP($B79,'Feeder DER'!$B$3:$V$366,'Feeder DER'!O$369,FALSE)),0,VLOOKUP($B79,'Feeder DER'!$B$3:$V$366,'Feeder DER'!O$369,FALSE)/1000)</f>
        <v>-0.1161344823431962</v>
      </c>
      <c r="AP79" s="82">
        <f>IF(ISNA(VLOOKUP($B79,'Feeder DER'!$B$3:$V$366,'Feeder DER'!P$369,FALSE)),0,VLOOKUP($B79,'Feeder DER'!$B$3:$V$366,'Feeder DER'!P$369,FALSE)/1000)</f>
        <v>-0.13163049169007912</v>
      </c>
      <c r="AQ79" s="82">
        <f>IF(ISNA(VLOOKUP($B79,'Feeder DER'!$B$3:$V$366,'Feeder DER'!Q$369,FALSE)),0,VLOOKUP($B79,'Feeder DER'!$B$3:$V$366,'Feeder DER'!Q$369,FALSE)/1000)</f>
        <v>-0.1441085026047447</v>
      </c>
      <c r="AR79" s="82">
        <f>IF(ISNA(VLOOKUP($B79,'Feeder DER'!$B$3:$V$366,'Feeder DER'!R$369,FALSE)),0,VLOOKUP($B79,'Feeder DER'!$B$3:$V$366,'Feeder DER'!R$369,FALSE)/1000)</f>
        <v>-0.15369506656067156</v>
      </c>
      <c r="AS79" s="82">
        <f>IF(ISNA(VLOOKUP($B79,'Feeder DER'!$B$3:$V$366,'Feeder DER'!S$369,FALSE)),0,VLOOKUP($B79,'Feeder DER'!$B$3:$V$366,'Feeder DER'!S$369,FALSE)/1000)</f>
        <v>-0.16101822631932239</v>
      </c>
      <c r="AT79" s="82">
        <f>IF(ISNA(VLOOKUP($B79,'Feeder DER'!$B$3:$V$366,'Feeder DER'!T$369,FALSE)),0,VLOOKUP($B79,'Feeder DER'!$B$3:$V$366,'Feeder DER'!T$369,FALSE)/1000)</f>
        <v>-0.16002354066240185</v>
      </c>
      <c r="AU79" s="82">
        <f>IF(ISNA(VLOOKUP($B79,'Feeder DER'!$B$3:$V$366,'Feeder DER'!U$369,FALSE)),0,VLOOKUP($B79,'Feeder DER'!$B$3:$V$366,'Feeder DER'!U$369,FALSE)/1000)</f>
        <v>-0.16246879892725208</v>
      </c>
      <c r="AV79" s="82">
        <f>IF(ISNA(VLOOKUP($B79,'Feeder DER'!$B$3:$V$366,'Feeder DER'!V$369,FALSE)),0,VLOOKUP($B79,'Feeder DER'!$B$3:$V$366,'Feeder DER'!V$369,FALSE)/1000)</f>
        <v>-0.16309018619018212</v>
      </c>
    </row>
    <row r="80" spans="1:48" x14ac:dyDescent="0.25">
      <c r="A80" s="9" t="s">
        <v>47</v>
      </c>
      <c r="B80" s="108">
        <v>49621</v>
      </c>
      <c r="C80" s="109">
        <v>7.4312937101186831</v>
      </c>
      <c r="D80" s="109">
        <v>0.38971065248631309</v>
      </c>
      <c r="E80" s="109">
        <v>0.38971065248631309</v>
      </c>
      <c r="F80" s="109">
        <v>0.39564586392600881</v>
      </c>
      <c r="G80" s="109">
        <v>0.40971295782946227</v>
      </c>
      <c r="H80" s="109">
        <v>0.41956544427266873</v>
      </c>
      <c r="I80" s="109">
        <v>0.42170624512977228</v>
      </c>
      <c r="J80" s="109">
        <v>0.42394406388901307</v>
      </c>
      <c r="K80" s="109">
        <v>0.42730972748556673</v>
      </c>
      <c r="L80" s="109">
        <v>0.44090534898186279</v>
      </c>
      <c r="M80" s="109">
        <v>0.46920153694650918</v>
      </c>
      <c r="N80" s="109">
        <v>0.4975241319050509</v>
      </c>
      <c r="P80" s="109">
        <v>9.6280926008664949</v>
      </c>
      <c r="Q80" s="109">
        <v>0.38187566700806896</v>
      </c>
      <c r="R80" s="109">
        <v>0.38187566700806896</v>
      </c>
      <c r="S80" s="109">
        <v>0.39377077080255468</v>
      </c>
      <c r="T80" s="109">
        <v>0.40145900991532074</v>
      </c>
      <c r="U80" s="109">
        <v>0.40875797719423801</v>
      </c>
      <c r="V80" s="109">
        <v>0.41138681398521249</v>
      </c>
      <c r="W80" s="109">
        <v>0.41460004936841444</v>
      </c>
      <c r="X80" s="109">
        <v>0.41918909828920248</v>
      </c>
      <c r="Y80" s="109">
        <v>0.42756855457391596</v>
      </c>
      <c r="Z80" s="109">
        <v>0.4486204004781153</v>
      </c>
      <c r="AA80" s="109">
        <v>0.46770812634282882</v>
      </c>
      <c r="AC80" s="82">
        <f>IF(ISNA(VLOOKUP($B80,'Feeder DER'!$B$3:$V$366,'Feeder DER'!C$369,FALSE)),0,VLOOKUP($B80,'Feeder DER'!$B$3:$V$366,'Feeder DER'!C$369,FALSE)/1000)</f>
        <v>1.5390893165500481E-3</v>
      </c>
      <c r="AD80" s="82">
        <f>IF(ISNA(VLOOKUP($B80,'Feeder DER'!$B$3:$V$366,'Feeder DER'!D$369,FALSE)),0,VLOOKUP($B80,'Feeder DER'!$B$3:$V$366,'Feeder DER'!D$369,FALSE)/1000)</f>
        <v>3.0695422655415902E-3</v>
      </c>
      <c r="AE80" s="82">
        <f>IF(ISNA(VLOOKUP($B80,'Feeder DER'!$B$3:$V$366,'Feeder DER'!E$369,FALSE)),0,VLOOKUP($B80,'Feeder DER'!$B$3:$V$366,'Feeder DER'!E$369,FALSE)/1000)</f>
        <v>5.0261813323233808E-3</v>
      </c>
      <c r="AF80" s="82">
        <f>IF(ISNA(VLOOKUP($B80,'Feeder DER'!$B$3:$V$366,'Feeder DER'!F$369,FALSE)),0,VLOOKUP($B80,'Feeder DER'!$B$3:$V$366,'Feeder DER'!F$369,FALSE)/1000)</f>
        <v>7.5857755602834875E-3</v>
      </c>
      <c r="AG80" s="82">
        <f>IF(ISNA(VLOOKUP($B80,'Feeder DER'!$B$3:$V$366,'Feeder DER'!G$369,FALSE)),0,VLOOKUP($B80,'Feeder DER'!$B$3:$V$366,'Feeder DER'!G$369,FALSE)/1000)</f>
        <v>1.0590988708173371E-2</v>
      </c>
      <c r="AH80" s="82">
        <f>IF(ISNA(VLOOKUP($B80,'Feeder DER'!$B$3:$V$366,'Feeder DER'!H$369,FALSE)),0,VLOOKUP($B80,'Feeder DER'!$B$3:$V$366,'Feeder DER'!H$369,FALSE)/1000)</f>
        <v>1.4338246456102009E-2</v>
      </c>
      <c r="AI80" s="82">
        <f>IF(ISNA(VLOOKUP($B80,'Feeder DER'!$B$3:$V$366,'Feeder DER'!I$369,FALSE)),0,VLOOKUP($B80,'Feeder DER'!$B$3:$V$366,'Feeder DER'!I$369,FALSE)/1000)</f>
        <v>1.8886880385577079E-2</v>
      </c>
      <c r="AJ80" s="82">
        <f>IF(ISNA(VLOOKUP($B80,'Feeder DER'!$B$3:$V$366,'Feeder DER'!J$369,FALSE)),0,VLOOKUP($B80,'Feeder DER'!$B$3:$V$366,'Feeder DER'!J$369,FALSE)/1000)</f>
        <v>2.9646243611790225E-2</v>
      </c>
      <c r="AK80" s="82">
        <f>IF(ISNA(VLOOKUP($B80,'Feeder DER'!$B$3:$V$366,'Feeder DER'!K$369,FALSE)),0,VLOOKUP($B80,'Feeder DER'!$B$3:$V$366,'Feeder DER'!K$369,FALSE)/1000)</f>
        <v>3.8598521760463723E-2</v>
      </c>
      <c r="AL80" s="82">
        <f>IF(ISNA(VLOOKUP($B80,'Feeder DER'!$B$3:$V$366,'Feeder DER'!L$369,FALSE)),0,VLOOKUP($B80,'Feeder DER'!$B$3:$V$366,'Feeder DER'!L$369,FALSE)/1000)</f>
        <v>4.7291100352794185E-2</v>
      </c>
      <c r="AM80" s="82">
        <f>IF(ISNA(VLOOKUP($B80,'Feeder DER'!$B$3:$V$366,'Feeder DER'!M$369,FALSE)),0,VLOOKUP($B80,'Feeder DER'!$B$3:$V$366,'Feeder DER'!M$369,FALSE)/1000)</f>
        <v>-1.2943752566944692E-2</v>
      </c>
      <c r="AN80" s="82">
        <f>IF(ISNA(VLOOKUP($B80,'Feeder DER'!$B$3:$V$366,'Feeder DER'!N$369,FALSE)),0,VLOOKUP($B80,'Feeder DER'!$B$3:$V$366,'Feeder DER'!N$369,FALSE)/1000)</f>
        <v>-1.5987349589986773E-2</v>
      </c>
      <c r="AO80" s="82">
        <f>IF(ISNA(VLOOKUP($B80,'Feeder DER'!$B$3:$V$366,'Feeder DER'!O$369,FALSE)),0,VLOOKUP($B80,'Feeder DER'!$B$3:$V$366,'Feeder DER'!O$369,FALSE)/1000)</f>
        <v>-1.9253368027943352E-2</v>
      </c>
      <c r="AP80" s="82">
        <f>IF(ISNA(VLOOKUP($B80,'Feeder DER'!$B$3:$V$366,'Feeder DER'!P$369,FALSE)),0,VLOOKUP($B80,'Feeder DER'!$B$3:$V$366,'Feeder DER'!P$369,FALSE)/1000)</f>
        <v>-2.2232362334814289E-2</v>
      </c>
      <c r="AQ80" s="82">
        <f>IF(ISNA(VLOOKUP($B80,'Feeder DER'!$B$3:$V$366,'Feeder DER'!Q$369,FALSE)),0,VLOOKUP($B80,'Feeder DER'!$B$3:$V$366,'Feeder DER'!Q$369,FALSE)/1000)</f>
        <v>-2.4601271105730536E-2</v>
      </c>
      <c r="AR80" s="82">
        <f>IF(ISNA(VLOOKUP($B80,'Feeder DER'!$B$3:$V$366,'Feeder DER'!R$369,FALSE)),0,VLOOKUP($B80,'Feeder DER'!$B$3:$V$366,'Feeder DER'!R$369,FALSE)/1000)</f>
        <v>-2.6372639083950735E-2</v>
      </c>
      <c r="AS80" s="82">
        <f>IF(ISNA(VLOOKUP($B80,'Feeder DER'!$B$3:$V$366,'Feeder DER'!S$369,FALSE)),0,VLOOKUP($B80,'Feeder DER'!$B$3:$V$366,'Feeder DER'!S$369,FALSE)/1000)</f>
        <v>-2.7669529067791344E-2</v>
      </c>
      <c r="AT80" s="82">
        <f>IF(ISNA(VLOOKUP($B80,'Feeder DER'!$B$3:$V$366,'Feeder DER'!T$369,FALSE)),0,VLOOKUP($B80,'Feeder DER'!$B$3:$V$366,'Feeder DER'!T$369,FALSE)/1000)</f>
        <v>-2.7035391344194869E-2</v>
      </c>
      <c r="AU80" s="82">
        <f>IF(ISNA(VLOOKUP($B80,'Feeder DER'!$B$3:$V$366,'Feeder DER'!U$369,FALSE)),0,VLOOKUP($B80,'Feeder DER'!$B$3:$V$366,'Feeder DER'!U$369,FALSE)/1000)</f>
        <v>-2.7164690151278734E-2</v>
      </c>
      <c r="AV80" s="82">
        <f>IF(ISNA(VLOOKUP($B80,'Feeder DER'!$B$3:$V$366,'Feeder DER'!V$369,FALSE)),0,VLOOKUP($B80,'Feeder DER'!$B$3:$V$366,'Feeder DER'!V$369,FALSE)/1000)</f>
        <v>-2.6980392655467918E-2</v>
      </c>
    </row>
    <row r="81" spans="1:48" x14ac:dyDescent="0.25">
      <c r="A81" s="9" t="s">
        <v>1660</v>
      </c>
      <c r="B81" s="108">
        <v>17100</v>
      </c>
      <c r="C81" s="109">
        <v>106.09721867763879</v>
      </c>
      <c r="D81" s="109">
        <v>109.55540777208422</v>
      </c>
      <c r="E81" s="109">
        <v>109.55540777208422</v>
      </c>
      <c r="F81" s="109">
        <v>111.22391363750253</v>
      </c>
      <c r="G81" s="109">
        <v>115.17845323997122</v>
      </c>
      <c r="H81" s="109">
        <v>117.94818294319592</v>
      </c>
      <c r="I81" s="109">
        <v>118.55000460078338</v>
      </c>
      <c r="J81" s="109">
        <v>119.17909991835943</v>
      </c>
      <c r="K81" s="109">
        <v>120.12525482942398</v>
      </c>
      <c r="L81" s="109">
        <v>123.94725417031687</v>
      </c>
      <c r="M81" s="109">
        <v>131.90187483845799</v>
      </c>
      <c r="N81" s="109">
        <v>139.86391903727696</v>
      </c>
      <c r="P81" s="109">
        <v>133.25923735548116</v>
      </c>
      <c r="Q81" s="109">
        <v>123.31269363399176</v>
      </c>
      <c r="R81" s="109">
        <v>123.31269363399176</v>
      </c>
      <c r="S81" s="109">
        <v>127.15377966454777</v>
      </c>
      <c r="T81" s="109">
        <v>129.63641355878164</v>
      </c>
      <c r="U81" s="109">
        <v>131.99334643947927</v>
      </c>
      <c r="V81" s="109">
        <v>132.84223253991874</v>
      </c>
      <c r="W81" s="109">
        <v>133.87982865984725</v>
      </c>
      <c r="X81" s="109">
        <v>135.36169313179479</v>
      </c>
      <c r="Y81" s="109">
        <v>138.06753017491403</v>
      </c>
      <c r="Z81" s="109">
        <v>144.86544910165122</v>
      </c>
      <c r="AA81" s="109">
        <v>151.02912774126276</v>
      </c>
      <c r="AC81" s="82">
        <f>IF(ISNA(VLOOKUP($B81,'Feeder DER'!$B$3:$V$366,'Feeder DER'!C$369,FALSE)),0,VLOOKUP($B81,'Feeder DER'!$B$3:$V$366,'Feeder DER'!C$369,FALSE)/1000)</f>
        <v>1.5730677063747788E-3</v>
      </c>
      <c r="AD81" s="82">
        <f>IF(ISNA(VLOOKUP($B81,'Feeder DER'!$B$3:$V$366,'Feeder DER'!D$369,FALSE)),0,VLOOKUP($B81,'Feeder DER'!$B$3:$V$366,'Feeder DER'!D$369,FALSE)/1000)</f>
        <v>3.3114929273204219E-3</v>
      </c>
      <c r="AE81" s="82">
        <f>IF(ISNA(VLOOKUP($B81,'Feeder DER'!$B$3:$V$366,'Feeder DER'!E$369,FALSE)),0,VLOOKUP($B81,'Feeder DER'!$B$3:$V$366,'Feeder DER'!E$369,FALSE)/1000)</f>
        <v>5.398841136364298E-3</v>
      </c>
      <c r="AF81" s="82">
        <f>IF(ISNA(VLOOKUP($B81,'Feeder DER'!$B$3:$V$366,'Feeder DER'!F$369,FALSE)),0,VLOOKUP($B81,'Feeder DER'!$B$3:$V$366,'Feeder DER'!F$369,FALSE)/1000)</f>
        <v>7.7969992450424592E-3</v>
      </c>
      <c r="AG81" s="82">
        <f>IF(ISNA(VLOOKUP($B81,'Feeder DER'!$B$3:$V$366,'Feeder DER'!G$369,FALSE)),0,VLOOKUP($B81,'Feeder DER'!$B$3:$V$366,'Feeder DER'!G$369,FALSE)/1000)</f>
        <v>1.0309844500909861E-2</v>
      </c>
      <c r="AH81" s="82">
        <f>IF(ISNA(VLOOKUP($B81,'Feeder DER'!$B$3:$V$366,'Feeder DER'!H$369,FALSE)),0,VLOOKUP($B81,'Feeder DER'!$B$3:$V$366,'Feeder DER'!H$369,FALSE)/1000)</f>
        <v>1.3143501094672471E-2</v>
      </c>
      <c r="AI81" s="82">
        <f>IF(ISNA(VLOOKUP($B81,'Feeder DER'!$B$3:$V$366,'Feeder DER'!I$369,FALSE)),0,VLOOKUP($B81,'Feeder DER'!$B$3:$V$366,'Feeder DER'!I$369,FALSE)/1000)</f>
        <v>1.6364645977863426E-2</v>
      </c>
      <c r="AJ81" s="82">
        <f>IF(ISNA(VLOOKUP($B81,'Feeder DER'!$B$3:$V$366,'Feeder DER'!J$369,FALSE)),0,VLOOKUP($B81,'Feeder DER'!$B$3:$V$366,'Feeder DER'!J$369,FALSE)/1000)</f>
        <v>2.3356843952962718E-2</v>
      </c>
      <c r="AK81" s="82">
        <f>IF(ISNA(VLOOKUP($B81,'Feeder DER'!$B$3:$V$366,'Feeder DER'!K$369,FALSE)),0,VLOOKUP($B81,'Feeder DER'!$B$3:$V$366,'Feeder DER'!K$369,FALSE)/1000)</f>
        <v>2.9259752281897759E-2</v>
      </c>
      <c r="AL81" s="82">
        <f>IF(ISNA(VLOOKUP($B81,'Feeder DER'!$B$3:$V$366,'Feeder DER'!L$369,FALSE)),0,VLOOKUP($B81,'Feeder DER'!$B$3:$V$366,'Feeder DER'!L$369,FALSE)/1000)</f>
        <v>3.4814167866568616E-2</v>
      </c>
      <c r="AM81" s="82">
        <f>IF(ISNA(VLOOKUP($B81,'Feeder DER'!$B$3:$V$366,'Feeder DER'!M$369,FALSE)),0,VLOOKUP($B81,'Feeder DER'!$B$3:$V$366,'Feeder DER'!M$369,FALSE)/1000)</f>
        <v>-1.5105852677801759E-2</v>
      </c>
      <c r="AN81" s="82">
        <f>IF(ISNA(VLOOKUP($B81,'Feeder DER'!$B$3:$V$366,'Feeder DER'!N$369,FALSE)),0,VLOOKUP($B81,'Feeder DER'!$B$3:$V$366,'Feeder DER'!N$369,FALSE)/1000)</f>
        <v>-1.9128127505260561E-2</v>
      </c>
      <c r="AO81" s="82">
        <f>IF(ISNA(VLOOKUP($B81,'Feeder DER'!$B$3:$V$366,'Feeder DER'!O$369,FALSE)),0,VLOOKUP($B81,'Feeder DER'!$B$3:$V$366,'Feeder DER'!O$369,FALSE)/1000)</f>
        <v>-2.3606545801921324E-2</v>
      </c>
      <c r="AP81" s="82">
        <f>IF(ISNA(VLOOKUP($B81,'Feeder DER'!$B$3:$V$366,'Feeder DER'!P$369,FALSE)),0,VLOOKUP($B81,'Feeder DER'!$B$3:$V$366,'Feeder DER'!P$369,FALSE)/1000)</f>
        <v>-2.8080975095586561E-2</v>
      </c>
      <c r="AQ81" s="82">
        <f>IF(ISNA(VLOOKUP($B81,'Feeder DER'!$B$3:$V$366,'Feeder DER'!Q$369,FALSE)),0,VLOOKUP($B81,'Feeder DER'!$B$3:$V$366,'Feeder DER'!Q$369,FALSE)/1000)</f>
        <v>-3.2124306191591616E-2</v>
      </c>
      <c r="AR81" s="82">
        <f>IF(ISNA(VLOOKUP($B81,'Feeder DER'!$B$3:$V$366,'Feeder DER'!R$369,FALSE)),0,VLOOKUP($B81,'Feeder DER'!$B$3:$V$366,'Feeder DER'!R$369,FALSE)/1000)</f>
        <v>-3.5879166134571622E-2</v>
      </c>
      <c r="AS81" s="82">
        <f>IF(ISNA(VLOOKUP($B81,'Feeder DER'!$B$3:$V$366,'Feeder DER'!S$369,FALSE)),0,VLOOKUP($B81,'Feeder DER'!$B$3:$V$366,'Feeder DER'!S$369,FALSE)/1000)</f>
        <v>-3.9517415549623632E-2</v>
      </c>
      <c r="AT81" s="82">
        <f>IF(ISNA(VLOOKUP($B81,'Feeder DER'!$B$3:$V$366,'Feeder DER'!T$369,FALSE)),0,VLOOKUP($B81,'Feeder DER'!$B$3:$V$366,'Feeder DER'!T$369,FALSE)/1000)</f>
        <v>-4.371393267263729E-2</v>
      </c>
      <c r="AU81" s="82">
        <f>IF(ISNA(VLOOKUP($B81,'Feeder DER'!$B$3:$V$366,'Feeder DER'!U$369,FALSE)),0,VLOOKUP($B81,'Feeder DER'!$B$3:$V$366,'Feeder DER'!U$369,FALSE)/1000)</f>
        <v>-4.8000055989321458E-2</v>
      </c>
      <c r="AV81" s="82">
        <f>IF(ISNA(VLOOKUP($B81,'Feeder DER'!$B$3:$V$366,'Feeder DER'!V$369,FALSE)),0,VLOOKUP($B81,'Feeder DER'!$B$3:$V$366,'Feeder DER'!V$369,FALSE)/1000)</f>
        <v>-5.181599565394928E-2</v>
      </c>
    </row>
    <row r="82" spans="1:48" x14ac:dyDescent="0.25">
      <c r="A82" s="9" t="s">
        <v>1660</v>
      </c>
      <c r="B82" s="108">
        <v>17101</v>
      </c>
      <c r="C82" s="109">
        <v>119.02646361224548</v>
      </c>
      <c r="D82" s="109">
        <v>99.993279888655152</v>
      </c>
      <c r="E82" s="109">
        <v>99.993279888655152</v>
      </c>
      <c r="F82" s="109">
        <v>101.51615655343579</v>
      </c>
      <c r="G82" s="109">
        <v>105.12553917855512</v>
      </c>
      <c r="H82" s="109">
        <v>107.6535235388218</v>
      </c>
      <c r="I82" s="109">
        <v>108.20281747760563</v>
      </c>
      <c r="J82" s="109">
        <v>108.77700459849966</v>
      </c>
      <c r="K82" s="109">
        <v>109.64057796985642</v>
      </c>
      <c r="L82" s="109">
        <v>113.1289886069947</v>
      </c>
      <c r="M82" s="109">
        <v>120.38932040670154</v>
      </c>
      <c r="N82" s="109">
        <v>127.65642780239156</v>
      </c>
      <c r="P82" s="109">
        <v>122.74552227464838</v>
      </c>
      <c r="Q82" s="109">
        <v>116.20295450213609</v>
      </c>
      <c r="R82" s="109">
        <v>116.20295450213609</v>
      </c>
      <c r="S82" s="109">
        <v>119.82257817666472</v>
      </c>
      <c r="T82" s="109">
        <v>122.16207287875429</v>
      </c>
      <c r="U82" s="109">
        <v>124.38311400784693</v>
      </c>
      <c r="V82" s="109">
        <v>125.18305657661158</v>
      </c>
      <c r="W82" s="109">
        <v>126.16082886559845</v>
      </c>
      <c r="X82" s="109">
        <v>127.55725468955423</v>
      </c>
      <c r="Y82" s="109">
        <v>130.10708349910922</v>
      </c>
      <c r="Z82" s="109">
        <v>136.51306037361891</v>
      </c>
      <c r="AA82" s="109">
        <v>142.32136483455668</v>
      </c>
      <c r="AC82" s="82">
        <f>IF(ISNA(VLOOKUP($B82,'Feeder DER'!$B$3:$V$366,'Feeder DER'!C$369,FALSE)),0,VLOOKUP($B82,'Feeder DER'!$B$3:$V$366,'Feeder DER'!C$369,FALSE)/1000)</f>
        <v>1.6833678807681107E-2</v>
      </c>
      <c r="AD82" s="82">
        <f>IF(ISNA(VLOOKUP($B82,'Feeder DER'!$B$3:$V$366,'Feeder DER'!D$369,FALSE)),0,VLOOKUP($B82,'Feeder DER'!$B$3:$V$366,'Feeder DER'!D$369,FALSE)/1000)</f>
        <v>3.4282870478678298E-2</v>
      </c>
      <c r="AE82" s="82">
        <f>IF(ISNA(VLOOKUP($B82,'Feeder DER'!$B$3:$V$366,'Feeder DER'!E$369,FALSE)),0,VLOOKUP($B82,'Feeder DER'!$B$3:$V$366,'Feeder DER'!E$369,FALSE)/1000)</f>
        <v>5.4490123308985595E-2</v>
      </c>
      <c r="AF82" s="82">
        <f>IF(ISNA(VLOOKUP($B82,'Feeder DER'!$B$3:$V$366,'Feeder DER'!F$369,FALSE)),0,VLOOKUP($B82,'Feeder DER'!$B$3:$V$366,'Feeder DER'!F$369,FALSE)/1000)</f>
        <v>7.6759226211320392E-2</v>
      </c>
      <c r="AG82" s="82">
        <f>IF(ISNA(VLOOKUP($B82,'Feeder DER'!$B$3:$V$366,'Feeder DER'!G$369,FALSE)),0,VLOOKUP($B82,'Feeder DER'!$B$3:$V$366,'Feeder DER'!G$369,FALSE)/1000)</f>
        <v>9.9353786795510171E-2</v>
      </c>
      <c r="AH82" s="82">
        <f>IF(ISNA(VLOOKUP($B82,'Feeder DER'!$B$3:$V$366,'Feeder DER'!H$369,FALSE)),0,VLOOKUP($B82,'Feeder DER'!$B$3:$V$366,'Feeder DER'!H$369,FALSE)/1000)</f>
        <v>0.12407203348535652</v>
      </c>
      <c r="AI82" s="82">
        <f>IF(ISNA(VLOOKUP($B82,'Feeder DER'!$B$3:$V$366,'Feeder DER'!I$369,FALSE)),0,VLOOKUP($B82,'Feeder DER'!$B$3:$V$366,'Feeder DER'!I$369,FALSE)/1000)</f>
        <v>0.15151619955759016</v>
      </c>
      <c r="AJ82" s="82">
        <f>IF(ISNA(VLOOKUP($B82,'Feeder DER'!$B$3:$V$366,'Feeder DER'!J$369,FALSE)),0,VLOOKUP($B82,'Feeder DER'!$B$3:$V$366,'Feeder DER'!J$369,FALSE)/1000)</f>
        <v>0.20990949889465116</v>
      </c>
      <c r="AK82" s="82">
        <f>IF(ISNA(VLOOKUP($B82,'Feeder DER'!$B$3:$V$366,'Feeder DER'!K$369,FALSE)),0,VLOOKUP($B82,'Feeder DER'!$B$3:$V$366,'Feeder DER'!K$369,FALSE)/1000)</f>
        <v>0.25954261703594556</v>
      </c>
      <c r="AL82" s="82">
        <f>IF(ISNA(VLOOKUP($B82,'Feeder DER'!$B$3:$V$366,'Feeder DER'!L$369,FALSE)),0,VLOOKUP($B82,'Feeder DER'!$B$3:$V$366,'Feeder DER'!L$369,FALSE)/1000)</f>
        <v>0.30617069315565609</v>
      </c>
      <c r="AM82" s="82">
        <f>IF(ISNA(VLOOKUP($B82,'Feeder DER'!$B$3:$V$366,'Feeder DER'!M$369,FALSE)),0,VLOOKUP($B82,'Feeder DER'!$B$3:$V$366,'Feeder DER'!M$369,FALSE)/1000)</f>
        <v>-0.18207861467062311</v>
      </c>
      <c r="AN82" s="82">
        <f>IF(ISNA(VLOOKUP($B82,'Feeder DER'!$B$3:$V$366,'Feeder DER'!N$369,FALSE)),0,VLOOKUP($B82,'Feeder DER'!$B$3:$V$366,'Feeder DER'!N$369,FALSE)/1000)</f>
        <v>-0.22042294993567857</v>
      </c>
      <c r="AO82" s="82">
        <f>IF(ISNA(VLOOKUP($B82,'Feeder DER'!$B$3:$V$366,'Feeder DER'!O$369,FALSE)),0,VLOOKUP($B82,'Feeder DER'!$B$3:$V$366,'Feeder DER'!O$369,FALSE)/1000)</f>
        <v>-0.26149196833233335</v>
      </c>
      <c r="AP82" s="82">
        <f>IF(ISNA(VLOOKUP($B82,'Feeder DER'!$B$3:$V$366,'Feeder DER'!P$369,FALSE)),0,VLOOKUP($B82,'Feeder DER'!$B$3:$V$366,'Feeder DER'!P$369,FALSE)/1000)</f>
        <v>-0.30071922119117794</v>
      </c>
      <c r="AQ82" s="82">
        <f>IF(ISNA(VLOOKUP($B82,'Feeder DER'!$B$3:$V$366,'Feeder DER'!Q$369,FALSE)),0,VLOOKUP($B82,'Feeder DER'!$B$3:$V$366,'Feeder DER'!Q$369,FALSE)/1000)</f>
        <v>-0.33454017417320897</v>
      </c>
      <c r="AR82" s="82">
        <f>IF(ISNA(VLOOKUP($B82,'Feeder DER'!$B$3:$V$366,'Feeder DER'!R$369,FALSE)),0,VLOOKUP($B82,'Feeder DER'!$B$3:$V$366,'Feeder DER'!R$369,FALSE)/1000)</f>
        <v>-0.3645245451618736</v>
      </c>
      <c r="AS82" s="82">
        <f>IF(ISNA(VLOOKUP($B82,'Feeder DER'!$B$3:$V$366,'Feeder DER'!S$369,FALSE)),0,VLOOKUP($B82,'Feeder DER'!$B$3:$V$366,'Feeder DER'!S$369,FALSE)/1000)</f>
        <v>-0.39224699854909495</v>
      </c>
      <c r="AT82" s="82">
        <f>IF(ISNA(VLOOKUP($B82,'Feeder DER'!$B$3:$V$366,'Feeder DER'!T$369,FALSE)),0,VLOOKUP($B82,'Feeder DER'!$B$3:$V$366,'Feeder DER'!T$369,FALSE)/1000)</f>
        <v>-0.42243380857485879</v>
      </c>
      <c r="AU82" s="82">
        <f>IF(ISNA(VLOOKUP($B82,'Feeder DER'!$B$3:$V$366,'Feeder DER'!U$369,FALSE)),0,VLOOKUP($B82,'Feeder DER'!$B$3:$V$366,'Feeder DER'!U$369,FALSE)/1000)</f>
        <v>-0.45270815963239097</v>
      </c>
      <c r="AV82" s="82">
        <f>IF(ISNA(VLOOKUP($B82,'Feeder DER'!$B$3:$V$366,'Feeder DER'!V$369,FALSE)),0,VLOOKUP($B82,'Feeder DER'!$B$3:$V$366,'Feeder DER'!V$369,FALSE)/1000)</f>
        <v>-0.47908540356975021</v>
      </c>
    </row>
    <row r="83" spans="1:48" x14ac:dyDescent="0.25">
      <c r="A83" s="9" t="s">
        <v>1660</v>
      </c>
      <c r="B83" s="108">
        <v>17102</v>
      </c>
      <c r="C83" s="109">
        <v>15.938489489102174</v>
      </c>
      <c r="D83" s="109">
        <v>18.991635826163069</v>
      </c>
      <c r="E83" s="109">
        <v>18.991635826163069</v>
      </c>
      <c r="F83" s="109">
        <v>19.280874453577642</v>
      </c>
      <c r="G83" s="109">
        <v>19.966401325482199</v>
      </c>
      <c r="H83" s="109">
        <v>20.446539174724485</v>
      </c>
      <c r="I83" s="109">
        <v>20.550866090078372</v>
      </c>
      <c r="J83" s="109">
        <v>20.659920945647016</v>
      </c>
      <c r="K83" s="109">
        <v>20.823938677601024</v>
      </c>
      <c r="L83" s="109">
        <v>21.486489446076817</v>
      </c>
      <c r="M83" s="109">
        <v>22.865437888118947</v>
      </c>
      <c r="N83" s="109">
        <v>24.245673213155222</v>
      </c>
      <c r="P83" s="109">
        <v>18.265374325712354</v>
      </c>
      <c r="Q83" s="109">
        <v>17.613978258168853</v>
      </c>
      <c r="R83" s="109">
        <v>17.613978258168853</v>
      </c>
      <c r="S83" s="109">
        <v>18.162638771828412</v>
      </c>
      <c r="T83" s="109">
        <v>18.517258058353949</v>
      </c>
      <c r="U83" s="109">
        <v>18.853922219140131</v>
      </c>
      <c r="V83" s="109">
        <v>18.975177062223707</v>
      </c>
      <c r="W83" s="109">
        <v>19.123387233930988</v>
      </c>
      <c r="X83" s="109">
        <v>19.335056672179654</v>
      </c>
      <c r="Y83" s="109">
        <v>19.721558284001652</v>
      </c>
      <c r="Z83" s="109">
        <v>20.69257264308899</v>
      </c>
      <c r="AA83" s="109">
        <v>21.572992155055029</v>
      </c>
      <c r="AC83" s="82">
        <f>IF(ISNA(VLOOKUP($B83,'Feeder DER'!$B$3:$V$366,'Feeder DER'!C$369,FALSE)),0,VLOOKUP($B83,'Feeder DER'!$B$3:$V$366,'Feeder DER'!C$369,FALSE)/1000)</f>
        <v>2.625515375949483E-5</v>
      </c>
      <c r="AD83" s="82">
        <f>IF(ISNA(VLOOKUP($B83,'Feeder DER'!$B$3:$V$366,'Feeder DER'!D$369,FALSE)),0,VLOOKUP($B83,'Feeder DER'!$B$3:$V$366,'Feeder DER'!D$369,FALSE)/1000)</f>
        <v>5.5821916376617878E-5</v>
      </c>
      <c r="AE83" s="82">
        <f>IF(ISNA(VLOOKUP($B83,'Feeder DER'!$B$3:$V$366,'Feeder DER'!E$369,FALSE)),0,VLOOKUP($B83,'Feeder DER'!$B$3:$V$366,'Feeder DER'!E$369,FALSE)/1000)</f>
        <v>9.1297606843053811E-5</v>
      </c>
      <c r="AF83" s="82">
        <f>IF(ISNA(VLOOKUP($B83,'Feeder DER'!$B$3:$V$366,'Feeder DER'!F$369,FALSE)),0,VLOOKUP($B83,'Feeder DER'!$B$3:$V$366,'Feeder DER'!F$369,FALSE)/1000)</f>
        <v>1.3198583594166473E-4</v>
      </c>
      <c r="AG83" s="82">
        <f>IF(ISNA(VLOOKUP($B83,'Feeder DER'!$B$3:$V$366,'Feeder DER'!G$369,FALSE)),0,VLOOKUP($B83,'Feeder DER'!$B$3:$V$366,'Feeder DER'!G$369,FALSE)/1000)</f>
        <v>1.7455161654428053E-4</v>
      </c>
      <c r="AH83" s="82">
        <f>IF(ISNA(VLOOKUP($B83,'Feeder DER'!$B$3:$V$366,'Feeder DER'!H$369,FALSE)),0,VLOOKUP($B83,'Feeder DER'!$B$3:$V$366,'Feeder DER'!H$369,FALSE)/1000)</f>
        <v>2.224534520719825E-4</v>
      </c>
      <c r="AI83" s="82">
        <f>IF(ISNA(VLOOKUP($B83,'Feeder DER'!$B$3:$V$366,'Feeder DER'!I$369,FALSE)),0,VLOOKUP($B83,'Feeder DER'!$B$3:$V$366,'Feeder DER'!I$369,FALSE)/1000)</f>
        <v>2.7685985638963993E-4</v>
      </c>
      <c r="AJ83" s="82">
        <f>IF(ISNA(VLOOKUP($B83,'Feeder DER'!$B$3:$V$366,'Feeder DER'!J$369,FALSE)),0,VLOOKUP($B83,'Feeder DER'!$B$3:$V$366,'Feeder DER'!J$369,FALSE)/1000)</f>
        <v>3.947498126758929E-4</v>
      </c>
      <c r="AK83" s="82">
        <f>IF(ISNA(VLOOKUP($B83,'Feeder DER'!$B$3:$V$366,'Feeder DER'!K$369,FALSE)),0,VLOOKUP($B83,'Feeder DER'!$B$3:$V$366,'Feeder DER'!K$369,FALSE)/1000)</f>
        <v>4.9432864400825714E-4</v>
      </c>
      <c r="AL83" s="82">
        <f>IF(ISNA(VLOOKUP($B83,'Feeder DER'!$B$3:$V$366,'Feeder DER'!L$369,FALSE)),0,VLOOKUP($B83,'Feeder DER'!$B$3:$V$366,'Feeder DER'!L$369,FALSE)/1000)</f>
        <v>5.88106981480253E-4</v>
      </c>
      <c r="AM83" s="82">
        <f>IF(ISNA(VLOOKUP($B83,'Feeder DER'!$B$3:$V$366,'Feeder DER'!M$369,FALSE)),0,VLOOKUP($B83,'Feeder DER'!$B$3:$V$366,'Feeder DER'!M$369,FALSE)/1000)</f>
        <v>-2.5403196435091411E-4</v>
      </c>
      <c r="AN83" s="82">
        <f>IF(ISNA(VLOOKUP($B83,'Feeder DER'!$B$3:$V$366,'Feeder DER'!N$369,FALSE)),0,VLOOKUP($B83,'Feeder DER'!$B$3:$V$366,'Feeder DER'!N$369,FALSE)/1000)</f>
        <v>-3.2255857754254842E-4</v>
      </c>
      <c r="AO83" s="82">
        <f>IF(ISNA(VLOOKUP($B83,'Feeder DER'!$B$3:$V$366,'Feeder DER'!O$369,FALSE)),0,VLOOKUP($B83,'Feeder DER'!$B$3:$V$366,'Feeder DER'!O$369,FALSE)/1000)</f>
        <v>-3.9888458528775604E-4</v>
      </c>
      <c r="AP83" s="82">
        <f>IF(ISNA(VLOOKUP($B83,'Feeder DER'!$B$3:$V$366,'Feeder DER'!P$369,FALSE)),0,VLOOKUP($B83,'Feeder DER'!$B$3:$V$366,'Feeder DER'!P$369,FALSE)/1000)</f>
        <v>-4.7519628310847036E-4</v>
      </c>
      <c r="AQ83" s="82">
        <f>IF(ISNA(VLOOKUP($B83,'Feeder DER'!$B$3:$V$366,'Feeder DER'!Q$369,FALSE)),0,VLOOKUP($B83,'Feeder DER'!$B$3:$V$366,'Feeder DER'!Q$369,FALSE)/1000)</f>
        <v>-5.442158132359286E-4</v>
      </c>
      <c r="AR83" s="82">
        <f>IF(ISNA(VLOOKUP($B83,'Feeder DER'!$B$3:$V$366,'Feeder DER'!R$369,FALSE)),0,VLOOKUP($B83,'Feeder DER'!$B$3:$V$366,'Feeder DER'!R$369,FALSE)/1000)</f>
        <v>-6.083880968269312E-4</v>
      </c>
      <c r="AS83" s="82">
        <f>IF(ISNA(VLOOKUP($B83,'Feeder DER'!$B$3:$V$366,'Feeder DER'!S$369,FALSE)),0,VLOOKUP($B83,'Feeder DER'!$B$3:$V$366,'Feeder DER'!S$369,FALSE)/1000)</f>
        <v>-6.7064239931982433E-4</v>
      </c>
      <c r="AT83" s="82">
        <f>IF(ISNA(VLOOKUP($B83,'Feeder DER'!$B$3:$V$366,'Feeder DER'!T$369,FALSE)),0,VLOOKUP($B83,'Feeder DER'!$B$3:$V$366,'Feeder DER'!T$369,FALSE)/1000)</f>
        <v>-7.4279210030064587E-4</v>
      </c>
      <c r="AU83" s="82">
        <f>IF(ISNA(VLOOKUP($B83,'Feeder DER'!$B$3:$V$366,'Feeder DER'!U$369,FALSE)),0,VLOOKUP($B83,'Feeder DER'!$B$3:$V$366,'Feeder DER'!U$369,FALSE)/1000)</f>
        <v>-8.1647202091643183E-4</v>
      </c>
      <c r="AV83" s="82">
        <f>IF(ISNA(VLOOKUP($B83,'Feeder DER'!$B$3:$V$366,'Feeder DER'!V$369,FALSE)),0,VLOOKUP($B83,'Feeder DER'!$B$3:$V$366,'Feeder DER'!V$369,FALSE)/1000)</f>
        <v>-8.822005001163873E-4</v>
      </c>
    </row>
    <row r="84" spans="1:48" x14ac:dyDescent="0.25">
      <c r="A84" s="9" t="s">
        <v>1660</v>
      </c>
      <c r="B84" s="108">
        <v>17103</v>
      </c>
      <c r="C84" s="109">
        <v>81.923169421260184</v>
      </c>
      <c r="D84" s="109">
        <v>106.2913122792298</v>
      </c>
      <c r="E84" s="109">
        <v>106.2913122792298</v>
      </c>
      <c r="F84" s="109">
        <v>107.91010665540384</v>
      </c>
      <c r="G84" s="109">
        <v>111.74682464454254</v>
      </c>
      <c r="H84" s="109">
        <v>114.43403297867582</v>
      </c>
      <c r="I84" s="109">
        <v>115.01792395260301</v>
      </c>
      <c r="J84" s="109">
        <v>115.62827599467641</v>
      </c>
      <c r="K84" s="109">
        <v>116.54624115186617</v>
      </c>
      <c r="L84" s="109">
        <v>120.25436778600729</v>
      </c>
      <c r="M84" s="109">
        <v>127.97198836443798</v>
      </c>
      <c r="N84" s="109">
        <v>135.6968112967601</v>
      </c>
      <c r="P84" s="109">
        <v>142.96705689846348</v>
      </c>
      <c r="Q84" s="109">
        <v>177.7965243098499</v>
      </c>
      <c r="R84" s="109">
        <v>177.7965243098499</v>
      </c>
      <c r="S84" s="109">
        <v>183.33473554895403</v>
      </c>
      <c r="T84" s="109">
        <v>186.91428331910291</v>
      </c>
      <c r="U84" s="109">
        <v>190.31259100236096</v>
      </c>
      <c r="V84" s="109">
        <v>191.53654446364095</v>
      </c>
      <c r="W84" s="109">
        <v>193.03258658488627</v>
      </c>
      <c r="X84" s="109">
        <v>195.16919024543515</v>
      </c>
      <c r="Y84" s="109">
        <v>199.07056006745344</v>
      </c>
      <c r="Z84" s="109">
        <v>208.87203566656279</v>
      </c>
      <c r="AA84" s="109">
        <v>217.7590415926397</v>
      </c>
      <c r="AC84" s="82">
        <f>IF(ISNA(VLOOKUP($B84,'Feeder DER'!$B$3:$V$366,'Feeder DER'!C$369,FALSE)),0,VLOOKUP($B84,'Feeder DER'!$B$3:$V$366,'Feeder DER'!C$369,FALSE)/1000)</f>
        <v>1.6663290777592019E-2</v>
      </c>
      <c r="AD84" s="82">
        <f>IF(ISNA(VLOOKUP($B84,'Feeder DER'!$B$3:$V$366,'Feeder DER'!D$369,FALSE)),0,VLOOKUP($B84,'Feeder DER'!$B$3:$V$366,'Feeder DER'!D$369,FALSE)/1000)</f>
        <v>3.4428399038881077E-2</v>
      </c>
      <c r="AE84" s="82">
        <f>IF(ISNA(VLOOKUP($B84,'Feeder DER'!$B$3:$V$366,'Feeder DER'!E$369,FALSE)),0,VLOOKUP($B84,'Feeder DER'!$B$3:$V$366,'Feeder DER'!E$369,FALSE)/1000)</f>
        <v>5.5789187915613388E-2</v>
      </c>
      <c r="AF84" s="82">
        <f>IF(ISNA(VLOOKUP($B84,'Feeder DER'!$B$3:$V$366,'Feeder DER'!F$369,FALSE)),0,VLOOKUP($B84,'Feeder DER'!$B$3:$V$366,'Feeder DER'!F$369,FALSE)/1000)</f>
        <v>8.0412908882238746E-2</v>
      </c>
      <c r="AG84" s="82">
        <f>IF(ISNA(VLOOKUP($B84,'Feeder DER'!$B$3:$V$366,'Feeder DER'!G$369,FALSE)),0,VLOOKUP($B84,'Feeder DER'!$B$3:$V$366,'Feeder DER'!G$369,FALSE)/1000)</f>
        <v>0.10629462976749685</v>
      </c>
      <c r="AH84" s="82">
        <f>IF(ISNA(VLOOKUP($B84,'Feeder DER'!$B$3:$V$366,'Feeder DER'!H$369,FALSE)),0,VLOOKUP($B84,'Feeder DER'!$B$3:$V$366,'Feeder DER'!H$369,FALSE)/1000)</f>
        <v>0.13559635493606487</v>
      </c>
      <c r="AI84" s="82">
        <f>IF(ISNA(VLOOKUP($B84,'Feeder DER'!$B$3:$V$366,'Feeder DER'!I$369,FALSE)),0,VLOOKUP($B84,'Feeder DER'!$B$3:$V$366,'Feeder DER'!I$369,FALSE)/1000)</f>
        <v>0.16895884496747016</v>
      </c>
      <c r="AJ84" s="82">
        <f>IF(ISNA(VLOOKUP($B84,'Feeder DER'!$B$3:$V$366,'Feeder DER'!J$369,FALSE)),0,VLOOKUP($B84,'Feeder DER'!$B$3:$V$366,'Feeder DER'!J$369,FALSE)/1000)</f>
        <v>0.24162793769808946</v>
      </c>
      <c r="AK84" s="82">
        <f>IF(ISNA(VLOOKUP($B84,'Feeder DER'!$B$3:$V$366,'Feeder DER'!K$369,FALSE)),0,VLOOKUP($B84,'Feeder DER'!$B$3:$V$366,'Feeder DER'!K$369,FALSE)/1000)</f>
        <v>0.30291194604668237</v>
      </c>
      <c r="AL84" s="82">
        <f>IF(ISNA(VLOOKUP($B84,'Feeder DER'!$B$3:$V$366,'Feeder DER'!L$369,FALSE)),0,VLOOKUP($B84,'Feeder DER'!$B$3:$V$366,'Feeder DER'!L$369,FALSE)/1000)</f>
        <v>0.36048558052533292</v>
      </c>
      <c r="AM84" s="82">
        <f>IF(ISNA(VLOOKUP($B84,'Feeder DER'!$B$3:$V$366,'Feeder DER'!M$369,FALSE)),0,VLOOKUP($B84,'Feeder DER'!$B$3:$V$366,'Feeder DER'!M$369,FALSE)/1000)</f>
        <v>-0.15776589748921405</v>
      </c>
      <c r="AN84" s="82">
        <f>IF(ISNA(VLOOKUP($B84,'Feeder DER'!$B$3:$V$366,'Feeder DER'!N$369,FALSE)),0,VLOOKUP($B84,'Feeder DER'!$B$3:$V$366,'Feeder DER'!N$369,FALSE)/1000)</f>
        <v>-0.19873249233339557</v>
      </c>
      <c r="AO84" s="82">
        <f>IF(ISNA(VLOOKUP($B84,'Feeder DER'!$B$3:$V$366,'Feeder DER'!O$369,FALSE)),0,VLOOKUP($B84,'Feeder DER'!$B$3:$V$366,'Feeder DER'!O$369,FALSE)/1000)</f>
        <v>-0.2443116901854655</v>
      </c>
      <c r="AP84" s="82">
        <f>IF(ISNA(VLOOKUP($B84,'Feeder DER'!$B$3:$V$366,'Feeder DER'!P$369,FALSE)),0,VLOOKUP($B84,'Feeder DER'!$B$3:$V$366,'Feeder DER'!P$369,FALSE)/1000)</f>
        <v>-0.28978707421049255</v>
      </c>
      <c r="AQ84" s="82">
        <f>IF(ISNA(VLOOKUP($B84,'Feeder DER'!$B$3:$V$366,'Feeder DER'!Q$369,FALSE)),0,VLOOKUP($B84,'Feeder DER'!$B$3:$V$366,'Feeder DER'!Q$369,FALSE)/1000)</f>
        <v>-0.33081008825703134</v>
      </c>
      <c r="AR84" s="82">
        <f>IF(ISNA(VLOOKUP($B84,'Feeder DER'!$B$3:$V$366,'Feeder DER'!R$369,FALSE)),0,VLOOKUP($B84,'Feeder DER'!$B$3:$V$366,'Feeder DER'!R$369,FALSE)/1000)</f>
        <v>-0.36881569453287294</v>
      </c>
      <c r="AS84" s="82">
        <f>IF(ISNA(VLOOKUP($B84,'Feeder DER'!$B$3:$V$366,'Feeder DER'!S$369,FALSE)),0,VLOOKUP($B84,'Feeder DER'!$B$3:$V$366,'Feeder DER'!S$369,FALSE)/1000)</f>
        <v>-0.40555273457719182</v>
      </c>
      <c r="AT84" s="82">
        <f>IF(ISNA(VLOOKUP($B84,'Feeder DER'!$B$3:$V$366,'Feeder DER'!T$369,FALSE)),0,VLOOKUP($B84,'Feeder DER'!$B$3:$V$366,'Feeder DER'!T$369,FALSE)/1000)</f>
        <v>-0.44752306721819274</v>
      </c>
      <c r="AU84" s="82">
        <f>IF(ISNA(VLOOKUP($B84,'Feeder DER'!$B$3:$V$366,'Feeder DER'!U$369,FALSE)),0,VLOOKUP($B84,'Feeder DER'!$B$3:$V$366,'Feeder DER'!U$369,FALSE)/1000)</f>
        <v>-0.49040177104264648</v>
      </c>
      <c r="AV84" s="82">
        <f>IF(ISNA(VLOOKUP($B84,'Feeder DER'!$B$3:$V$366,'Feeder DER'!V$369,FALSE)),0,VLOOKUP($B84,'Feeder DER'!$B$3:$V$366,'Feeder DER'!V$369,FALSE)/1000)</f>
        <v>-0.52842222951989037</v>
      </c>
    </row>
    <row r="85" spans="1:48" x14ac:dyDescent="0.25">
      <c r="A85" s="9" t="s">
        <v>1660</v>
      </c>
      <c r="B85" s="108">
        <v>17104</v>
      </c>
      <c r="C85" s="109">
        <v>105.22557156207425</v>
      </c>
      <c r="D85" s="109">
        <v>127.98304851159233</v>
      </c>
      <c r="E85" s="109">
        <v>127.98304851159233</v>
      </c>
      <c r="F85" s="109">
        <v>129.93220347763426</v>
      </c>
      <c r="G85" s="109">
        <v>134.55191184325568</v>
      </c>
      <c r="H85" s="109">
        <v>137.78752072994115</v>
      </c>
      <c r="I85" s="109">
        <v>138.49057110385402</v>
      </c>
      <c r="J85" s="109">
        <v>139.22548267221083</v>
      </c>
      <c r="K85" s="109">
        <v>140.33078447651948</v>
      </c>
      <c r="L85" s="109">
        <v>144.79565879905758</v>
      </c>
      <c r="M85" s="109">
        <v>154.08827724268522</v>
      </c>
      <c r="N85" s="109">
        <v>163.38956788338828</v>
      </c>
      <c r="P85" s="109">
        <v>118.76955388677943</v>
      </c>
      <c r="Q85" s="109">
        <v>124.65367255800969</v>
      </c>
      <c r="R85" s="109">
        <v>124.65367255800969</v>
      </c>
      <c r="S85" s="109">
        <v>128.53652894699778</v>
      </c>
      <c r="T85" s="109">
        <v>131.04616054625382</v>
      </c>
      <c r="U85" s="109">
        <v>133.42872418097357</v>
      </c>
      <c r="V85" s="109">
        <v>134.28684159682783</v>
      </c>
      <c r="W85" s="109">
        <v>135.33572118228986</v>
      </c>
      <c r="X85" s="109">
        <v>136.83370037014032</v>
      </c>
      <c r="Y85" s="109">
        <v>139.56896236814231</v>
      </c>
      <c r="Z85" s="109">
        <v>146.44080609320557</v>
      </c>
      <c r="AA85" s="109">
        <v>152.67151240779978</v>
      </c>
      <c r="AC85" s="82">
        <f>IF(ISNA(VLOOKUP($B85,'Feeder DER'!$B$3:$V$366,'Feeder DER'!C$369,FALSE)),0,VLOOKUP($B85,'Feeder DER'!$B$3:$V$366,'Feeder DER'!C$369,FALSE)/1000)</f>
        <v>3.5707009112912968E-3</v>
      </c>
      <c r="AD85" s="82">
        <f>IF(ISNA(VLOOKUP($B85,'Feeder DER'!$B$3:$V$366,'Feeder DER'!D$369,FALSE)),0,VLOOKUP($B85,'Feeder DER'!$B$3:$V$366,'Feeder DER'!D$369,FALSE)/1000)</f>
        <v>7.5917806272200296E-3</v>
      </c>
      <c r="AE85" s="82">
        <f>IF(ISNA(VLOOKUP($B85,'Feeder DER'!$B$3:$V$366,'Feeder DER'!E$369,FALSE)),0,VLOOKUP($B85,'Feeder DER'!$B$3:$V$366,'Feeder DER'!E$369,FALSE)/1000)</f>
        <v>1.2416474530655317E-2</v>
      </c>
      <c r="AF85" s="82">
        <f>IF(ISNA(VLOOKUP($B85,'Feeder DER'!$B$3:$V$366,'Feeder DER'!F$369,FALSE)),0,VLOOKUP($B85,'Feeder DER'!$B$3:$V$366,'Feeder DER'!F$369,FALSE)/1000)</f>
        <v>1.7950073688066406E-2</v>
      </c>
      <c r="AG85" s="82">
        <f>IF(ISNA(VLOOKUP($B85,'Feeder DER'!$B$3:$V$366,'Feeder DER'!G$369,FALSE)),0,VLOOKUP($B85,'Feeder DER'!$B$3:$V$366,'Feeder DER'!G$369,FALSE)/1000)</f>
        <v>2.3739019850022153E-2</v>
      </c>
      <c r="AH85" s="82">
        <f>IF(ISNA(VLOOKUP($B85,'Feeder DER'!$B$3:$V$366,'Feeder DER'!H$369,FALSE)),0,VLOOKUP($B85,'Feeder DER'!$B$3:$V$366,'Feeder DER'!H$369,FALSE)/1000)</f>
        <v>3.0253669481789616E-2</v>
      </c>
      <c r="AI85" s="82">
        <f>IF(ISNA(VLOOKUP($B85,'Feeder DER'!$B$3:$V$366,'Feeder DER'!I$369,FALSE)),0,VLOOKUP($B85,'Feeder DER'!$B$3:$V$366,'Feeder DER'!I$369,FALSE)/1000)</f>
        <v>3.7652940468991036E-2</v>
      </c>
      <c r="AJ85" s="82">
        <f>IF(ISNA(VLOOKUP($B85,'Feeder DER'!$B$3:$V$366,'Feeder DER'!J$369,FALSE)),0,VLOOKUP($B85,'Feeder DER'!$B$3:$V$366,'Feeder DER'!J$369,FALSE)/1000)</f>
        <v>5.3685974523921424E-2</v>
      </c>
      <c r="AK85" s="82">
        <f>IF(ISNA(VLOOKUP($B85,'Feeder DER'!$B$3:$V$366,'Feeder DER'!K$369,FALSE)),0,VLOOKUP($B85,'Feeder DER'!$B$3:$V$366,'Feeder DER'!K$369,FALSE)/1000)</f>
        <v>6.7228695585122969E-2</v>
      </c>
      <c r="AL85" s="82">
        <f>IF(ISNA(VLOOKUP($B85,'Feeder DER'!$B$3:$V$366,'Feeder DER'!L$369,FALSE)),0,VLOOKUP($B85,'Feeder DER'!$B$3:$V$366,'Feeder DER'!L$369,FALSE)/1000)</f>
        <v>7.9982549481314377E-2</v>
      </c>
      <c r="AM85" s="82">
        <f>IF(ISNA(VLOOKUP($B85,'Feeder DER'!$B$3:$V$366,'Feeder DER'!M$369,FALSE)),0,VLOOKUP($B85,'Feeder DER'!$B$3:$V$366,'Feeder DER'!M$369,FALSE)/1000)</f>
        <v>-3.4548347151724321E-2</v>
      </c>
      <c r="AN85" s="82">
        <f>IF(ISNA(VLOOKUP($B85,'Feeder DER'!$B$3:$V$366,'Feeder DER'!N$369,FALSE)),0,VLOOKUP($B85,'Feeder DER'!$B$3:$V$366,'Feeder DER'!N$369,FALSE)/1000)</f>
        <v>-4.3867966545786591E-2</v>
      </c>
      <c r="AO85" s="82">
        <f>IF(ISNA(VLOOKUP($B85,'Feeder DER'!$B$3:$V$366,'Feeder DER'!O$369,FALSE)),0,VLOOKUP($B85,'Feeder DER'!$B$3:$V$366,'Feeder DER'!O$369,FALSE)/1000)</f>
        <v>-5.4248303599134816E-2</v>
      </c>
      <c r="AP85" s="82">
        <f>IF(ISNA(VLOOKUP($B85,'Feeder DER'!$B$3:$V$366,'Feeder DER'!P$369,FALSE)),0,VLOOKUP($B85,'Feeder DER'!$B$3:$V$366,'Feeder DER'!P$369,FALSE)/1000)</f>
        <v>-6.4626694502751963E-2</v>
      </c>
      <c r="AQ85" s="82">
        <f>IF(ISNA(VLOOKUP($B85,'Feeder DER'!$B$3:$V$366,'Feeder DER'!Q$369,FALSE)),0,VLOOKUP($B85,'Feeder DER'!$B$3:$V$366,'Feeder DER'!Q$369,FALSE)/1000)</f>
        <v>-7.4013350600086278E-2</v>
      </c>
      <c r="AR85" s="82">
        <f>IF(ISNA(VLOOKUP($B85,'Feeder DER'!$B$3:$V$366,'Feeder DER'!R$369,FALSE)),0,VLOOKUP($B85,'Feeder DER'!$B$3:$V$366,'Feeder DER'!R$369,FALSE)/1000)</f>
        <v>-8.2740781168462646E-2</v>
      </c>
      <c r="AS85" s="82">
        <f>IF(ISNA(VLOOKUP($B85,'Feeder DER'!$B$3:$V$366,'Feeder DER'!S$369,FALSE)),0,VLOOKUP($B85,'Feeder DER'!$B$3:$V$366,'Feeder DER'!S$369,FALSE)/1000)</f>
        <v>-9.1207366307496082E-2</v>
      </c>
      <c r="AT85" s="82">
        <f>IF(ISNA(VLOOKUP($B85,'Feeder DER'!$B$3:$V$366,'Feeder DER'!T$369,FALSE)),0,VLOOKUP($B85,'Feeder DER'!$B$3:$V$366,'Feeder DER'!T$369,FALSE)/1000)</f>
        <v>-0.10101972564088783</v>
      </c>
      <c r="AU85" s="82">
        <f>IF(ISNA(VLOOKUP($B85,'Feeder DER'!$B$3:$V$366,'Feeder DER'!U$369,FALSE)),0,VLOOKUP($B85,'Feeder DER'!$B$3:$V$366,'Feeder DER'!U$369,FALSE)/1000)</f>
        <v>-0.11104019484463473</v>
      </c>
      <c r="AV85" s="82">
        <f>IF(ISNA(VLOOKUP($B85,'Feeder DER'!$B$3:$V$366,'Feeder DER'!V$369,FALSE)),0,VLOOKUP($B85,'Feeder DER'!$B$3:$V$366,'Feeder DER'!V$369,FALSE)/1000)</f>
        <v>-0.11997926801582869</v>
      </c>
    </row>
    <row r="86" spans="1:48" x14ac:dyDescent="0.25">
      <c r="A86" s="9" t="s">
        <v>1660</v>
      </c>
      <c r="B86" s="108">
        <v>17105</v>
      </c>
      <c r="C86" s="109">
        <v>133.578968281442</v>
      </c>
      <c r="D86" s="109">
        <v>168.8180148923268</v>
      </c>
      <c r="E86" s="109">
        <v>168.8180148923268</v>
      </c>
      <c r="F86" s="109">
        <v>171.38907782535981</v>
      </c>
      <c r="G86" s="109">
        <v>177.48277542621861</v>
      </c>
      <c r="H86" s="109">
        <v>181.75075525300585</v>
      </c>
      <c r="I86" s="109">
        <v>182.67812469664378</v>
      </c>
      <c r="J86" s="109">
        <v>183.64752114042489</v>
      </c>
      <c r="K86" s="109">
        <v>185.10548653998632</v>
      </c>
      <c r="L86" s="109">
        <v>190.9949479072574</v>
      </c>
      <c r="M86" s="109">
        <v>203.25251964858805</v>
      </c>
      <c r="N86" s="109">
        <v>215.52153058528128</v>
      </c>
      <c r="P86" s="109">
        <v>224.9652090554585</v>
      </c>
      <c r="Q86" s="109">
        <v>207.8510566081539</v>
      </c>
      <c r="R86" s="109">
        <v>207.8510566081539</v>
      </c>
      <c r="S86" s="109">
        <v>214.32544108915116</v>
      </c>
      <c r="T86" s="109">
        <v>218.51007174541866</v>
      </c>
      <c r="U86" s="109">
        <v>222.4828256864003</v>
      </c>
      <c r="V86" s="109">
        <v>223.91367491786727</v>
      </c>
      <c r="W86" s="109">
        <v>225.66260638229366</v>
      </c>
      <c r="X86" s="109">
        <v>228.16037921627773</v>
      </c>
      <c r="Y86" s="109">
        <v>232.72123237622188</v>
      </c>
      <c r="Z86" s="109">
        <v>244.17953881669854</v>
      </c>
      <c r="AA86" s="109">
        <v>254.56879461901616</v>
      </c>
      <c r="AC86" s="82">
        <f>IF(ISNA(VLOOKUP($B86,'Feeder DER'!$B$3:$V$366,'Feeder DER'!C$369,FALSE)),0,VLOOKUP($B86,'Feeder DER'!$B$3:$V$366,'Feeder DER'!C$369,FALSE)/1000)</f>
        <v>2.3908033000699724E-2</v>
      </c>
      <c r="AD86" s="82">
        <f>IF(ISNA(VLOOKUP($B86,'Feeder DER'!$B$3:$V$366,'Feeder DER'!D$369,FALSE)),0,VLOOKUP($B86,'Feeder DER'!$B$3:$V$366,'Feeder DER'!D$369,FALSE)/1000)</f>
        <v>4.9942414173272574E-2</v>
      </c>
      <c r="AE86" s="82">
        <f>IF(ISNA(VLOOKUP($B86,'Feeder DER'!$B$3:$V$366,'Feeder DER'!E$369,FALSE)),0,VLOOKUP($B86,'Feeder DER'!$B$3:$V$366,'Feeder DER'!E$369,FALSE)/1000)</f>
        <v>8.1220074410534582E-2</v>
      </c>
      <c r="AF86" s="82">
        <f>IF(ISNA(VLOOKUP($B86,'Feeder DER'!$B$3:$V$366,'Feeder DER'!F$369,FALSE)),0,VLOOKUP($B86,'Feeder DER'!$B$3:$V$366,'Feeder DER'!F$369,FALSE)/1000)</f>
        <v>0.11720401011294103</v>
      </c>
      <c r="AG86" s="82">
        <f>IF(ISNA(VLOOKUP($B86,'Feeder DER'!$B$3:$V$366,'Feeder DER'!G$369,FALSE)),0,VLOOKUP($B86,'Feeder DER'!$B$3:$V$366,'Feeder DER'!G$369,FALSE)/1000)</f>
        <v>0.15495667871528016</v>
      </c>
      <c r="AH86" s="82">
        <f>IF(ISNA(VLOOKUP($B86,'Feeder DER'!$B$3:$V$366,'Feeder DER'!H$369,FALSE)),0,VLOOKUP($B86,'Feeder DER'!$B$3:$V$366,'Feeder DER'!H$369,FALSE)/1000)</f>
        <v>0.19759806419902257</v>
      </c>
      <c r="AI86" s="82">
        <f>IF(ISNA(VLOOKUP($B86,'Feeder DER'!$B$3:$V$366,'Feeder DER'!I$369,FALSE)),0,VLOOKUP($B86,'Feeder DER'!$B$3:$V$366,'Feeder DER'!I$369,FALSE)/1000)</f>
        <v>0.24610253148974956</v>
      </c>
      <c r="AJ86" s="82">
        <f>IF(ISNA(VLOOKUP($B86,'Feeder DER'!$B$3:$V$366,'Feeder DER'!J$369,FALSE)),0,VLOOKUP($B86,'Feeder DER'!$B$3:$V$366,'Feeder DER'!J$369,FALSE)/1000)</f>
        <v>0.35154000866762863</v>
      </c>
      <c r="AK86" s="82">
        <f>IF(ISNA(VLOOKUP($B86,'Feeder DER'!$B$3:$V$366,'Feeder DER'!K$369,FALSE)),0,VLOOKUP($B86,'Feeder DER'!$B$3:$V$366,'Feeder DER'!K$369,FALSE)/1000)</f>
        <v>0.44051352406886063</v>
      </c>
      <c r="AL86" s="82">
        <f>IF(ISNA(VLOOKUP($B86,'Feeder DER'!$B$3:$V$366,'Feeder DER'!L$369,FALSE)),0,VLOOKUP($B86,'Feeder DER'!$B$3:$V$366,'Feeder DER'!L$369,FALSE)/1000)</f>
        <v>0.52417931089489056</v>
      </c>
      <c r="AM86" s="82">
        <f>IF(ISNA(VLOOKUP($B86,'Feeder DER'!$B$3:$V$366,'Feeder DER'!M$369,FALSE)),0,VLOOKUP($B86,'Feeder DER'!$B$3:$V$366,'Feeder DER'!M$369,FALSE)/1000)</f>
        <v>-0.22824562682644148</v>
      </c>
      <c r="AN86" s="82">
        <f>IF(ISNA(VLOOKUP($B86,'Feeder DER'!$B$3:$V$366,'Feeder DER'!N$369,FALSE)),0,VLOOKUP($B86,'Feeder DER'!$B$3:$V$366,'Feeder DER'!N$369,FALSE)/1000)</f>
        <v>-0.28840081117642841</v>
      </c>
      <c r="AO86" s="82">
        <f>IF(ISNA(VLOOKUP($B86,'Feeder DER'!$B$3:$V$366,'Feeder DER'!O$369,FALSE)),0,VLOOKUP($B86,'Feeder DER'!$B$3:$V$366,'Feeder DER'!O$369,FALSE)/1000)</f>
        <v>-0.35535809932643792</v>
      </c>
      <c r="AP86" s="82">
        <f>IF(ISNA(VLOOKUP($B86,'Feeder DER'!$B$3:$V$366,'Feeder DER'!P$369,FALSE)),0,VLOOKUP($B86,'Feeder DER'!$B$3:$V$366,'Feeder DER'!P$369,FALSE)/1000)</f>
        <v>-0.42221811598393005</v>
      </c>
      <c r="AQ86" s="82">
        <f>IF(ISNA(VLOOKUP($B86,'Feeder DER'!$B$3:$V$366,'Feeder DER'!Q$369,FALSE)),0,VLOOKUP($B86,'Feeder DER'!$B$3:$V$366,'Feeder DER'!Q$369,FALSE)/1000)</f>
        <v>-0.48259412989410483</v>
      </c>
      <c r="AR86" s="82">
        <f>IF(ISNA(VLOOKUP($B86,'Feeder DER'!$B$3:$V$366,'Feeder DER'!R$369,FALSE)),0,VLOOKUP($B86,'Feeder DER'!$B$3:$V$366,'Feeder DER'!R$369,FALSE)/1000)</f>
        <v>-0.53860867433461512</v>
      </c>
      <c r="AS86" s="82">
        <f>IF(ISNA(VLOOKUP($B86,'Feeder DER'!$B$3:$V$366,'Feeder DER'!S$369,FALSE)),0,VLOOKUP($B86,'Feeder DER'!$B$3:$V$366,'Feeder DER'!S$369,FALSE)/1000)</f>
        <v>-0.59283109212174701</v>
      </c>
      <c r="AT86" s="82">
        <f>IF(ISNA(VLOOKUP($B86,'Feeder DER'!$B$3:$V$366,'Feeder DER'!T$369,FALSE)),0,VLOOKUP($B86,'Feeder DER'!$B$3:$V$366,'Feeder DER'!T$369,FALSE)/1000)</f>
        <v>-0.65513324737316081</v>
      </c>
      <c r="AU86" s="82">
        <f>IF(ISNA(VLOOKUP($B86,'Feeder DER'!$B$3:$V$366,'Feeder DER'!U$369,FALSE)),0,VLOOKUP($B86,'Feeder DER'!$B$3:$V$366,'Feeder DER'!U$369,FALSE)/1000)</f>
        <v>-0.71877297224823689</v>
      </c>
      <c r="AV86" s="82">
        <f>IF(ISNA(VLOOKUP($B86,'Feeder DER'!$B$3:$V$366,'Feeder DER'!V$369,FALSE)),0,VLOOKUP($B86,'Feeder DER'!$B$3:$V$366,'Feeder DER'!V$369,FALSE)/1000)</f>
        <v>-0.7753395124596365</v>
      </c>
    </row>
    <row r="87" spans="1:48" x14ac:dyDescent="0.25">
      <c r="A87" s="9" t="s">
        <v>1660</v>
      </c>
      <c r="B87" s="108">
        <v>17106</v>
      </c>
      <c r="C87" s="109">
        <v>156.45981349728467</v>
      </c>
      <c r="D87" s="109">
        <v>181.56860225357977</v>
      </c>
      <c r="E87" s="109">
        <v>181.56860225357977</v>
      </c>
      <c r="F87" s="109">
        <v>184.33385395586129</v>
      </c>
      <c r="G87" s="109">
        <v>190.88779997074369</v>
      </c>
      <c r="H87" s="109">
        <v>195.47813431444803</v>
      </c>
      <c r="I87" s="109">
        <v>196.47554666858221</v>
      </c>
      <c r="J87" s="109">
        <v>197.51816026310402</v>
      </c>
      <c r="K87" s="109">
        <v>199.08624373986621</v>
      </c>
      <c r="L87" s="109">
        <v>205.42052784552817</v>
      </c>
      <c r="M87" s="109">
        <v>218.60389675029748</v>
      </c>
      <c r="N87" s="109">
        <v>231.79956883677528</v>
      </c>
      <c r="P87" s="109">
        <v>196.35344963770606</v>
      </c>
      <c r="Q87" s="109">
        <v>181.096358950671</v>
      </c>
      <c r="R87" s="109">
        <v>181.096358950671</v>
      </c>
      <c r="S87" s="109">
        <v>186.73735724574217</v>
      </c>
      <c r="T87" s="109">
        <v>190.38334003635202</v>
      </c>
      <c r="U87" s="109">
        <v>193.84471899424219</v>
      </c>
      <c r="V87" s="109">
        <v>195.09138855779671</v>
      </c>
      <c r="W87" s="109">
        <v>196.6151966414813</v>
      </c>
      <c r="X87" s="109">
        <v>198.79145483858619</v>
      </c>
      <c r="Y87" s="109">
        <v>202.76523257372497</v>
      </c>
      <c r="Z87" s="109">
        <v>212.74861976440593</v>
      </c>
      <c r="AA87" s="109">
        <v>221.80056507904447</v>
      </c>
      <c r="AC87" s="82">
        <f>IF(ISNA(VLOOKUP($B87,'Feeder DER'!$B$3:$V$366,'Feeder DER'!C$369,FALSE)),0,VLOOKUP($B87,'Feeder DER'!$B$3:$V$366,'Feeder DER'!C$369,FALSE)/1000)</f>
        <v>1.2812515034633477E-2</v>
      </c>
      <c r="AD87" s="82">
        <f>IF(ISNA(VLOOKUP($B87,'Feeder DER'!$B$3:$V$366,'Feeder DER'!D$369,FALSE)),0,VLOOKUP($B87,'Feeder DER'!$B$3:$V$366,'Feeder DER'!D$369,FALSE)/1000)</f>
        <v>2.7241095191789522E-2</v>
      </c>
      <c r="AE87" s="82">
        <f>IF(ISNA(VLOOKUP($B87,'Feeder DER'!$B$3:$V$366,'Feeder DER'!E$369,FALSE)),0,VLOOKUP($B87,'Feeder DER'!$B$3:$V$366,'Feeder DER'!E$369,FALSE)/1000)</f>
        <v>4.4553232139410252E-2</v>
      </c>
      <c r="AF87" s="82">
        <f>IF(ISNA(VLOOKUP($B87,'Feeder DER'!$B$3:$V$366,'Feeder DER'!F$369,FALSE)),0,VLOOKUP($B87,'Feeder DER'!$B$3:$V$366,'Feeder DER'!F$369,FALSE)/1000)</f>
        <v>6.44090879395324E-2</v>
      </c>
      <c r="AG87" s="82">
        <f>IF(ISNA(VLOOKUP($B87,'Feeder DER'!$B$3:$V$366,'Feeder DER'!G$369,FALSE)),0,VLOOKUP($B87,'Feeder DER'!$B$3:$V$366,'Feeder DER'!G$369,FALSE)/1000)</f>
        <v>8.5181188873608912E-2</v>
      </c>
      <c r="AH87" s="82">
        <f>IF(ISNA(VLOOKUP($B87,'Feeder DER'!$B$3:$V$366,'Feeder DER'!H$369,FALSE)),0,VLOOKUP($B87,'Feeder DER'!$B$3:$V$366,'Feeder DER'!H$369,FALSE)/1000)</f>
        <v>0.10855728461112747</v>
      </c>
      <c r="AI87" s="82">
        <f>IF(ISNA(VLOOKUP($B87,'Feeder DER'!$B$3:$V$366,'Feeder DER'!I$369,FALSE)),0,VLOOKUP($B87,'Feeder DER'!$B$3:$V$366,'Feeder DER'!I$369,FALSE)/1000)</f>
        <v>0.13510760991814427</v>
      </c>
      <c r="AJ87" s="82">
        <f>IF(ISNA(VLOOKUP($B87,'Feeder DER'!$B$3:$V$366,'Feeder DER'!J$369,FALSE)),0,VLOOKUP($B87,'Feeder DER'!$B$3:$V$366,'Feeder DER'!J$369,FALSE)/1000)</f>
        <v>0.19263790858583574</v>
      </c>
      <c r="AK87" s="82">
        <f>IF(ISNA(VLOOKUP($B87,'Feeder DER'!$B$3:$V$366,'Feeder DER'!K$369,FALSE)),0,VLOOKUP($B87,'Feeder DER'!$B$3:$V$366,'Feeder DER'!K$369,FALSE)/1000)</f>
        <v>0.24123237827602947</v>
      </c>
      <c r="AL87" s="82">
        <f>IF(ISNA(VLOOKUP($B87,'Feeder DER'!$B$3:$V$366,'Feeder DER'!L$369,FALSE)),0,VLOOKUP($B87,'Feeder DER'!$B$3:$V$366,'Feeder DER'!L$369,FALSE)/1000)</f>
        <v>0.2869962069623635</v>
      </c>
      <c r="AM87" s="82">
        <f>IF(ISNA(VLOOKUP($B87,'Feeder DER'!$B$3:$V$366,'Feeder DER'!M$369,FALSE)),0,VLOOKUP($B87,'Feeder DER'!$B$3:$V$366,'Feeder DER'!M$369,FALSE)/1000)</f>
        <v>-0.12396759860324615</v>
      </c>
      <c r="AN87" s="82">
        <f>IF(ISNA(VLOOKUP($B87,'Feeder DER'!$B$3:$V$366,'Feeder DER'!N$369,FALSE)),0,VLOOKUP($B87,'Feeder DER'!$B$3:$V$366,'Feeder DER'!N$369,FALSE)/1000)</f>
        <v>-0.1574085858407637</v>
      </c>
      <c r="AO87" s="82">
        <f>IF(ISNA(VLOOKUP($B87,'Feeder DER'!$B$3:$V$366,'Feeder DER'!O$369,FALSE)),0,VLOOKUP($B87,'Feeder DER'!$B$3:$V$366,'Feeder DER'!O$369,FALSE)/1000)</f>
        <v>-0.19465567762042491</v>
      </c>
      <c r="AP87" s="82">
        <f>IF(ISNA(VLOOKUP($B87,'Feeder DER'!$B$3:$V$366,'Feeder DER'!P$369,FALSE)),0,VLOOKUP($B87,'Feeder DER'!$B$3:$V$366,'Feeder DER'!P$369,FALSE)/1000)</f>
        <v>-0.23189578615693354</v>
      </c>
      <c r="AQ87" s="82">
        <f>IF(ISNA(VLOOKUP($B87,'Feeder DER'!$B$3:$V$366,'Feeder DER'!Q$369,FALSE)),0,VLOOKUP($B87,'Feeder DER'!$B$3:$V$366,'Feeder DER'!Q$369,FALSE)/1000)</f>
        <v>-0.26557731685913322</v>
      </c>
      <c r="AR87" s="82">
        <f>IF(ISNA(VLOOKUP($B87,'Feeder DER'!$B$3:$V$366,'Feeder DER'!R$369,FALSE)),0,VLOOKUP($B87,'Feeder DER'!$B$3:$V$366,'Feeder DER'!R$369,FALSE)/1000)</f>
        <v>-0.29689339125154246</v>
      </c>
      <c r="AS87" s="82">
        <f>IF(ISNA(VLOOKUP($B87,'Feeder DER'!$B$3:$V$366,'Feeder DER'!S$369,FALSE)),0,VLOOKUP($B87,'Feeder DER'!$B$3:$V$366,'Feeder DER'!S$369,FALSE)/1000)</f>
        <v>-0.32727349086807417</v>
      </c>
      <c r="AT87" s="82">
        <f>IF(ISNA(VLOOKUP($B87,'Feeder DER'!$B$3:$V$366,'Feeder DER'!T$369,FALSE)),0,VLOOKUP($B87,'Feeder DER'!$B$3:$V$366,'Feeder DER'!T$369,FALSE)/1000)</f>
        <v>-0.36248254494671517</v>
      </c>
      <c r="AU87" s="82">
        <f>IF(ISNA(VLOOKUP($B87,'Feeder DER'!$B$3:$V$366,'Feeder DER'!U$369,FALSE)),0,VLOOKUP($B87,'Feeder DER'!$B$3:$V$366,'Feeder DER'!U$369,FALSE)/1000)</f>
        <v>-0.3984383462072188</v>
      </c>
      <c r="AV87" s="82">
        <f>IF(ISNA(VLOOKUP($B87,'Feeder DER'!$B$3:$V$366,'Feeder DER'!V$369,FALSE)),0,VLOOKUP($B87,'Feeder DER'!$B$3:$V$366,'Feeder DER'!V$369,FALSE)/1000)</f>
        <v>-0.4305138440567971</v>
      </c>
    </row>
    <row r="88" spans="1:48" x14ac:dyDescent="0.25">
      <c r="A88" s="9" t="s">
        <v>1660</v>
      </c>
      <c r="B88" s="108">
        <v>17107</v>
      </c>
      <c r="C88" s="109">
        <v>89.981185833338046</v>
      </c>
      <c r="D88" s="109">
        <v>98.162872224300941</v>
      </c>
      <c r="E88" s="109">
        <v>98.162872224300941</v>
      </c>
      <c r="F88" s="109">
        <v>99.657872164543846</v>
      </c>
      <c r="G88" s="109">
        <v>103.20118393342202</v>
      </c>
      <c r="H88" s="109">
        <v>105.68289276443763</v>
      </c>
      <c r="I88" s="109">
        <v>106.22213170915933</v>
      </c>
      <c r="J88" s="109">
        <v>106.78580815865594</v>
      </c>
      <c r="K88" s="109">
        <v>107.63357355452251</v>
      </c>
      <c r="L88" s="109">
        <v>111.05812776477147</v>
      </c>
      <c r="M88" s="109">
        <v>118.18555696355618</v>
      </c>
      <c r="N88" s="109">
        <v>125.31963772896097</v>
      </c>
      <c r="P88" s="109">
        <v>129.76452699092499</v>
      </c>
      <c r="Q88" s="109">
        <v>111.91579560723433</v>
      </c>
      <c r="R88" s="109">
        <v>111.91579560723433</v>
      </c>
      <c r="S88" s="109">
        <v>115.40187791098681</v>
      </c>
      <c r="T88" s="109">
        <v>117.65505995807884</v>
      </c>
      <c r="U88" s="109">
        <v>119.7941586247502</v>
      </c>
      <c r="V88" s="109">
        <v>120.56458833892536</v>
      </c>
      <c r="W88" s="109">
        <v>121.50628697398598</v>
      </c>
      <c r="X88" s="109">
        <v>122.85119345905841</v>
      </c>
      <c r="Y88" s="109">
        <v>125.3069496066213</v>
      </c>
      <c r="Z88" s="109">
        <v>131.47658618448577</v>
      </c>
      <c r="AA88" s="109">
        <v>137.07060070554468</v>
      </c>
      <c r="AC88" s="82">
        <f>IF(ISNA(VLOOKUP($B88,'Feeder DER'!$B$3:$V$366,'Feeder DER'!C$369,FALSE)),0,VLOOKUP($B88,'Feeder DER'!$B$3:$V$366,'Feeder DER'!C$369,FALSE)/1000)</f>
        <v>4.6663731230822524E-3</v>
      </c>
      <c r="AD88" s="82">
        <f>IF(ISNA(VLOOKUP($B88,'Feeder DER'!$B$3:$V$366,'Feeder DER'!D$369,FALSE)),0,VLOOKUP($B88,'Feeder DER'!$B$3:$V$366,'Feeder DER'!D$369,FALSE)/1000)</f>
        <v>9.8948790875413375E-3</v>
      </c>
      <c r="AE88" s="82">
        <f>IF(ISNA(VLOOKUP($B88,'Feeder DER'!$B$3:$V$366,'Feeder DER'!E$369,FALSE)),0,VLOOKUP($B88,'Feeder DER'!$B$3:$V$366,'Feeder DER'!E$369,FALSE)/1000)</f>
        <v>1.6169502277319822E-2</v>
      </c>
      <c r="AF88" s="82">
        <f>IF(ISNA(VLOOKUP($B88,'Feeder DER'!$B$3:$V$366,'Feeder DER'!F$369,FALSE)),0,VLOOKUP($B88,'Feeder DER'!$B$3:$V$366,'Feeder DER'!F$369,FALSE)/1000)</f>
        <v>2.3369360901262053E-2</v>
      </c>
      <c r="AG88" s="82">
        <f>IF(ISNA(VLOOKUP($B88,'Feeder DER'!$B$3:$V$366,'Feeder DER'!G$369,FALSE)),0,VLOOKUP($B88,'Feeder DER'!$B$3:$V$366,'Feeder DER'!G$369,FALSE)/1000)</f>
        <v>3.0904675428175508E-2</v>
      </c>
      <c r="AH88" s="82">
        <f>IF(ISNA(VLOOKUP($B88,'Feeder DER'!$B$3:$V$366,'Feeder DER'!H$369,FALSE)),0,VLOOKUP($B88,'Feeder DER'!$B$3:$V$366,'Feeder DER'!H$369,FALSE)/1000)</f>
        <v>3.9389258954681303E-2</v>
      </c>
      <c r="AI88" s="82">
        <f>IF(ISNA(VLOOKUP($B88,'Feeder DER'!$B$3:$V$366,'Feeder DER'!I$369,FALSE)),0,VLOOKUP($B88,'Feeder DER'!$B$3:$V$366,'Feeder DER'!I$369,FALSE)/1000)</f>
        <v>4.9028126141666011E-2</v>
      </c>
      <c r="AJ88" s="82">
        <f>IF(ISNA(VLOOKUP($B88,'Feeder DER'!$B$3:$V$366,'Feeder DER'!J$369,FALSE)),0,VLOOKUP($B88,'Feeder DER'!$B$3:$V$366,'Feeder DER'!J$369,FALSE)/1000)</f>
        <v>6.9924000847701062E-2</v>
      </c>
      <c r="AK88" s="82">
        <f>IF(ISNA(VLOOKUP($B88,'Feeder DER'!$B$3:$V$366,'Feeder DER'!K$369,FALSE)),0,VLOOKUP($B88,'Feeder DER'!$B$3:$V$366,'Feeder DER'!K$369,FALSE)/1000)</f>
        <v>8.7571659817789985E-2</v>
      </c>
      <c r="AL88" s="82">
        <f>IF(ISNA(VLOOKUP($B88,'Feeder DER'!$B$3:$V$366,'Feeder DER'!L$369,FALSE)),0,VLOOKUP($B88,'Feeder DER'!$B$3:$V$366,'Feeder DER'!L$369,FALSE)/1000)</f>
        <v>0.10418762048939172</v>
      </c>
      <c r="AM88" s="82">
        <f>IF(ISNA(VLOOKUP($B88,'Feeder DER'!$B$3:$V$366,'Feeder DER'!M$369,FALSE)),0,VLOOKUP($B88,'Feeder DER'!$B$3:$V$366,'Feeder DER'!M$369,FALSE)/1000)</f>
        <v>-4.5058031114990064E-2</v>
      </c>
      <c r="AN88" s="82">
        <f>IF(ISNA(VLOOKUP($B88,'Feeder DER'!$B$3:$V$366,'Feeder DER'!N$369,FALSE)),0,VLOOKUP($B88,'Feeder DER'!$B$3:$V$366,'Feeder DER'!N$369,FALSE)/1000)</f>
        <v>-5.7170605369231242E-2</v>
      </c>
      <c r="AO88" s="82">
        <f>IF(ISNA(VLOOKUP($B88,'Feeder DER'!$B$3:$V$366,'Feeder DER'!O$369,FALSE)),0,VLOOKUP($B88,'Feeder DER'!$B$3:$V$366,'Feeder DER'!O$369,FALSE)/1000)</f>
        <v>-7.066045581188779E-2</v>
      </c>
      <c r="AP88" s="82">
        <f>IF(ISNA(VLOOKUP($B88,'Feeder DER'!$B$3:$V$366,'Feeder DER'!P$369,FALSE)),0,VLOOKUP($B88,'Feeder DER'!$B$3:$V$366,'Feeder DER'!P$369,FALSE)/1000)</f>
        <v>-8.4145257623948713E-2</v>
      </c>
      <c r="AQ88" s="82">
        <f>IF(ISNA(VLOOKUP($B88,'Feeder DER'!$B$3:$V$366,'Feeder DER'!Q$369,FALSE)),0,VLOOKUP($B88,'Feeder DER'!$B$3:$V$366,'Feeder DER'!Q$369,FALSE)/1000)</f>
        <v>-9.6338657511296819E-2</v>
      </c>
      <c r="AR88" s="82">
        <f>IF(ISNA(VLOOKUP($B88,'Feeder DER'!$B$3:$V$366,'Feeder DER'!R$369,FALSE)),0,VLOOKUP($B88,'Feeder DER'!$B$3:$V$366,'Feeder DER'!R$369,FALSE)/1000)</f>
        <v>-0.10767210787579296</v>
      </c>
      <c r="AS88" s="82">
        <f>IF(ISNA(VLOOKUP($B88,'Feeder DER'!$B$3:$V$366,'Feeder DER'!S$369,FALSE)),0,VLOOKUP($B88,'Feeder DER'!$B$3:$V$366,'Feeder DER'!S$369,FALSE)/1000)</f>
        <v>-0.1186633158714121</v>
      </c>
      <c r="AT88" s="82">
        <f>IF(ISNA(VLOOKUP($B88,'Feeder DER'!$B$3:$V$366,'Feeder DER'!T$369,FALSE)),0,VLOOKUP($B88,'Feeder DER'!$B$3:$V$366,'Feeder DER'!T$369,FALSE)/1000)</f>
        <v>-0.13138556075713367</v>
      </c>
      <c r="AU88" s="82">
        <f>IF(ISNA(VLOOKUP($B88,'Feeder DER'!$B$3:$V$366,'Feeder DER'!U$369,FALSE)),0,VLOOKUP($B88,'Feeder DER'!$B$3:$V$366,'Feeder DER'!U$369,FALSE)/1000)</f>
        <v>-0.14437811310641002</v>
      </c>
      <c r="AV88" s="82">
        <f>IF(ISNA(VLOOKUP($B88,'Feeder DER'!$B$3:$V$366,'Feeder DER'!V$369,FALSE)),0,VLOOKUP($B88,'Feeder DER'!$B$3:$V$366,'Feeder DER'!V$369,FALSE)/1000)</f>
        <v>-0.15596242143826647</v>
      </c>
    </row>
    <row r="89" spans="1:48" x14ac:dyDescent="0.25">
      <c r="A89" s="9" t="s">
        <v>1660</v>
      </c>
      <c r="B89" s="108">
        <v>17108</v>
      </c>
      <c r="C89" s="109">
        <v>28.240452189364731</v>
      </c>
      <c r="D89" s="109">
        <v>36.267947395379466</v>
      </c>
      <c r="E89" s="109">
        <v>36.267947395379466</v>
      </c>
      <c r="F89" s="109">
        <v>36.820300621810453</v>
      </c>
      <c r="G89" s="109">
        <v>38.12943758904855</v>
      </c>
      <c r="H89" s="109">
        <v>39.046347244343259</v>
      </c>
      <c r="I89" s="109">
        <v>39.245578269654125</v>
      </c>
      <c r="J89" s="109">
        <v>39.453838147906716</v>
      </c>
      <c r="K89" s="109">
        <v>39.767059532776706</v>
      </c>
      <c r="L89" s="109">
        <v>41.032319494467067</v>
      </c>
      <c r="M89" s="109">
        <v>43.665669776385798</v>
      </c>
      <c r="N89" s="109">
        <v>46.301477593040502</v>
      </c>
      <c r="P89" s="109">
        <v>53.793183020123841</v>
      </c>
      <c r="Q89" s="109">
        <v>66.016212340165907</v>
      </c>
      <c r="R89" s="109">
        <v>66.016212340165907</v>
      </c>
      <c r="S89" s="109">
        <v>68.07256147614919</v>
      </c>
      <c r="T89" s="109">
        <v>69.401654868684233</v>
      </c>
      <c r="U89" s="109">
        <v>70.663453447064825</v>
      </c>
      <c r="V89" s="109">
        <v>71.11790986519776</v>
      </c>
      <c r="W89" s="109">
        <v>71.673393358080048</v>
      </c>
      <c r="X89" s="109">
        <v>72.466718657824131</v>
      </c>
      <c r="Y89" s="109">
        <v>73.915305235023084</v>
      </c>
      <c r="Z89" s="109">
        <v>77.554613128748386</v>
      </c>
      <c r="AA89" s="109">
        <v>80.854376566540751</v>
      </c>
      <c r="AC89" s="82">
        <f>IF(ISNA(VLOOKUP($B89,'Feeder DER'!$B$3:$V$366,'Feeder DER'!C$369,FALSE)),0,VLOOKUP($B89,'Feeder DER'!$B$3:$V$366,'Feeder DER'!C$369,FALSE)/1000)</f>
        <v>7.9381786568753809E-4</v>
      </c>
      <c r="AD89" s="82">
        <f>IF(ISNA(VLOOKUP($B89,'Feeder DER'!$B$3:$V$366,'Feeder DER'!D$369,FALSE)),0,VLOOKUP($B89,'Feeder DER'!$B$3:$V$366,'Feeder DER'!D$369,FALSE)/1000)</f>
        <v>1.6431353874068748E-3</v>
      </c>
      <c r="AE89" s="82">
        <f>IF(ISNA(VLOOKUP($B89,'Feeder DER'!$B$3:$V$366,'Feeder DER'!E$369,FALSE)),0,VLOOKUP($B89,'Feeder DER'!$B$3:$V$366,'Feeder DER'!E$369,FALSE)/1000)</f>
        <v>2.6642117474911268E-3</v>
      </c>
      <c r="AF89" s="82">
        <f>IF(ISNA(VLOOKUP($B89,'Feeder DER'!$B$3:$V$366,'Feeder DER'!F$369,FALSE)),0,VLOOKUP($B89,'Feeder DER'!$B$3:$V$366,'Feeder DER'!F$369,FALSE)/1000)</f>
        <v>3.8408663903620006E-3</v>
      </c>
      <c r="AG89" s="82">
        <f>IF(ISNA(VLOOKUP($B89,'Feeder DER'!$B$3:$V$366,'Feeder DER'!G$369,FALSE)),0,VLOOKUP($B89,'Feeder DER'!$B$3:$V$366,'Feeder DER'!G$369,FALSE)/1000)</f>
        <v>5.0772506982605017E-3</v>
      </c>
      <c r="AH89" s="82">
        <f>IF(ISNA(VLOOKUP($B89,'Feeder DER'!$B$3:$V$366,'Feeder DER'!H$369,FALSE)),0,VLOOKUP($B89,'Feeder DER'!$B$3:$V$366,'Feeder DER'!H$369,FALSE)/1000)</f>
        <v>6.4764591303619213E-3</v>
      </c>
      <c r="AI89" s="82">
        <f>IF(ISNA(VLOOKUP($B89,'Feeder DER'!$B$3:$V$366,'Feeder DER'!I$369,FALSE)),0,VLOOKUP($B89,'Feeder DER'!$B$3:$V$366,'Feeder DER'!I$369,FALSE)/1000)</f>
        <v>8.0693203439803594E-3</v>
      </c>
      <c r="AJ89" s="82">
        <f>IF(ISNA(VLOOKUP($B89,'Feeder DER'!$B$3:$V$366,'Feeder DER'!J$369,FALSE)),0,VLOOKUP($B89,'Feeder DER'!$B$3:$V$366,'Feeder DER'!J$369,FALSE)/1000)</f>
        <v>1.1537661324465695E-2</v>
      </c>
      <c r="AK89" s="82">
        <f>IF(ISNA(VLOOKUP($B89,'Feeder DER'!$B$3:$V$366,'Feeder DER'!K$369,FALSE)),0,VLOOKUP($B89,'Feeder DER'!$B$3:$V$366,'Feeder DER'!K$369,FALSE)/1000)</f>
        <v>1.4462919761543749E-2</v>
      </c>
      <c r="AL89" s="82">
        <f>IF(ISNA(VLOOKUP($B89,'Feeder DER'!$B$3:$V$366,'Feeder DER'!L$369,FALSE)),0,VLOOKUP($B89,'Feeder DER'!$B$3:$V$366,'Feeder DER'!L$369,FALSE)/1000)</f>
        <v>1.7211508007892826E-2</v>
      </c>
      <c r="AM89" s="82">
        <f>IF(ISNA(VLOOKUP($B89,'Feeder DER'!$B$3:$V$366,'Feeder DER'!M$369,FALSE)),0,VLOOKUP($B89,'Feeder DER'!$B$3:$V$366,'Feeder DER'!M$369,FALSE)/1000)</f>
        <v>-7.5261821206585701E-3</v>
      </c>
      <c r="AN89" s="82">
        <f>IF(ISNA(VLOOKUP($B89,'Feeder DER'!$B$3:$V$366,'Feeder DER'!N$369,FALSE)),0,VLOOKUP($B89,'Feeder DER'!$B$3:$V$366,'Feeder DER'!N$369,FALSE)/1000)</f>
        <v>-9.4853801795716768E-3</v>
      </c>
      <c r="AO89" s="82">
        <f>IF(ISNA(VLOOKUP($B89,'Feeder DER'!$B$3:$V$366,'Feeder DER'!O$369,FALSE)),0,VLOOKUP($B89,'Feeder DER'!$B$3:$V$366,'Feeder DER'!O$369,FALSE)/1000)</f>
        <v>-1.166533258776895E-2</v>
      </c>
      <c r="AP89" s="82">
        <f>IF(ISNA(VLOOKUP($B89,'Feeder DER'!$B$3:$V$366,'Feeder DER'!P$369,FALSE)),0,VLOOKUP($B89,'Feeder DER'!$B$3:$V$366,'Feeder DER'!P$369,FALSE)/1000)</f>
        <v>-1.3840624639597836E-2</v>
      </c>
      <c r="AQ89" s="82">
        <f>IF(ISNA(VLOOKUP($B89,'Feeder DER'!$B$3:$V$366,'Feeder DER'!Q$369,FALSE)),0,VLOOKUP($B89,'Feeder DER'!$B$3:$V$366,'Feeder DER'!Q$369,FALSE)/1000)</f>
        <v>-1.5803282418248889E-2</v>
      </c>
      <c r="AR89" s="82">
        <f>IF(ISNA(VLOOKUP($B89,'Feeder DER'!$B$3:$V$366,'Feeder DER'!R$369,FALSE)),0,VLOOKUP($B89,'Feeder DER'!$B$3:$V$366,'Feeder DER'!R$369,FALSE)/1000)</f>
        <v>-1.7622017177387608E-2</v>
      </c>
      <c r="AS89" s="82">
        <f>IF(ISNA(VLOOKUP($B89,'Feeder DER'!$B$3:$V$366,'Feeder DER'!S$369,FALSE)),0,VLOOKUP($B89,'Feeder DER'!$B$3:$V$366,'Feeder DER'!S$369,FALSE)/1000)</f>
        <v>-1.9380473466442803E-2</v>
      </c>
      <c r="AT89" s="82">
        <f>IF(ISNA(VLOOKUP($B89,'Feeder DER'!$B$3:$V$366,'Feeder DER'!T$369,FALSE)),0,VLOOKUP($B89,'Feeder DER'!$B$3:$V$366,'Feeder DER'!T$369,FALSE)/1000)</f>
        <v>-2.1391389227832645E-2</v>
      </c>
      <c r="AU89" s="82">
        <f>IF(ISNA(VLOOKUP($B89,'Feeder DER'!$B$3:$V$366,'Feeder DER'!U$369,FALSE)),0,VLOOKUP($B89,'Feeder DER'!$B$3:$V$366,'Feeder DER'!U$369,FALSE)/1000)</f>
        <v>-2.3445767726166696E-2</v>
      </c>
      <c r="AV89" s="82">
        <f>IF(ISNA(VLOOKUP($B89,'Feeder DER'!$B$3:$V$366,'Feeder DER'!V$369,FALSE)),0,VLOOKUP($B89,'Feeder DER'!$B$3:$V$366,'Feeder DER'!V$369,FALSE)/1000)</f>
        <v>-2.5268138801936502E-2</v>
      </c>
    </row>
    <row r="90" spans="1:48" x14ac:dyDescent="0.25">
      <c r="A90" s="9" t="s">
        <v>1660</v>
      </c>
      <c r="B90" s="108">
        <v>17109</v>
      </c>
      <c r="C90" s="109">
        <v>57.454115240277666</v>
      </c>
      <c r="D90" s="109">
        <v>65.683819136002612</v>
      </c>
      <c r="E90" s="109">
        <v>65.683819136002612</v>
      </c>
      <c r="F90" s="109">
        <v>66.684169914847701</v>
      </c>
      <c r="G90" s="109">
        <v>69.055109600044133</v>
      </c>
      <c r="H90" s="109">
        <v>70.715697868408753</v>
      </c>
      <c r="I90" s="109">
        <v>71.076519353290095</v>
      </c>
      <c r="J90" s="109">
        <v>71.453692729751211</v>
      </c>
      <c r="K90" s="109">
        <v>72.020958822012886</v>
      </c>
      <c r="L90" s="109">
        <v>74.312434145325028</v>
      </c>
      <c r="M90" s="109">
        <v>79.081617847773202</v>
      </c>
      <c r="N90" s="109">
        <v>83.855252319529001</v>
      </c>
      <c r="P90" s="109">
        <v>79.741839783420687</v>
      </c>
      <c r="Q90" s="109">
        <v>74.957968178484265</v>
      </c>
      <c r="R90" s="109">
        <v>74.957968178484265</v>
      </c>
      <c r="S90" s="109">
        <v>77.292845440218755</v>
      </c>
      <c r="T90" s="109">
        <v>78.801961711696507</v>
      </c>
      <c r="U90" s="109">
        <v>80.234668229279677</v>
      </c>
      <c r="V90" s="109">
        <v>80.750679804639176</v>
      </c>
      <c r="W90" s="109">
        <v>81.38140235758712</v>
      </c>
      <c r="X90" s="109">
        <v>82.282181885303586</v>
      </c>
      <c r="Y90" s="109">
        <v>83.926976439676906</v>
      </c>
      <c r="Z90" s="109">
        <v>88.059220862969752</v>
      </c>
      <c r="AA90" s="109">
        <v>91.805930254475953</v>
      </c>
      <c r="AC90" s="82">
        <f>IF(ISNA(VLOOKUP($B90,'Feeder DER'!$B$3:$V$366,'Feeder DER'!C$369,FALSE)),0,VLOOKUP($B90,'Feeder DER'!$B$3:$V$366,'Feeder DER'!C$369,FALSE)/1000)</f>
        <v>2.6517705297089775E-3</v>
      </c>
      <c r="AD90" s="82">
        <f>IF(ISNA(VLOOKUP($B90,'Feeder DER'!$B$3:$V$366,'Feeder DER'!D$369,FALSE)),0,VLOOKUP($B90,'Feeder DER'!$B$3:$V$366,'Feeder DER'!D$369,FALSE)/1000)</f>
        <v>5.6380135540384053E-3</v>
      </c>
      <c r="AE90" s="82">
        <f>IF(ISNA(VLOOKUP($B90,'Feeder DER'!$B$3:$V$366,'Feeder DER'!E$369,FALSE)),0,VLOOKUP($B90,'Feeder DER'!$B$3:$V$366,'Feeder DER'!E$369,FALSE)/1000)</f>
        <v>9.2210582911484342E-3</v>
      </c>
      <c r="AF90" s="82">
        <f>IF(ISNA(VLOOKUP($B90,'Feeder DER'!$B$3:$V$366,'Feeder DER'!F$369,FALSE)),0,VLOOKUP($B90,'Feeder DER'!$B$3:$V$366,'Feeder DER'!F$369,FALSE)/1000)</f>
        <v>1.3330569430108141E-2</v>
      </c>
      <c r="AG90" s="82">
        <f>IF(ISNA(VLOOKUP($B90,'Feeder DER'!$B$3:$V$366,'Feeder DER'!G$369,FALSE)),0,VLOOKUP($B90,'Feeder DER'!$B$3:$V$366,'Feeder DER'!G$369,FALSE)/1000)</f>
        <v>1.7629713270972337E-2</v>
      </c>
      <c r="AH90" s="82">
        <f>IF(ISNA(VLOOKUP($B90,'Feeder DER'!$B$3:$V$366,'Feeder DER'!H$369,FALSE)),0,VLOOKUP($B90,'Feeder DER'!$B$3:$V$366,'Feeder DER'!H$369,FALSE)/1000)</f>
        <v>2.2467798659270233E-2</v>
      </c>
      <c r="AI90" s="82">
        <f>IF(ISNA(VLOOKUP($B90,'Feeder DER'!$B$3:$V$366,'Feeder DER'!I$369,FALSE)),0,VLOOKUP($B90,'Feeder DER'!$B$3:$V$366,'Feeder DER'!I$369,FALSE)/1000)</f>
        <v>2.7962845495353633E-2</v>
      </c>
      <c r="AJ90" s="82">
        <f>IF(ISNA(VLOOKUP($B90,'Feeder DER'!$B$3:$V$366,'Feeder DER'!J$369,FALSE)),0,VLOOKUP($B90,'Feeder DER'!$B$3:$V$366,'Feeder DER'!J$369,FALSE)/1000)</f>
        <v>3.9869731080265175E-2</v>
      </c>
      <c r="AK90" s="82">
        <f>IF(ISNA(VLOOKUP($B90,'Feeder DER'!$B$3:$V$366,'Feeder DER'!K$369,FALSE)),0,VLOOKUP($B90,'Feeder DER'!$B$3:$V$366,'Feeder DER'!K$369,FALSE)/1000)</f>
        <v>4.9927193044833965E-2</v>
      </c>
      <c r="AL90" s="82">
        <f>IF(ISNA(VLOOKUP($B90,'Feeder DER'!$B$3:$V$366,'Feeder DER'!L$369,FALSE)),0,VLOOKUP($B90,'Feeder DER'!$B$3:$V$366,'Feeder DER'!L$369,FALSE)/1000)</f>
        <v>5.9398805129505551E-2</v>
      </c>
      <c r="AM90" s="82">
        <f>IF(ISNA(VLOOKUP($B90,'Feeder DER'!$B$3:$V$366,'Feeder DER'!M$369,FALSE)),0,VLOOKUP($B90,'Feeder DER'!$B$3:$V$366,'Feeder DER'!M$369,FALSE)/1000)</f>
        <v>-2.5657228399442334E-2</v>
      </c>
      <c r="AN90" s="82">
        <f>IF(ISNA(VLOOKUP($B90,'Feeder DER'!$B$3:$V$366,'Feeder DER'!N$369,FALSE)),0,VLOOKUP($B90,'Feeder DER'!$B$3:$V$366,'Feeder DER'!N$369,FALSE)/1000)</f>
        <v>-3.2578416331797394E-2</v>
      </c>
      <c r="AO90" s="82">
        <f>IF(ISNA(VLOOKUP($B90,'Feeder DER'!$B$3:$V$366,'Feeder DER'!O$369,FALSE)),0,VLOOKUP($B90,'Feeder DER'!$B$3:$V$366,'Feeder DER'!O$369,FALSE)/1000)</f>
        <v>-4.0287343114063345E-2</v>
      </c>
      <c r="AP90" s="82">
        <f>IF(ISNA(VLOOKUP($B90,'Feeder DER'!$B$3:$V$366,'Feeder DER'!P$369,FALSE)),0,VLOOKUP($B90,'Feeder DER'!$B$3:$V$366,'Feeder DER'!P$369,FALSE)/1000)</f>
        <v>-4.7994824593955508E-2</v>
      </c>
      <c r="AQ90" s="82">
        <f>IF(ISNA(VLOOKUP($B90,'Feeder DER'!$B$3:$V$366,'Feeder DER'!Q$369,FALSE)),0,VLOOKUP($B90,'Feeder DER'!$B$3:$V$366,'Feeder DER'!Q$369,FALSE)/1000)</f>
        <v>-5.4965797136828781E-2</v>
      </c>
      <c r="AR90" s="82">
        <f>IF(ISNA(VLOOKUP($B90,'Feeder DER'!$B$3:$V$366,'Feeder DER'!R$369,FALSE)),0,VLOOKUP($B90,'Feeder DER'!$B$3:$V$366,'Feeder DER'!R$369,FALSE)/1000)</f>
        <v>-6.1447197779520055E-2</v>
      </c>
      <c r="AS90" s="82">
        <f>IF(ISNA(VLOOKUP($B90,'Feeder DER'!$B$3:$V$366,'Feeder DER'!S$369,FALSE)),0,VLOOKUP($B90,'Feeder DER'!$B$3:$V$366,'Feeder DER'!S$369,FALSE)/1000)</f>
        <v>-6.773488233130226E-2</v>
      </c>
      <c r="AT90" s="82">
        <f>IF(ISNA(VLOOKUP($B90,'Feeder DER'!$B$3:$V$366,'Feeder DER'!T$369,FALSE)),0,VLOOKUP($B90,'Feeder DER'!$B$3:$V$366,'Feeder DER'!T$369,FALSE)/1000)</f>
        <v>-7.5022002130365237E-2</v>
      </c>
      <c r="AU90" s="82">
        <f>IF(ISNA(VLOOKUP($B90,'Feeder DER'!$B$3:$V$366,'Feeder DER'!U$369,FALSE)),0,VLOOKUP($B90,'Feeder DER'!$B$3:$V$366,'Feeder DER'!U$369,FALSE)/1000)</f>
        <v>-8.2463674112559615E-2</v>
      </c>
      <c r="AV90" s="82">
        <f>IF(ISNA(VLOOKUP($B90,'Feeder DER'!$B$3:$V$366,'Feeder DER'!V$369,FALSE)),0,VLOOKUP($B90,'Feeder DER'!$B$3:$V$366,'Feeder DER'!V$369,FALSE)/1000)</f>
        <v>-8.9102250511755118E-2</v>
      </c>
    </row>
    <row r="91" spans="1:48" x14ac:dyDescent="0.25">
      <c r="A91" s="9" t="s">
        <v>55</v>
      </c>
      <c r="B91" s="108">
        <v>80001</v>
      </c>
      <c r="C91" s="109">
        <v>73.554062196053579</v>
      </c>
      <c r="D91" s="109">
        <v>83.45019758721655</v>
      </c>
      <c r="E91" s="109">
        <v>83.45019758721655</v>
      </c>
      <c r="F91" s="109">
        <v>84.721126580829093</v>
      </c>
      <c r="G91" s="109">
        <v>87.733365939008678</v>
      </c>
      <c r="H91" s="109">
        <v>89.843115660155519</v>
      </c>
      <c r="I91" s="109">
        <v>90.301533343583984</v>
      </c>
      <c r="J91" s="109">
        <v>90.780725832759231</v>
      </c>
      <c r="K91" s="109">
        <v>91.501427949451738</v>
      </c>
      <c r="L91" s="109">
        <v>94.412709160136018</v>
      </c>
      <c r="M91" s="109">
        <v>100.47187757534297</v>
      </c>
      <c r="N91" s="109">
        <v>106.53670061878292</v>
      </c>
      <c r="P91" s="109">
        <v>114.284594721161</v>
      </c>
      <c r="Q91" s="109">
        <v>104.35540733640538</v>
      </c>
      <c r="R91" s="109">
        <v>104.35540733640538</v>
      </c>
      <c r="S91" s="109">
        <v>107.60598994489651</v>
      </c>
      <c r="T91" s="109">
        <v>109.70695995589078</v>
      </c>
      <c r="U91" s="109">
        <v>111.70155340431391</v>
      </c>
      <c r="V91" s="109">
        <v>112.41993731259596</v>
      </c>
      <c r="W91" s="109">
        <v>113.29802019729232</v>
      </c>
      <c r="X91" s="109">
        <v>114.55207252580951</v>
      </c>
      <c r="Y91" s="109">
        <v>116.84193189469775</v>
      </c>
      <c r="Z91" s="109">
        <v>122.59478326574242</v>
      </c>
      <c r="AA91" s="109">
        <v>127.81089829958071</v>
      </c>
      <c r="AC91" s="82">
        <f>IF(ISNA(VLOOKUP($B91,'Feeder DER'!$B$3:$V$366,'Feeder DER'!C$369,FALSE)),0,VLOOKUP($B91,'Feeder DER'!$B$3:$V$366,'Feeder DER'!C$369,FALSE)/1000)</f>
        <v>1.9822341411257945E-2</v>
      </c>
      <c r="AD91" s="82">
        <f>IF(ISNA(VLOOKUP($B91,'Feeder DER'!$B$3:$V$366,'Feeder DER'!D$369,FALSE)),0,VLOOKUP($B91,'Feeder DER'!$B$3:$V$366,'Feeder DER'!D$369,FALSE)/1000)</f>
        <v>4.120832647610808E-2</v>
      </c>
      <c r="AE91" s="82">
        <f>IF(ISNA(VLOOKUP($B91,'Feeder DER'!$B$3:$V$366,'Feeder DER'!E$369,FALSE)),0,VLOOKUP($B91,'Feeder DER'!$B$3:$V$366,'Feeder DER'!E$369,FALSE)/1000)</f>
        <v>6.6562174957237569E-2</v>
      </c>
      <c r="AF91" s="82">
        <f>IF(ISNA(VLOOKUP($B91,'Feeder DER'!$B$3:$V$366,'Feeder DER'!F$369,FALSE)),0,VLOOKUP($B91,'Feeder DER'!$B$3:$V$366,'Feeder DER'!F$369,FALSE)/1000)</f>
        <v>9.5093831469000939E-2</v>
      </c>
      <c r="AG91" s="82">
        <f>IF(ISNA(VLOOKUP($B91,'Feeder DER'!$B$3:$V$366,'Feeder DER'!G$369,FALSE)),0,VLOOKUP($B91,'Feeder DER'!$B$3:$V$366,'Feeder DER'!G$369,FALSE)/1000)</f>
        <v>0.12444166447851539</v>
      </c>
      <c r="AH91" s="82">
        <f>IF(ISNA(VLOOKUP($B91,'Feeder DER'!$B$3:$V$366,'Feeder DER'!H$369,FALSE)),0,VLOOKUP($B91,'Feeder DER'!$B$3:$V$366,'Feeder DER'!H$369,FALSE)/1000)</f>
        <v>0.1567049965324338</v>
      </c>
      <c r="AI91" s="82">
        <f>IF(ISNA(VLOOKUP($B91,'Feeder DER'!$B$3:$V$366,'Feeder DER'!I$369,FALSE)),0,VLOOKUP($B91,'Feeder DER'!$B$3:$V$366,'Feeder DER'!I$369,FALSE)/1000)</f>
        <v>0.19251798325316613</v>
      </c>
      <c r="AJ91" s="82">
        <f>IF(ISNA(VLOOKUP($B91,'Feeder DER'!$B$3:$V$366,'Feeder DER'!J$369,FALSE)),0,VLOOKUP($B91,'Feeder DER'!$B$3:$V$366,'Feeder DER'!J$369,FALSE)/1000)</f>
        <v>0.26947945518628003</v>
      </c>
      <c r="AK91" s="82">
        <f>IF(ISNA(VLOOKUP($B91,'Feeder DER'!$B$3:$V$366,'Feeder DER'!K$369,FALSE)),0,VLOOKUP($B91,'Feeder DER'!$B$3:$V$366,'Feeder DER'!K$369,FALSE)/1000)</f>
        <v>0.33445479940860895</v>
      </c>
      <c r="AL91" s="82">
        <f>IF(ISNA(VLOOKUP($B91,'Feeder DER'!$B$3:$V$366,'Feeder DER'!L$369,FALSE)),0,VLOOKUP($B91,'Feeder DER'!$B$3:$V$366,'Feeder DER'!L$369,FALSE)/1000)</f>
        <v>0.39503030877250023</v>
      </c>
      <c r="AM91" s="82">
        <f>IF(ISNA(VLOOKUP($B91,'Feeder DER'!$B$3:$V$366,'Feeder DER'!M$369,FALSE)),0,VLOOKUP($B91,'Feeder DER'!$B$3:$V$366,'Feeder DER'!M$369,FALSE)/1000)</f>
        <v>-0.20361306345609331</v>
      </c>
      <c r="AN91" s="82">
        <f>IF(ISNA(VLOOKUP($B91,'Feeder DER'!$B$3:$V$366,'Feeder DER'!N$369,FALSE)),0,VLOOKUP($B91,'Feeder DER'!$B$3:$V$366,'Feeder DER'!N$369,FALSE)/1000)</f>
        <v>-0.25303790310006269</v>
      </c>
      <c r="AO91" s="82">
        <f>IF(ISNA(VLOOKUP($B91,'Feeder DER'!$B$3:$V$366,'Feeder DER'!O$369,FALSE)),0,VLOOKUP($B91,'Feeder DER'!$B$3:$V$366,'Feeder DER'!O$369,FALSE)/1000)</f>
        <v>-0.30759575010809909</v>
      </c>
      <c r="AP91" s="82">
        <f>IF(ISNA(VLOOKUP($B91,'Feeder DER'!$B$3:$V$366,'Feeder DER'!P$369,FALSE)),0,VLOOKUP($B91,'Feeder DER'!$B$3:$V$366,'Feeder DER'!P$369,FALSE)/1000)</f>
        <v>-0.36145795963122218</v>
      </c>
      <c r="AQ91" s="82">
        <f>IF(ISNA(VLOOKUP($B91,'Feeder DER'!$B$3:$V$366,'Feeder DER'!Q$369,FALSE)),0,VLOOKUP($B91,'Feeder DER'!$B$3:$V$366,'Feeder DER'!Q$369,FALSE)/1000)</f>
        <v>-0.40958586354749582</v>
      </c>
      <c r="AR91" s="82">
        <f>IF(ISNA(VLOOKUP($B91,'Feeder DER'!$B$3:$V$366,'Feeder DER'!R$369,FALSE)),0,VLOOKUP($B91,'Feeder DER'!$B$3:$V$366,'Feeder DER'!R$369,FALSE)/1000)</f>
        <v>-0.45375717579790747</v>
      </c>
      <c r="AS91" s="82">
        <f>IF(ISNA(VLOOKUP($B91,'Feeder DER'!$B$3:$V$366,'Feeder DER'!S$369,FALSE)),0,VLOOKUP($B91,'Feeder DER'!$B$3:$V$366,'Feeder DER'!S$369,FALSE)/1000)</f>
        <v>-0.49601021766090098</v>
      </c>
      <c r="AT91" s="82">
        <f>IF(ISNA(VLOOKUP($B91,'Feeder DER'!$B$3:$V$366,'Feeder DER'!T$369,FALSE)),0,VLOOKUP($B91,'Feeder DER'!$B$3:$V$366,'Feeder DER'!T$369,FALSE)/1000)</f>
        <v>-0.5444227998599257</v>
      </c>
      <c r="AU91" s="82">
        <f>IF(ISNA(VLOOKUP($B91,'Feeder DER'!$B$3:$V$366,'Feeder DER'!U$369,FALSE)),0,VLOOKUP($B91,'Feeder DER'!$B$3:$V$366,'Feeder DER'!U$369,FALSE)/1000)</f>
        <v>-0.59323165595626326</v>
      </c>
      <c r="AV91" s="82">
        <f>IF(ISNA(VLOOKUP($B91,'Feeder DER'!$B$3:$V$366,'Feeder DER'!V$369,FALSE)),0,VLOOKUP($B91,'Feeder DER'!$B$3:$V$366,'Feeder DER'!V$369,FALSE)/1000)</f>
        <v>-0.63679250756211359</v>
      </c>
    </row>
    <row r="92" spans="1:48" x14ac:dyDescent="0.25">
      <c r="A92" s="9" t="s">
        <v>55</v>
      </c>
      <c r="B92" s="108">
        <v>80002</v>
      </c>
      <c r="C92" s="109">
        <v>188.64061599902604</v>
      </c>
      <c r="D92" s="109">
        <v>167.02634736834284</v>
      </c>
      <c r="E92" s="109">
        <v>167.02634736834284</v>
      </c>
      <c r="F92" s="109">
        <v>169.57012358104464</v>
      </c>
      <c r="G92" s="109">
        <v>175.59914869953002</v>
      </c>
      <c r="H92" s="109">
        <v>179.82183240757337</v>
      </c>
      <c r="I92" s="109">
        <v>180.73935966869328</v>
      </c>
      <c r="J92" s="109">
        <v>181.69846789692286</v>
      </c>
      <c r="K92" s="109">
        <v>183.14095989301399</v>
      </c>
      <c r="L92" s="109">
        <v>188.967916339396</v>
      </c>
      <c r="M92" s="109">
        <v>201.09539833156182</v>
      </c>
      <c r="N92" s="109">
        <v>213.23419811477893</v>
      </c>
      <c r="P92" s="109">
        <v>201.86675231114918</v>
      </c>
      <c r="Q92" s="109">
        <v>123.23140150596717</v>
      </c>
      <c r="R92" s="109">
        <v>123.23140150596717</v>
      </c>
      <c r="S92" s="109">
        <v>127.06995535554368</v>
      </c>
      <c r="T92" s="109">
        <v>129.55095260892233</v>
      </c>
      <c r="U92" s="109">
        <v>131.90633171535848</v>
      </c>
      <c r="V92" s="109">
        <v>132.75465819978825</v>
      </c>
      <c r="W92" s="109">
        <v>133.79157029932816</v>
      </c>
      <c r="X92" s="109">
        <v>135.27245787333587</v>
      </c>
      <c r="Y92" s="109">
        <v>137.97651113211919</v>
      </c>
      <c r="Z92" s="109">
        <v>144.76994862811793</v>
      </c>
      <c r="AA92" s="109">
        <v>150.92956395082098</v>
      </c>
      <c r="AC92" s="82">
        <f>IF(ISNA(VLOOKUP($B92,'Feeder DER'!$B$3:$V$366,'Feeder DER'!C$369,FALSE)),0,VLOOKUP($B92,'Feeder DER'!$B$3:$V$366,'Feeder DER'!C$369,FALSE)/1000)</f>
        <v>1.3747752914259543E-3</v>
      </c>
      <c r="AD92" s="82">
        <f>IF(ISNA(VLOOKUP($B92,'Feeder DER'!$B$3:$V$366,'Feeder DER'!D$369,FALSE)),0,VLOOKUP($B92,'Feeder DER'!$B$3:$V$366,'Feeder DER'!D$369,FALSE)/1000)</f>
        <v>2.8579968362462053E-3</v>
      </c>
      <c r="AE92" s="82">
        <f>IF(ISNA(VLOOKUP($B92,'Feeder DER'!$B$3:$V$366,'Feeder DER'!E$369,FALSE)),0,VLOOKUP($B92,'Feeder DER'!$B$3:$V$366,'Feeder DER'!E$369,FALSE)/1000)</f>
        <v>4.6164089083245404E-3</v>
      </c>
      <c r="AF92" s="82">
        <f>IF(ISNA(VLOOKUP($B92,'Feeder DER'!$B$3:$V$366,'Feeder DER'!F$369,FALSE)),0,VLOOKUP($B92,'Feeder DER'!$B$3:$V$366,'Feeder DER'!F$369,FALSE)/1000)</f>
        <v>6.5952173438178063E-3</v>
      </c>
      <c r="AG92" s="82">
        <f>IF(ISNA(VLOOKUP($B92,'Feeder DER'!$B$3:$V$366,'Feeder DER'!G$369,FALSE)),0,VLOOKUP($B92,'Feeder DER'!$B$3:$V$366,'Feeder DER'!G$369,FALSE)/1000)</f>
        <v>8.6306315686712279E-3</v>
      </c>
      <c r="AH92" s="82">
        <f>IF(ISNA(VLOOKUP($B92,'Feeder DER'!$B$3:$V$366,'Feeder DER'!H$369,FALSE)),0,VLOOKUP($B92,'Feeder DER'!$B$3:$V$366,'Feeder DER'!H$369,FALSE)/1000)</f>
        <v>1.0868249759507502E-2</v>
      </c>
      <c r="AI92" s="82">
        <f>IF(ISNA(VLOOKUP($B92,'Feeder DER'!$B$3:$V$366,'Feeder DER'!I$369,FALSE)),0,VLOOKUP($B92,'Feeder DER'!$B$3:$V$366,'Feeder DER'!I$369,FALSE)/1000)</f>
        <v>1.3352053677235715E-2</v>
      </c>
      <c r="AJ92" s="82">
        <f>IF(ISNA(VLOOKUP($B92,'Feeder DER'!$B$3:$V$366,'Feeder DER'!J$369,FALSE)),0,VLOOKUP($B92,'Feeder DER'!$B$3:$V$366,'Feeder DER'!J$369,FALSE)/1000)</f>
        <v>1.8689704150016199E-2</v>
      </c>
      <c r="AK92" s="82">
        <f>IF(ISNA(VLOOKUP($B92,'Feeder DER'!$B$3:$V$366,'Feeder DER'!K$369,FALSE)),0,VLOOKUP($B92,'Feeder DER'!$B$3:$V$366,'Feeder DER'!K$369,FALSE)/1000)</f>
        <v>2.3196058668661593E-2</v>
      </c>
      <c r="AL92" s="82">
        <f>IF(ISNA(VLOOKUP($B92,'Feeder DER'!$B$3:$V$366,'Feeder DER'!L$369,FALSE)),0,VLOOKUP($B92,'Feeder DER'!$B$3:$V$366,'Feeder DER'!L$369,FALSE)/1000)</f>
        <v>2.7397263350350823E-2</v>
      </c>
      <c r="AM92" s="82">
        <f>IF(ISNA(VLOOKUP($B92,'Feeder DER'!$B$3:$V$366,'Feeder DER'!M$369,FALSE)),0,VLOOKUP($B92,'Feeder DER'!$B$3:$V$366,'Feeder DER'!M$369,FALSE)/1000)</f>
        <v>-1.4121551175180665E-2</v>
      </c>
      <c r="AN92" s="82">
        <f>IF(ISNA(VLOOKUP($B92,'Feeder DER'!$B$3:$V$366,'Feeder DER'!N$369,FALSE)),0,VLOOKUP($B92,'Feeder DER'!$B$3:$V$366,'Feeder DER'!N$369,FALSE)/1000)</f>
        <v>-1.7549402956939828E-2</v>
      </c>
      <c r="AO92" s="82">
        <f>IF(ISNA(VLOOKUP($B92,'Feeder DER'!$B$3:$V$366,'Feeder DER'!O$369,FALSE)),0,VLOOKUP($B92,'Feeder DER'!$B$3:$V$366,'Feeder DER'!O$369,FALSE)/1000)</f>
        <v>-2.1333253636529451E-2</v>
      </c>
      <c r="AP92" s="82">
        <f>IF(ISNA(VLOOKUP($B92,'Feeder DER'!$B$3:$V$366,'Feeder DER'!P$369,FALSE)),0,VLOOKUP($B92,'Feeder DER'!$B$3:$V$366,'Feeder DER'!P$369,FALSE)/1000)</f>
        <v>-2.5068858490552504E-2</v>
      </c>
      <c r="AQ92" s="82">
        <f>IF(ISNA(VLOOKUP($B92,'Feeder DER'!$B$3:$V$366,'Feeder DER'!Q$369,FALSE)),0,VLOOKUP($B92,'Feeder DER'!$B$3:$V$366,'Feeder DER'!Q$369,FALSE)/1000)</f>
        <v>-2.8406761504100517E-2</v>
      </c>
      <c r="AR92" s="82">
        <f>IF(ISNA(VLOOKUP($B92,'Feeder DER'!$B$3:$V$366,'Feeder DER'!R$369,FALSE)),0,VLOOKUP($B92,'Feeder DER'!$B$3:$V$366,'Feeder DER'!R$369,FALSE)/1000)</f>
        <v>-3.1470255740822614E-2</v>
      </c>
      <c r="AS92" s="82">
        <f>IF(ISNA(VLOOKUP($B92,'Feeder DER'!$B$3:$V$366,'Feeder DER'!S$369,FALSE)),0,VLOOKUP($B92,'Feeder DER'!$B$3:$V$366,'Feeder DER'!S$369,FALSE)/1000)</f>
        <v>-3.4400708644223767E-2</v>
      </c>
      <c r="AT92" s="82">
        <f>IF(ISNA(VLOOKUP($B92,'Feeder DER'!$B$3:$V$366,'Feeder DER'!T$369,FALSE)),0,VLOOKUP($B92,'Feeder DER'!$B$3:$V$366,'Feeder DER'!T$369,FALSE)/1000)</f>
        <v>-3.7758355474156131E-2</v>
      </c>
      <c r="AU92" s="82">
        <f>IF(ISNA(VLOOKUP($B92,'Feeder DER'!$B$3:$V$366,'Feeder DER'!U$369,FALSE)),0,VLOOKUP($B92,'Feeder DER'!$B$3:$V$366,'Feeder DER'!U$369,FALSE)/1000)</f>
        <v>-4.114348581632149E-2</v>
      </c>
      <c r="AV92" s="82">
        <f>IF(ISNA(VLOOKUP($B92,'Feeder DER'!$B$3:$V$366,'Feeder DER'!V$369,FALSE)),0,VLOOKUP($B92,'Feeder DER'!$B$3:$V$366,'Feeder DER'!V$369,FALSE)/1000)</f>
        <v>-4.4164641653501417E-2</v>
      </c>
    </row>
    <row r="93" spans="1:48" x14ac:dyDescent="0.25">
      <c r="A93" s="9" t="s">
        <v>55</v>
      </c>
      <c r="B93" s="108">
        <v>80003</v>
      </c>
      <c r="C93" s="109">
        <v>152.2416384250858</v>
      </c>
      <c r="D93" s="109">
        <v>184.71374428342153</v>
      </c>
      <c r="E93" s="109">
        <v>213.18320460538885</v>
      </c>
      <c r="F93" s="109">
        <v>187.52689583867317</v>
      </c>
      <c r="G93" s="109">
        <v>194.1943696927132</v>
      </c>
      <c r="H93" s="109">
        <v>198.86421807847228</v>
      </c>
      <c r="I93" s="109">
        <v>199.878907668192</v>
      </c>
      <c r="J93" s="109">
        <v>200.9395814768495</v>
      </c>
      <c r="K93" s="109">
        <v>202.53482738801858</v>
      </c>
      <c r="L93" s="109">
        <v>208.97883433629983</v>
      </c>
      <c r="M93" s="109">
        <v>222.39056633426182</v>
      </c>
      <c r="N93" s="109">
        <v>235.81481463037102</v>
      </c>
      <c r="P93" s="109">
        <v>152.23681690205336</v>
      </c>
      <c r="Q93" s="109">
        <v>173.76196600220914</v>
      </c>
      <c r="R93" s="109">
        <v>198.80473541762933</v>
      </c>
      <c r="S93" s="109">
        <v>179.17450416502041</v>
      </c>
      <c r="T93" s="109">
        <v>182.6728248456651</v>
      </c>
      <c r="U93" s="109">
        <v>185.99401813904049</v>
      </c>
      <c r="V93" s="109">
        <v>187.19019765128215</v>
      </c>
      <c r="W93" s="109">
        <v>188.65229158826304</v>
      </c>
      <c r="X93" s="109">
        <v>190.74041144361792</v>
      </c>
      <c r="Y93" s="109">
        <v>194.55325139089484</v>
      </c>
      <c r="Z93" s="109">
        <v>204.13231192897291</v>
      </c>
      <c r="AA93" s="109">
        <v>212.81765393766852</v>
      </c>
      <c r="AC93" s="82">
        <f>IF(ISNA(VLOOKUP($B93,'Feeder DER'!$B$3:$V$366,'Feeder DER'!C$369,FALSE)),0,VLOOKUP($B93,'Feeder DER'!$B$3:$V$366,'Feeder DER'!C$369,FALSE)/1000)</f>
        <v>3.7470619570958569E-2</v>
      </c>
      <c r="AD93" s="82">
        <f>IF(ISNA(VLOOKUP($B93,'Feeder DER'!$B$3:$V$366,'Feeder DER'!D$369,FALSE)),0,VLOOKUP($B93,'Feeder DER'!$B$3:$V$366,'Feeder DER'!D$369,FALSE)/1000)</f>
        <v>7.7897030048384941E-2</v>
      </c>
      <c r="AE93" s="82">
        <f>IF(ISNA(VLOOKUP($B93,'Feeder DER'!$B$3:$V$366,'Feeder DER'!E$369,FALSE)),0,VLOOKUP($B93,'Feeder DER'!$B$3:$V$366,'Feeder DER'!E$369,FALSE)/1000)</f>
        <v>0.12582398233852007</v>
      </c>
      <c r="AF93" s="82">
        <f>IF(ISNA(VLOOKUP($B93,'Feeder DER'!$B$3:$V$366,'Feeder DER'!F$369,FALSE)),0,VLOOKUP($B93,'Feeder DER'!$B$3:$V$366,'Feeder DER'!F$369,FALSE)/1000)</f>
        <v>0.17975801690591789</v>
      </c>
      <c r="AG93" s="82">
        <f>IF(ISNA(VLOOKUP($B93,'Feeder DER'!$B$3:$V$366,'Feeder DER'!G$369,FALSE)),0,VLOOKUP($B93,'Feeder DER'!$B$3:$V$366,'Feeder DER'!G$369,FALSE)/1000)</f>
        <v>0.2352348883368065</v>
      </c>
      <c r="AH93" s="82">
        <f>IF(ISNA(VLOOKUP($B93,'Feeder DER'!$B$3:$V$366,'Feeder DER'!H$369,FALSE)),0,VLOOKUP($B93,'Feeder DER'!$B$3:$V$366,'Feeder DER'!H$369,FALSE)/1000)</f>
        <v>0.29622299344518133</v>
      </c>
      <c r="AI93" s="82">
        <f>IF(ISNA(VLOOKUP($B93,'Feeder DER'!$B$3:$V$366,'Feeder DER'!I$369,FALSE)),0,VLOOKUP($B93,'Feeder DER'!$B$3:$V$366,'Feeder DER'!I$369,FALSE)/1000)</f>
        <v>0.36392109092372693</v>
      </c>
      <c r="AJ93" s="82">
        <f>IF(ISNA(VLOOKUP($B93,'Feeder DER'!$B$3:$V$366,'Feeder DER'!J$369,FALSE)),0,VLOOKUP($B93,'Feeder DER'!$B$3:$V$366,'Feeder DER'!J$369,FALSE)/1000)</f>
        <v>0.50940309915858095</v>
      </c>
      <c r="AK93" s="82">
        <f>IF(ISNA(VLOOKUP($B93,'Feeder DER'!$B$3:$V$366,'Feeder DER'!K$369,FALSE)),0,VLOOKUP($B93,'Feeder DER'!$B$3:$V$366,'Feeder DER'!K$369,FALSE)/1000)</f>
        <v>0.63222745952724146</v>
      </c>
      <c r="AL93" s="82">
        <f>IF(ISNA(VLOOKUP($B93,'Feeder DER'!$B$3:$V$366,'Feeder DER'!L$369,FALSE)),0,VLOOKUP($B93,'Feeder DER'!$B$3:$V$366,'Feeder DER'!L$369,FALSE)/1000)</f>
        <v>0.74673471271188763</v>
      </c>
      <c r="AM93" s="82">
        <f>IF(ISNA(VLOOKUP($B93,'Feeder DER'!$B$3:$V$366,'Feeder DER'!M$369,FALSE)),0,VLOOKUP($B93,'Feeder DER'!$B$3:$V$366,'Feeder DER'!M$369,FALSE)/1000)</f>
        <v>-0.3848943715653893</v>
      </c>
      <c r="AN93" s="82">
        <f>IF(ISNA(VLOOKUP($B93,'Feeder DER'!$B$3:$V$366,'Feeder DER'!N$369,FALSE)),0,VLOOKUP($B93,'Feeder DER'!$B$3:$V$366,'Feeder DER'!N$369,FALSE)/1000)</f>
        <v>-0.47832326198915071</v>
      </c>
      <c r="AO93" s="82">
        <f>IF(ISNA(VLOOKUP($B93,'Feeder DER'!$B$3:$V$366,'Feeder DER'!O$369,FALSE)),0,VLOOKUP($B93,'Feeder DER'!$B$3:$V$366,'Feeder DER'!O$369,FALSE)/1000)</f>
        <v>-0.5814551921398261</v>
      </c>
      <c r="AP93" s="82">
        <f>IF(ISNA(VLOOKUP($B93,'Feeder DER'!$B$3:$V$366,'Feeder DER'!P$369,FALSE)),0,VLOOKUP($B93,'Feeder DER'!$B$3:$V$366,'Feeder DER'!P$369,FALSE)/1000)</f>
        <v>-0.68327214304482653</v>
      </c>
      <c r="AQ93" s="82">
        <f>IF(ISNA(VLOOKUP($B93,'Feeder DER'!$B$3:$V$366,'Feeder DER'!Q$369,FALSE)),0,VLOOKUP($B93,'Feeder DER'!$B$3:$V$366,'Feeder DER'!Q$369,FALSE)/1000)</f>
        <v>-0.77424940657687924</v>
      </c>
      <c r="AR93" s="82">
        <f>IF(ISNA(VLOOKUP($B93,'Feeder DER'!$B$3:$V$366,'Feeder DER'!R$369,FALSE)),0,VLOOKUP($B93,'Feeder DER'!$B$3:$V$366,'Feeder DER'!R$369,FALSE)/1000)</f>
        <v>-0.85774743554056043</v>
      </c>
      <c r="AS93" s="82">
        <f>IF(ISNA(VLOOKUP($B93,'Feeder DER'!$B$3:$V$366,'Feeder DER'!S$369,FALSE)),0,VLOOKUP($B93,'Feeder DER'!$B$3:$V$366,'Feeder DER'!S$369,FALSE)/1000)</f>
        <v>-0.93761931467512249</v>
      </c>
      <c r="AT93" s="82">
        <f>IF(ISNA(VLOOKUP($B93,'Feeder DER'!$B$3:$V$366,'Feeder DER'!T$369,FALSE)),0,VLOOKUP($B93,'Feeder DER'!$B$3:$V$366,'Feeder DER'!T$369,FALSE)/1000)</f>
        <v>-1.0291347119932788</v>
      </c>
      <c r="AU93" s="82">
        <f>IF(ISNA(VLOOKUP($B93,'Feeder DER'!$B$3:$V$366,'Feeder DER'!U$369,FALSE)),0,VLOOKUP($B93,'Feeder DER'!$B$3:$V$366,'Feeder DER'!U$369,FALSE)/1000)</f>
        <v>-1.121399194807646</v>
      </c>
      <c r="AV93" s="82">
        <f>IF(ISNA(VLOOKUP($B93,'Feeder DER'!$B$3:$V$366,'Feeder DER'!V$369,FALSE)),0,VLOOKUP($B93,'Feeder DER'!$B$3:$V$366,'Feeder DER'!V$369,FALSE)/1000)</f>
        <v>-1.2037432562303179</v>
      </c>
    </row>
    <row r="94" spans="1:48" x14ac:dyDescent="0.25">
      <c r="A94" s="9" t="s">
        <v>55</v>
      </c>
      <c r="B94" s="108">
        <v>80004</v>
      </c>
      <c r="C94" s="109">
        <v>52.518394296013021</v>
      </c>
      <c r="D94" s="109">
        <v>61.46665205148868</v>
      </c>
      <c r="E94" s="109">
        <v>61.46665205148868</v>
      </c>
      <c r="F94" s="109">
        <v>62.402776260791903</v>
      </c>
      <c r="G94" s="109">
        <v>64.62149202035036</v>
      </c>
      <c r="H94" s="109">
        <v>66.175463799625362</v>
      </c>
      <c r="I94" s="109">
        <v>66.513119084528654</v>
      </c>
      <c r="J94" s="109">
        <v>66.866076403377875</v>
      </c>
      <c r="K94" s="109">
        <v>67.39692171615512</v>
      </c>
      <c r="L94" s="109">
        <v>69.541275047543522</v>
      </c>
      <c r="M94" s="109">
        <v>74.004257850066551</v>
      </c>
      <c r="N94" s="109">
        <v>78.471405664490405</v>
      </c>
      <c r="P94" s="109">
        <v>105.87169296972904</v>
      </c>
      <c r="Q94" s="109">
        <v>95.352897100273523</v>
      </c>
      <c r="R94" s="109">
        <v>95.352897100273523</v>
      </c>
      <c r="S94" s="109">
        <v>98.323059134946192</v>
      </c>
      <c r="T94" s="109">
        <v>100.24278310883949</v>
      </c>
      <c r="U94" s="109">
        <v>102.06530739099061</v>
      </c>
      <c r="V94" s="109">
        <v>102.72171790802392</v>
      </c>
      <c r="W94" s="109">
        <v>103.52405052390891</v>
      </c>
      <c r="X94" s="109">
        <v>104.66991853105473</v>
      </c>
      <c r="Y94" s="109">
        <v>106.76223679561608</v>
      </c>
      <c r="Z94" s="109">
        <v>112.01880239981186</v>
      </c>
      <c r="AA94" s="109">
        <v>116.78493472375959</v>
      </c>
      <c r="AC94" s="82">
        <f>IF(ISNA(VLOOKUP($B94,'Feeder DER'!$B$3:$V$366,'Feeder DER'!C$369,FALSE)),0,VLOOKUP($B94,'Feeder DER'!$B$3:$V$366,'Feeder DER'!C$369,FALSE)/1000)</f>
        <v>3.5584299985048536E-2</v>
      </c>
      <c r="AD94" s="82">
        <f>IF(ISNA(VLOOKUP($B94,'Feeder DER'!$B$3:$V$366,'Feeder DER'!D$369,FALSE)),0,VLOOKUP($B94,'Feeder DER'!$B$3:$V$366,'Feeder DER'!D$369,FALSE)/1000)</f>
        <v>7.3975592528884318E-2</v>
      </c>
      <c r="AE94" s="82">
        <f>IF(ISNA(VLOOKUP($B94,'Feeder DER'!$B$3:$V$366,'Feeder DER'!E$369,FALSE)),0,VLOOKUP($B94,'Feeder DER'!$B$3:$V$366,'Feeder DER'!E$369,FALSE)/1000)</f>
        <v>0.11948983988291195</v>
      </c>
      <c r="AF94" s="82">
        <f>IF(ISNA(VLOOKUP($B94,'Feeder DER'!$B$3:$V$366,'Feeder DER'!F$369,FALSE)),0,VLOOKUP($B94,'Feeder DER'!$B$3:$V$366,'Feeder DER'!F$369,FALSE)/1000)</f>
        <v>0.17070876520160974</v>
      </c>
      <c r="AG94" s="82">
        <f>IF(ISNA(VLOOKUP($B94,'Feeder DER'!$B$3:$V$366,'Feeder DER'!G$369,FALSE)),0,VLOOKUP($B94,'Feeder DER'!$B$3:$V$366,'Feeder DER'!G$369,FALSE)/1000)</f>
        <v>0.22339285897514133</v>
      </c>
      <c r="AH94" s="82">
        <f>IF(ISNA(VLOOKUP($B94,'Feeder DER'!$B$3:$V$366,'Feeder DER'!H$369,FALSE)),0,VLOOKUP($B94,'Feeder DER'!$B$3:$V$366,'Feeder DER'!H$369,FALSE)/1000)</f>
        <v>0.28131074377515936</v>
      </c>
      <c r="AI94" s="82">
        <f>IF(ISNA(VLOOKUP($B94,'Feeder DER'!$B$3:$V$366,'Feeder DER'!I$369,FALSE)),0,VLOOKUP($B94,'Feeder DER'!$B$3:$V$366,'Feeder DER'!I$369,FALSE)/1000)</f>
        <v>0.34560083122705465</v>
      </c>
      <c r="AJ94" s="82">
        <f>IF(ISNA(VLOOKUP($B94,'Feeder DER'!$B$3:$V$366,'Feeder DER'!J$369,FALSE)),0,VLOOKUP($B94,'Feeder DER'!$B$3:$V$366,'Feeder DER'!J$369,FALSE)/1000)</f>
        <v>0.48375908648762855</v>
      </c>
      <c r="AK94" s="82">
        <f>IF(ISNA(VLOOKUP($B94,'Feeder DER'!$B$3:$V$366,'Feeder DER'!K$369,FALSE)),0,VLOOKUP($B94,'Feeder DER'!$B$3:$V$366,'Feeder DER'!K$369,FALSE)/1000)</f>
        <v>0.60040030926093846</v>
      </c>
      <c r="AL94" s="82">
        <f>IF(ISNA(VLOOKUP($B94,'Feeder DER'!$B$3:$V$366,'Feeder DER'!L$369,FALSE)),0,VLOOKUP($B94,'Feeder DER'!$B$3:$V$366,'Feeder DER'!L$369,FALSE)/1000)</f>
        <v>0.70914311881256886</v>
      </c>
      <c r="AM94" s="82">
        <f>IF(ISNA(VLOOKUP($B94,'Feeder DER'!$B$3:$V$366,'Feeder DER'!M$369,FALSE)),0,VLOOKUP($B94,'Feeder DER'!$B$3:$V$366,'Feeder DER'!M$369,FALSE)/1000)</f>
        <v>-0.36551828972037398</v>
      </c>
      <c r="AN94" s="82">
        <f>IF(ISNA(VLOOKUP($B94,'Feeder DER'!$B$3:$V$366,'Feeder DER'!N$369,FALSE)),0,VLOOKUP($B94,'Feeder DER'!$B$3:$V$366,'Feeder DER'!N$369,FALSE)/1000)</f>
        <v>-0.45424384862962852</v>
      </c>
      <c r="AO94" s="82">
        <f>IF(ISNA(VLOOKUP($B94,'Feeder DER'!$B$3:$V$366,'Feeder DER'!O$369,FALSE)),0,VLOOKUP($B94,'Feeder DER'!$B$3:$V$366,'Feeder DER'!O$369,FALSE)/1000)</f>
        <v>-0.55218398366179722</v>
      </c>
      <c r="AP94" s="82">
        <f>IF(ISNA(VLOOKUP($B94,'Feeder DER'!$B$3:$V$366,'Feeder DER'!P$369,FALSE)),0,VLOOKUP($B94,'Feeder DER'!$B$3:$V$366,'Feeder DER'!P$369,FALSE)/1000)</f>
        <v>-0.64887533720895207</v>
      </c>
      <c r="AQ94" s="82">
        <f>IF(ISNA(VLOOKUP($B94,'Feeder DER'!$B$3:$V$366,'Feeder DER'!Q$369,FALSE)),0,VLOOKUP($B94,'Feeder DER'!$B$3:$V$366,'Feeder DER'!Q$369,FALSE)/1000)</f>
        <v>-0.73527268730381101</v>
      </c>
      <c r="AR94" s="82">
        <f>IF(ISNA(VLOOKUP($B94,'Feeder DER'!$B$3:$V$366,'Feeder DER'!R$369,FALSE)),0,VLOOKUP($B94,'Feeder DER'!$B$3:$V$366,'Feeder DER'!R$369,FALSE)/1000)</f>
        <v>-0.81456731719850151</v>
      </c>
      <c r="AS94" s="82">
        <f>IF(ISNA(VLOOKUP($B94,'Feeder DER'!$B$3:$V$366,'Feeder DER'!S$369,FALSE)),0,VLOOKUP($B94,'Feeder DER'!$B$3:$V$366,'Feeder DER'!S$369,FALSE)/1000)</f>
        <v>-0.89041834234932693</v>
      </c>
      <c r="AT94" s="82">
        <f>IF(ISNA(VLOOKUP($B94,'Feeder DER'!$B$3:$V$366,'Feeder DER'!T$369,FALSE)),0,VLOOKUP($B94,'Feeder DER'!$B$3:$V$366,'Feeder DER'!T$369,FALSE)/1000)</f>
        <v>-0.97732673587757635</v>
      </c>
      <c r="AU94" s="82">
        <f>IF(ISNA(VLOOKUP($B94,'Feeder DER'!$B$3:$V$366,'Feeder DER'!U$369,FALSE)),0,VLOOKUP($B94,'Feeder DER'!$B$3:$V$366,'Feeder DER'!U$369,FALSE)/1000)</f>
        <v>-1.0649465049666467</v>
      </c>
      <c r="AV94" s="82">
        <f>IF(ISNA(VLOOKUP($B94,'Feeder DER'!$B$3:$V$366,'Feeder DER'!V$369,FALSE)),0,VLOOKUP($B94,'Feeder DER'!$B$3:$V$366,'Feeder DER'!V$369,FALSE)/1000)</f>
        <v>-1.1431452595429552</v>
      </c>
    </row>
    <row r="95" spans="1:48" x14ac:dyDescent="0.25">
      <c r="A95" s="9" t="s">
        <v>55</v>
      </c>
      <c r="B95" s="108">
        <v>80005</v>
      </c>
      <c r="C95" s="109">
        <v>91.90238164383527</v>
      </c>
      <c r="D95" s="109">
        <v>112.23526983921231</v>
      </c>
      <c r="E95" s="109">
        <v>112.23526983921231</v>
      </c>
      <c r="F95" s="109">
        <v>113.94458944142777</v>
      </c>
      <c r="G95" s="109">
        <v>117.99586202028826</v>
      </c>
      <c r="H95" s="109">
        <v>120.83334277039246</v>
      </c>
      <c r="I95" s="109">
        <v>121.44988573717079</v>
      </c>
      <c r="J95" s="109">
        <v>122.09436951171546</v>
      </c>
      <c r="K95" s="109">
        <v>123.06366855329215</v>
      </c>
      <c r="L95" s="109">
        <v>126.97915877028635</v>
      </c>
      <c r="M95" s="109">
        <v>135.128359392265</v>
      </c>
      <c r="N95" s="109">
        <v>143.28516513375106</v>
      </c>
      <c r="P95" s="109">
        <v>148.5599685235496</v>
      </c>
      <c r="Q95" s="109">
        <v>132.08006163783816</v>
      </c>
      <c r="R95" s="109">
        <v>132.08006163783816</v>
      </c>
      <c r="S95" s="109">
        <v>136.19424376070947</v>
      </c>
      <c r="T95" s="109">
        <v>138.85338961269989</v>
      </c>
      <c r="U95" s="109">
        <v>141.37789727679149</v>
      </c>
      <c r="V95" s="109">
        <v>142.28713804645903</v>
      </c>
      <c r="W95" s="109">
        <v>143.3985058662401</v>
      </c>
      <c r="X95" s="109">
        <v>144.9857289251629</v>
      </c>
      <c r="Y95" s="109">
        <v>147.88394737214537</v>
      </c>
      <c r="Z95" s="109">
        <v>155.16518926535608</v>
      </c>
      <c r="AA95" s="109">
        <v>161.76709723317703</v>
      </c>
      <c r="AC95" s="82">
        <f>IF(ISNA(VLOOKUP($B95,'Feeder DER'!$B$3:$V$366,'Feeder DER'!C$369,FALSE)),0,VLOOKUP($B95,'Feeder DER'!$B$3:$V$366,'Feeder DER'!C$369,FALSE)/1000)</f>
        <v>9.119046296273102E-2</v>
      </c>
      <c r="AD95" s="82">
        <f>IF(ISNA(VLOOKUP($B95,'Feeder DER'!$B$3:$V$366,'Feeder DER'!D$369,FALSE)),0,VLOOKUP($B95,'Feeder DER'!$B$3:$V$366,'Feeder DER'!D$369,FALSE)/1000)</f>
        <v>0.18957194527977805</v>
      </c>
      <c r="AE95" s="82">
        <f>IF(ISNA(VLOOKUP($B95,'Feeder DER'!$B$3:$V$366,'Feeder DER'!E$369,FALSE)),0,VLOOKUP($B95,'Feeder DER'!$B$3:$V$366,'Feeder DER'!E$369,FALSE)/1000)</f>
        <v>0.30620613259822377</v>
      </c>
      <c r="AF95" s="82">
        <f>IF(ISNA(VLOOKUP($B95,'Feeder DER'!$B$3:$V$366,'Feeder DER'!F$369,FALSE)),0,VLOOKUP($B95,'Feeder DER'!$B$3:$V$366,'Feeder DER'!F$369,FALSE)/1000)</f>
        <v>0.43745818125930586</v>
      </c>
      <c r="AG95" s="82">
        <f>IF(ISNA(VLOOKUP($B95,'Feeder DER'!$B$3:$V$366,'Feeder DER'!G$369,FALSE)),0,VLOOKUP($B95,'Feeder DER'!$B$3:$V$366,'Feeder DER'!G$369,FALSE)/1000)</f>
        <v>0.57246407456583825</v>
      </c>
      <c r="AH95" s="82">
        <f>IF(ISNA(VLOOKUP($B95,'Feeder DER'!$B$3:$V$366,'Feeder DER'!H$369,FALSE)),0,VLOOKUP($B95,'Feeder DER'!$B$3:$V$366,'Feeder DER'!H$369,FALSE)/1000)</f>
        <v>0.72088115919504181</v>
      </c>
      <c r="AI95" s="82">
        <f>IF(ISNA(VLOOKUP($B95,'Feeder DER'!$B$3:$V$366,'Feeder DER'!I$369,FALSE)),0,VLOOKUP($B95,'Feeder DER'!$B$3:$V$366,'Feeder DER'!I$369,FALSE)/1000)</f>
        <v>0.88562676836647292</v>
      </c>
      <c r="AJ95" s="82">
        <f>IF(ISNA(VLOOKUP($B95,'Feeder DER'!$B$3:$V$366,'Feeder DER'!J$369,FALSE)),0,VLOOKUP($B95,'Feeder DER'!$B$3:$V$366,'Feeder DER'!J$369,FALSE)/1000)</f>
        <v>1.2396596687070687</v>
      </c>
      <c r="AK95" s="82">
        <f>IF(ISNA(VLOOKUP($B95,'Feeder DER'!$B$3:$V$366,'Feeder DER'!K$369,FALSE)),0,VLOOKUP($B95,'Feeder DER'!$B$3:$V$366,'Feeder DER'!K$369,FALSE)/1000)</f>
        <v>1.5385557411202093</v>
      </c>
      <c r="AL95" s="82">
        <f>IF(ISNA(VLOOKUP($B95,'Feeder DER'!$B$3:$V$366,'Feeder DER'!L$369,FALSE)),0,VLOOKUP($B95,'Feeder DER'!$B$3:$V$366,'Feeder DER'!L$369,FALSE)/1000)</f>
        <v>1.8172117232110372</v>
      </c>
      <c r="AM95" s="82">
        <f>IF(ISNA(VLOOKUP($B95,'Feeder DER'!$B$3:$V$366,'Feeder DER'!M$369,FALSE)),0,VLOOKUP($B95,'Feeder DER'!$B$3:$V$366,'Feeder DER'!M$369,FALSE)/1000)</f>
        <v>-0.9367086455325323</v>
      </c>
      <c r="AN95" s="82">
        <f>IF(ISNA(VLOOKUP($B95,'Feeder DER'!$B$3:$V$366,'Feeder DER'!N$369,FALSE)),0,VLOOKUP($B95,'Feeder DER'!$B$3:$V$366,'Feeder DER'!N$369,FALSE)/1000)</f>
        <v>-1.1640761342492929</v>
      </c>
      <c r="AO95" s="82">
        <f>IF(ISNA(VLOOKUP($B95,'Feeder DER'!$B$3:$V$366,'Feeder DER'!O$369,FALSE)),0,VLOOKUP($B95,'Feeder DER'!$B$3:$V$366,'Feeder DER'!O$369,FALSE)/1000)</f>
        <v>-1.4150558251011776</v>
      </c>
      <c r="AP95" s="82">
        <f>IF(ISNA(VLOOKUP($B95,'Feeder DER'!$B$3:$V$366,'Feeder DER'!P$369,FALSE)),0,VLOOKUP($B95,'Feeder DER'!$B$3:$V$366,'Feeder DER'!P$369,FALSE)/1000)</f>
        <v>-1.6628343207304732</v>
      </c>
      <c r="AQ95" s="82">
        <f>IF(ISNA(VLOOKUP($B95,'Feeder DER'!$B$3:$V$366,'Feeder DER'!Q$369,FALSE)),0,VLOOKUP($B95,'Feeder DER'!$B$3:$V$366,'Feeder DER'!Q$369,FALSE)/1000)</f>
        <v>-1.8842326888356697</v>
      </c>
      <c r="AR95" s="82">
        <f>IF(ISNA(VLOOKUP($B95,'Feeder DER'!$B$3:$V$366,'Feeder DER'!R$369,FALSE)),0,VLOOKUP($B95,'Feeder DER'!$B$3:$V$366,'Feeder DER'!R$369,FALSE)/1000)</f>
        <v>-2.0874290524849175</v>
      </c>
      <c r="AS95" s="82">
        <f>IF(ISNA(VLOOKUP($B95,'Feeder DER'!$B$3:$V$366,'Feeder DER'!S$369,FALSE)),0,VLOOKUP($B95,'Feeder DER'!$B$3:$V$366,'Feeder DER'!S$369,FALSE)/1000)</f>
        <v>-2.2818001571593842</v>
      </c>
      <c r="AT95" s="82">
        <f>IF(ISNA(VLOOKUP($B95,'Feeder DER'!$B$3:$V$366,'Feeder DER'!T$369,FALSE)),0,VLOOKUP($B95,'Feeder DER'!$B$3:$V$366,'Feeder DER'!T$369,FALSE)/1000)</f>
        <v>-2.5045058178547031</v>
      </c>
      <c r="AU95" s="82">
        <f>IF(ISNA(VLOOKUP($B95,'Feeder DER'!$B$3:$V$366,'Feeder DER'!U$369,FALSE)),0,VLOOKUP($B95,'Feeder DER'!$B$3:$V$366,'Feeder DER'!U$369,FALSE)/1000)</f>
        <v>-2.7290331180256824</v>
      </c>
      <c r="AV95" s="82">
        <f>IF(ISNA(VLOOKUP($B95,'Feeder DER'!$B$3:$V$366,'Feeder DER'!V$369,FALSE)),0,VLOOKUP($B95,'Feeder DER'!$B$3:$V$366,'Feeder DER'!V$369,FALSE)/1000)</f>
        <v>-2.9294185705163058</v>
      </c>
    </row>
    <row r="96" spans="1:48" x14ac:dyDescent="0.25">
      <c r="A96" s="9" t="s">
        <v>55</v>
      </c>
      <c r="B96" s="108">
        <v>80006</v>
      </c>
      <c r="C96" s="109">
        <v>124.52481797565467</v>
      </c>
      <c r="D96" s="109">
        <v>242.90194832075923</v>
      </c>
      <c r="E96" s="109">
        <v>223.9223081061144</v>
      </c>
      <c r="F96" s="109">
        <v>227.33259785876919</v>
      </c>
      <c r="G96" s="109">
        <v>235.41535391152391</v>
      </c>
      <c r="H96" s="109">
        <v>241.07645527190942</v>
      </c>
      <c r="I96" s="109">
        <v>242.30652960028567</v>
      </c>
      <c r="J96" s="109">
        <v>243.59234906273917</v>
      </c>
      <c r="K96" s="109">
        <v>245.52621244584364</v>
      </c>
      <c r="L96" s="109">
        <v>253.33806702606873</v>
      </c>
      <c r="M96" s="109">
        <v>269.5966621638309</v>
      </c>
      <c r="N96" s="109">
        <v>285.87043039215507</v>
      </c>
      <c r="P96" s="109">
        <v>124.91084932634618</v>
      </c>
      <c r="Q96" s="109">
        <v>128.08069631172427</v>
      </c>
      <c r="R96" s="109">
        <v>111.38551670144416</v>
      </c>
      <c r="S96" s="109">
        <v>114.85508126612773</v>
      </c>
      <c r="T96" s="109">
        <v>117.09758729645202</v>
      </c>
      <c r="U96" s="109">
        <v>119.22655049570177</v>
      </c>
      <c r="V96" s="109">
        <v>119.99332976336397</v>
      </c>
      <c r="W96" s="109">
        <v>120.9305664463018</v>
      </c>
      <c r="X96" s="109">
        <v>122.26910050167898</v>
      </c>
      <c r="Y96" s="109">
        <v>124.71322079680701</v>
      </c>
      <c r="Z96" s="109">
        <v>130.85362443113672</v>
      </c>
      <c r="AA96" s="109">
        <v>136.42113341843154</v>
      </c>
      <c r="AC96" s="82">
        <f>IF(ISNA(VLOOKUP($B96,'Feeder DER'!$B$3:$V$366,'Feeder DER'!C$369,FALSE)),0,VLOOKUP($B96,'Feeder DER'!$B$3:$V$366,'Feeder DER'!C$369,FALSE)/1000)</f>
        <v>2.7509216519248005E-2</v>
      </c>
      <c r="AD96" s="82">
        <f>IF(ISNA(VLOOKUP($B96,'Feeder DER'!$B$3:$V$366,'Feeder DER'!D$369,FALSE)),0,VLOOKUP($B96,'Feeder DER'!$B$3:$V$366,'Feeder DER'!D$369,FALSE)/1000)</f>
        <v>5.6920738395555469E-2</v>
      </c>
      <c r="AE96" s="82">
        <f>IF(ISNA(VLOOKUP($B96,'Feeder DER'!$B$3:$V$366,'Feeder DER'!E$369,FALSE)),0,VLOOKUP($B96,'Feeder DER'!$B$3:$V$366,'Feeder DER'!E$369,FALSE)/1000)</f>
        <v>9.1724071427580225E-2</v>
      </c>
      <c r="AF96" s="82">
        <f>IF(ISNA(VLOOKUP($B96,'Feeder DER'!$B$3:$V$366,'Feeder DER'!F$369,FALSE)),0,VLOOKUP($B96,'Feeder DER'!$B$3:$V$366,'Feeder DER'!F$369,FALSE)/1000)</f>
        <v>0.13079060510980742</v>
      </c>
      <c r="AG96" s="82">
        <f>IF(ISNA(VLOOKUP($B96,'Feeder DER'!$B$3:$V$366,'Feeder DER'!G$369,FALSE)),0,VLOOKUP($B96,'Feeder DER'!$B$3:$V$366,'Feeder DER'!G$369,FALSE)/1000)</f>
        <v>0.17088904556982676</v>
      </c>
      <c r="AH96" s="82">
        <f>IF(ISNA(VLOOKUP($B96,'Feeder DER'!$B$3:$V$366,'Feeder DER'!H$369,FALSE)),0,VLOOKUP($B96,'Feeder DER'!$B$3:$V$366,'Feeder DER'!H$369,FALSE)/1000)</f>
        <v>0.21489271196763696</v>
      </c>
      <c r="AI96" s="82">
        <f>IF(ISNA(VLOOKUP($B96,'Feeder DER'!$B$3:$V$366,'Feeder DER'!I$369,FALSE)),0,VLOOKUP($B96,'Feeder DER'!$B$3:$V$366,'Feeder DER'!I$369,FALSE)/1000)</f>
        <v>0.26367840170452778</v>
      </c>
      <c r="AJ96" s="82">
        <f>IF(ISNA(VLOOKUP($B96,'Feeder DER'!$B$3:$V$366,'Feeder DER'!J$369,FALSE)),0,VLOOKUP($B96,'Feeder DER'!$B$3:$V$366,'Feeder DER'!J$369,FALSE)/1000)</f>
        <v>0.3682346202918283</v>
      </c>
      <c r="AK96" s="82">
        <f>IF(ISNA(VLOOKUP($B96,'Feeder DER'!$B$3:$V$366,'Feeder DER'!K$369,FALSE)),0,VLOOKUP($B96,'Feeder DER'!$B$3:$V$366,'Feeder DER'!K$369,FALSE)/1000)</f>
        <v>0.45661388413153581</v>
      </c>
      <c r="AL96" s="82">
        <f>IF(ISNA(VLOOKUP($B96,'Feeder DER'!$B$3:$V$366,'Feeder DER'!L$369,FALSE)),0,VLOOKUP($B96,'Feeder DER'!$B$3:$V$366,'Feeder DER'!L$369,FALSE)/1000)</f>
        <v>0.53898485996471857</v>
      </c>
      <c r="AM96" s="82">
        <f>IF(ISNA(VLOOKUP($B96,'Feeder DER'!$B$3:$V$366,'Feeder DER'!M$369,FALSE)),0,VLOOKUP($B96,'Feeder DER'!$B$3:$V$366,'Feeder DER'!M$369,FALSE)/1000)</f>
        <v>-0.28365911733162802</v>
      </c>
      <c r="AN96" s="82">
        <f>IF(ISNA(VLOOKUP($B96,'Feeder DER'!$B$3:$V$366,'Feeder DER'!N$369,FALSE)),0,VLOOKUP($B96,'Feeder DER'!$B$3:$V$366,'Feeder DER'!N$369,FALSE)/1000)</f>
        <v>-0.35157158533099192</v>
      </c>
      <c r="AO96" s="82">
        <f>IF(ISNA(VLOOKUP($B96,'Feeder DER'!$B$3:$V$366,'Feeder DER'!O$369,FALSE)),0,VLOOKUP($B96,'Feeder DER'!$B$3:$V$366,'Feeder DER'!O$369,FALSE)/1000)</f>
        <v>-0.42642247878264111</v>
      </c>
      <c r="AP96" s="82">
        <f>IF(ISNA(VLOOKUP($B96,'Feeder DER'!$B$3:$V$366,'Feeder DER'!P$369,FALSE)),0,VLOOKUP($B96,'Feeder DER'!$B$3:$V$366,'Feeder DER'!P$369,FALSE)/1000)</f>
        <v>-0.50019479132686995</v>
      </c>
      <c r="AQ96" s="82">
        <f>IF(ISNA(VLOOKUP($B96,'Feeder DER'!$B$3:$V$366,'Feeder DER'!Q$369,FALSE)),0,VLOOKUP($B96,'Feeder DER'!$B$3:$V$366,'Feeder DER'!Q$369,FALSE)/1000)</f>
        <v>-0.56599810930641969</v>
      </c>
      <c r="AR96" s="82">
        <f>IF(ISNA(VLOOKUP($B96,'Feeder DER'!$B$3:$V$366,'Feeder DER'!R$369,FALSE)),0,VLOOKUP($B96,'Feeder DER'!$B$3:$V$366,'Feeder DER'!R$369,FALSE)/1000)</f>
        <v>-0.62629371653484223</v>
      </c>
      <c r="AS96" s="82">
        <f>IF(ISNA(VLOOKUP($B96,'Feeder DER'!$B$3:$V$366,'Feeder DER'!S$369,FALSE)),0,VLOOKUP($B96,'Feeder DER'!$B$3:$V$366,'Feeder DER'!S$369,FALSE)/1000)</f>
        <v>-0.68387350271513436</v>
      </c>
      <c r="AT96" s="82">
        <f>IF(ISNA(VLOOKUP($B96,'Feeder DER'!$B$3:$V$366,'Feeder DER'!T$369,FALSE)),0,VLOOKUP($B96,'Feeder DER'!$B$3:$V$366,'Feeder DER'!T$369,FALSE)/1000)</f>
        <v>-0.74980536354162131</v>
      </c>
      <c r="AU96" s="82">
        <f>IF(ISNA(VLOOKUP($B96,'Feeder DER'!$B$3:$V$366,'Feeder DER'!U$369,FALSE)),0,VLOOKUP($B96,'Feeder DER'!$B$3:$V$366,'Feeder DER'!U$369,FALSE)/1000)</f>
        <v>-0.81613050599813775</v>
      </c>
      <c r="AV96" s="82">
        <f>IF(ISNA(VLOOKUP($B96,'Feeder DER'!$B$3:$V$366,'Feeder DER'!V$369,FALSE)),0,VLOOKUP($B96,'Feeder DER'!$B$3:$V$366,'Feeder DER'!V$369,FALSE)/1000)</f>
        <v>-0.87528761973696656</v>
      </c>
    </row>
    <row r="97" spans="1:48" x14ac:dyDescent="0.25">
      <c r="A97" s="9" t="s">
        <v>55</v>
      </c>
      <c r="B97" s="108">
        <v>80007</v>
      </c>
      <c r="C97" s="109">
        <v>85.962292162847334</v>
      </c>
      <c r="D97" s="109">
        <v>99.425943041427104</v>
      </c>
      <c r="E97" s="109">
        <v>99.425943041427104</v>
      </c>
      <c r="F97" s="109">
        <v>216.55235619358751</v>
      </c>
      <c r="G97" s="109">
        <v>104.52908317644055</v>
      </c>
      <c r="H97" s="109">
        <v>107.0427243860636</v>
      </c>
      <c r="I97" s="109">
        <v>107.58890176849707</v>
      </c>
      <c r="J97" s="109">
        <v>108.15983109535483</v>
      </c>
      <c r="K97" s="109">
        <v>109.01850476750779</v>
      </c>
      <c r="L97" s="109">
        <v>112.48712303564972</v>
      </c>
      <c r="M97" s="109">
        <v>119.7062615295898</v>
      </c>
      <c r="N97" s="109">
        <v>126.93213717647701</v>
      </c>
      <c r="P97" s="109">
        <v>220.17603150882377</v>
      </c>
      <c r="Q97" s="109">
        <v>151.09480518081074</v>
      </c>
      <c r="R97" s="109">
        <v>151.09480518081074</v>
      </c>
      <c r="S97" s="109">
        <v>259.09260241287291</v>
      </c>
      <c r="T97" s="109">
        <v>158.84324698267528</v>
      </c>
      <c r="U97" s="109">
        <v>161.73119228610258</v>
      </c>
      <c r="V97" s="109">
        <v>162.77133078431186</v>
      </c>
      <c r="W97" s="109">
        <v>164.04269530467741</v>
      </c>
      <c r="X97" s="109">
        <v>165.85842097812551</v>
      </c>
      <c r="Y97" s="109">
        <v>169.17387787743391</v>
      </c>
      <c r="Z97" s="109">
        <v>177.50335479989059</v>
      </c>
      <c r="AA97" s="109">
        <v>185.05569832434108</v>
      </c>
      <c r="AC97" s="82">
        <f>IF(ISNA(VLOOKUP($B97,'Feeder DER'!$B$3:$V$366,'Feeder DER'!C$369,FALSE)),0,VLOOKUP($B97,'Feeder DER'!$B$3:$V$366,'Feeder DER'!C$369,FALSE)/1000)</f>
        <v>5.182583133491795E-2</v>
      </c>
      <c r="AD97" s="82">
        <f>IF(ISNA(VLOOKUP($B97,'Feeder DER'!$B$3:$V$366,'Feeder DER'!D$369,FALSE)),0,VLOOKUP($B97,'Feeder DER'!$B$3:$V$366,'Feeder DER'!D$369,FALSE)/1000)</f>
        <v>0.10773983422221159</v>
      </c>
      <c r="AE97" s="82">
        <f>IF(ISNA(VLOOKUP($B97,'Feeder DER'!$B$3:$V$366,'Feeder DER'!E$369,FALSE)),0,VLOOKUP($B97,'Feeder DER'!$B$3:$V$366,'Feeder DER'!E$369,FALSE)/1000)</f>
        <v>0.17402788000916466</v>
      </c>
      <c r="AF97" s="82">
        <f>IF(ISNA(VLOOKUP($B97,'Feeder DER'!$B$3:$V$366,'Feeder DER'!F$369,FALSE)),0,VLOOKUP($B97,'Feeder DER'!$B$3:$V$366,'Feeder DER'!F$369,FALSE)/1000)</f>
        <v>0.2486243561471782</v>
      </c>
      <c r="AG97" s="82">
        <f>IF(ISNA(VLOOKUP($B97,'Feeder DER'!$B$3:$V$366,'Feeder DER'!G$369,FALSE)),0,VLOOKUP($B97,'Feeder DER'!$B$3:$V$366,'Feeder DER'!G$369,FALSE)/1000)</f>
        <v>0.32535473890269911</v>
      </c>
      <c r="AH97" s="82">
        <f>IF(ISNA(VLOOKUP($B97,'Feeder DER'!$B$3:$V$366,'Feeder DER'!H$369,FALSE)),0,VLOOKUP($B97,'Feeder DER'!$B$3:$V$366,'Feeder DER'!H$369,FALSE)/1000)</f>
        <v>0.4097077409339922</v>
      </c>
      <c r="AI97" s="82">
        <f>IF(ISNA(VLOOKUP($B97,'Feeder DER'!$B$3:$V$366,'Feeder DER'!I$369,FALSE)),0,VLOOKUP($B97,'Feeder DER'!$B$3:$V$366,'Feeder DER'!I$369,FALSE)/1000)</f>
        <v>0.50334137234416498</v>
      </c>
      <c r="AJ97" s="82">
        <f>IF(ISNA(VLOOKUP($B97,'Feeder DER'!$B$3:$V$366,'Feeder DER'!J$369,FALSE)),0,VLOOKUP($B97,'Feeder DER'!$B$3:$V$366,'Feeder DER'!J$369,FALSE)/1000)</f>
        <v>0.70455838202735477</v>
      </c>
      <c r="AK97" s="82">
        <f>IF(ISNA(VLOOKUP($B97,'Feeder DER'!$B$3:$V$366,'Feeder DER'!K$369,FALSE)),0,VLOOKUP($B97,'Feeder DER'!$B$3:$V$366,'Feeder DER'!K$369,FALSE)/1000)</f>
        <v>0.87443746748605677</v>
      </c>
      <c r="AL97" s="82">
        <f>IF(ISNA(VLOOKUP($B97,'Feeder DER'!$B$3:$V$366,'Feeder DER'!L$369,FALSE)),0,VLOOKUP($B97,'Feeder DER'!$B$3:$V$366,'Feeder DER'!L$369,FALSE)/1000)</f>
        <v>1.0328131137422947</v>
      </c>
      <c r="AM97" s="82">
        <f>IF(ISNA(VLOOKUP($B97,'Feeder DER'!$B$3:$V$366,'Feeder DER'!M$369,FALSE)),0,VLOOKUP($B97,'Feeder DER'!$B$3:$V$366,'Feeder DER'!M$369,FALSE)/1000)</f>
        <v>-0.53234963848762462</v>
      </c>
      <c r="AN97" s="82">
        <f>IF(ISNA(VLOOKUP($B97,'Feeder DER'!$B$3:$V$366,'Feeder DER'!N$369,FALSE)),0,VLOOKUP($B97,'Feeder DER'!$B$3:$V$366,'Feeder DER'!N$369,FALSE)/1000)</f>
        <v>-0.66157167891161539</v>
      </c>
      <c r="AO97" s="82">
        <f>IF(ISNA(VLOOKUP($B97,'Feeder DER'!$B$3:$V$366,'Feeder DER'!O$369,FALSE)),0,VLOOKUP($B97,'Feeder DER'!$B$3:$V$366,'Feeder DER'!O$369,FALSE)/1000)</f>
        <v>-0.80421404987940093</v>
      </c>
      <c r="AP97" s="82">
        <f>IF(ISNA(VLOOKUP($B97,'Feeder DER'!$B$3:$V$366,'Feeder DER'!P$369,FALSE)),0,VLOOKUP($B97,'Feeder DER'!$B$3:$V$366,'Feeder DER'!P$369,FALSE)/1000)</f>
        <v>-0.94503766542292122</v>
      </c>
      <c r="AQ97" s="82">
        <f>IF(ISNA(VLOOKUP($B97,'Feeder DER'!$B$3:$V$366,'Feeder DER'!Q$369,FALSE)),0,VLOOKUP($B97,'Feeder DER'!$B$3:$V$366,'Feeder DER'!Q$369,FALSE)/1000)</f>
        <v>-1.0708688464685336</v>
      </c>
      <c r="AR97" s="82">
        <f>IF(ISNA(VLOOKUP($B97,'Feeder DER'!$B$3:$V$366,'Feeder DER'!R$369,FALSE)),0,VLOOKUP($B97,'Feeder DER'!$B$3:$V$366,'Feeder DER'!R$369,FALSE)/1000)</f>
        <v>-1.1863554547877546</v>
      </c>
      <c r="AS97" s="82">
        <f>IF(ISNA(VLOOKUP($B97,'Feeder DER'!$B$3:$V$366,'Feeder DER'!S$369,FALSE)),0,VLOOKUP($B97,'Feeder DER'!$B$3:$V$366,'Feeder DER'!S$369,FALSE)/1000)</f>
        <v>-1.2968267142392265</v>
      </c>
      <c r="AT97" s="82">
        <f>IF(ISNA(VLOOKUP($B97,'Feeder DER'!$B$3:$V$366,'Feeder DER'!T$369,FALSE)),0,VLOOKUP($B97,'Feeder DER'!$B$3:$V$366,'Feeder DER'!T$369,FALSE)/1000)</f>
        <v>-1.4234021912466768</v>
      </c>
      <c r="AU97" s="82">
        <f>IF(ISNA(VLOOKUP($B97,'Feeder DER'!$B$3:$V$366,'Feeder DER'!U$369,FALSE)),0,VLOOKUP($B97,'Feeder DER'!$B$3:$V$366,'Feeder DER'!U$369,FALSE)/1000)</f>
        <v>-1.5510137327501656</v>
      </c>
      <c r="AV97" s="82">
        <f>IF(ISNA(VLOOKUP($B97,'Feeder DER'!$B$3:$V$366,'Feeder DER'!V$369,FALSE)),0,VLOOKUP($B97,'Feeder DER'!$B$3:$V$366,'Feeder DER'!V$369,FALSE)/1000)</f>
        <v>-1.6649042818680417</v>
      </c>
    </row>
    <row r="98" spans="1:48" x14ac:dyDescent="0.25">
      <c r="A98" s="9" t="s">
        <v>55</v>
      </c>
      <c r="B98" s="108">
        <v>80008</v>
      </c>
      <c r="C98" s="109">
        <v>73.509816501141842</v>
      </c>
      <c r="D98" s="109">
        <v>177.79756940832405</v>
      </c>
      <c r="E98" s="109">
        <v>177.79756940832405</v>
      </c>
      <c r="F98" s="109">
        <v>180.50538907188698</v>
      </c>
      <c r="G98" s="109">
        <v>186.92321493503943</v>
      </c>
      <c r="H98" s="109">
        <v>191.41821175140717</v>
      </c>
      <c r="I98" s="109">
        <v>192.39490865859176</v>
      </c>
      <c r="J98" s="109">
        <v>193.41586801300235</v>
      </c>
      <c r="K98" s="109">
        <v>194.95138366569378</v>
      </c>
      <c r="L98" s="109">
        <v>201.15410981961099</v>
      </c>
      <c r="M98" s="109">
        <v>214.06367082734326</v>
      </c>
      <c r="N98" s="109">
        <v>226.98527948966236</v>
      </c>
      <c r="P98" s="109">
        <v>154.68864494242462</v>
      </c>
      <c r="Q98" s="109">
        <v>226.42617150074415</v>
      </c>
      <c r="R98" s="109">
        <v>226.42617150074415</v>
      </c>
      <c r="S98" s="109">
        <v>233.47915508802379</v>
      </c>
      <c r="T98" s="109">
        <v>238.03775543437453</v>
      </c>
      <c r="U98" s="109">
        <v>242.36554418777399</v>
      </c>
      <c r="V98" s="109">
        <v>243.92426473874349</v>
      </c>
      <c r="W98" s="109">
        <v>245.82949371457599</v>
      </c>
      <c r="X98" s="109">
        <v>248.55048608914825</v>
      </c>
      <c r="Y98" s="109">
        <v>253.51893097769212</v>
      </c>
      <c r="Z98" s="109">
        <v>266.001236824665</v>
      </c>
      <c r="AA98" s="109">
        <v>277.31895372468284</v>
      </c>
      <c r="AC98" s="82">
        <f>IF(ISNA(VLOOKUP($B98,'Feeder DER'!$B$3:$V$366,'Feeder DER'!C$369,FALSE)),0,VLOOKUP($B98,'Feeder DER'!$B$3:$V$366,'Feeder DER'!C$369,FALSE)/1000)</f>
        <v>8.3157919372067596E-2</v>
      </c>
      <c r="AD98" s="82">
        <f>IF(ISNA(VLOOKUP($B98,'Feeder DER'!$B$3:$V$366,'Feeder DER'!D$369,FALSE)),0,VLOOKUP($B98,'Feeder DER'!$B$3:$V$366,'Feeder DER'!D$369,FALSE)/1000)</f>
        <v>0.17287557607154375</v>
      </c>
      <c r="AE98" s="82">
        <f>IF(ISNA(VLOOKUP($B98,'Feeder DER'!$B$3:$V$366,'Feeder DER'!E$369,FALSE)),0,VLOOKUP($B98,'Feeder DER'!$B$3:$V$366,'Feeder DER'!E$369,FALSE)/1000)</f>
        <v>0.27923905978028213</v>
      </c>
      <c r="AF98" s="82">
        <f>IF(ISNA(VLOOKUP($B98,'Feeder DER'!$B$3:$V$366,'Feeder DER'!F$369,FALSE)),0,VLOOKUP($B98,'Feeder DER'!$B$3:$V$366,'Feeder DER'!F$369,FALSE)/1000)</f>
        <v>0.39893396072721193</v>
      </c>
      <c r="AG98" s="82">
        <f>IF(ISNA(VLOOKUP($B98,'Feeder DER'!$B$3:$V$366,'Feeder DER'!G$369,FALSE)),0,VLOOKUP($B98,'Feeder DER'!$B$3:$V$366,'Feeder DER'!G$369,FALSE)/1000)</f>
        <v>0.52205285372357835</v>
      </c>
      <c r="AH98" s="82">
        <f>IF(ISNA(VLOOKUP($B98,'Feeder DER'!$B$3:$V$366,'Feeder DER'!H$369,FALSE)),0,VLOOKUP($B98,'Feeder DER'!$B$3:$V$366,'Feeder DER'!H$369,FALSE)/1000)</f>
        <v>0.65740273545300043</v>
      </c>
      <c r="AI98" s="82">
        <f>IF(ISNA(VLOOKUP($B98,'Feeder DER'!$B$3:$V$366,'Feeder DER'!I$369,FALSE)),0,VLOOKUP($B98,'Feeder DER'!$B$3:$V$366,'Feeder DER'!I$369,FALSE)/1000)</f>
        <v>0.80764399103465323</v>
      </c>
      <c r="AJ98" s="82">
        <f>IF(ISNA(VLOOKUP($B98,'Feeder DER'!$B$3:$V$366,'Feeder DER'!J$369,FALSE)),0,VLOOKUP($B98,'Feeder DER'!$B$3:$V$366,'Feeder DER'!J$369,FALSE)/1000)</f>
        <v>1.1305097789347005</v>
      </c>
      <c r="AK98" s="82">
        <f>IF(ISNA(VLOOKUP($B98,'Feeder DER'!$B$3:$V$366,'Feeder DER'!K$369,FALSE)),0,VLOOKUP($B98,'Feeder DER'!$B$3:$V$366,'Feeder DER'!K$369,FALSE)/1000)</f>
        <v>1.4030918278415998</v>
      </c>
      <c r="AL98" s="82">
        <f>IF(ISNA(VLOOKUP($B98,'Feeder DER'!$B$3:$V$366,'Feeder DER'!L$369,FALSE)),0,VLOOKUP($B98,'Feeder DER'!$B$3:$V$366,'Feeder DER'!L$369,FALSE)/1000)</f>
        <v>1.6572158598665696</v>
      </c>
      <c r="AM98" s="82">
        <f>IF(ISNA(VLOOKUP($B98,'Feeder DER'!$B$3:$V$366,'Feeder DER'!M$369,FALSE)),0,VLOOKUP($B98,'Feeder DER'!$B$3:$V$366,'Feeder DER'!M$369,FALSE)/1000)</f>
        <v>-0.85418964201499792</v>
      </c>
      <c r="AN98" s="82">
        <f>IF(ISNA(VLOOKUP($B98,'Feeder DER'!$B$3:$V$366,'Feeder DER'!N$369,FALSE)),0,VLOOKUP($B98,'Feeder DER'!$B$3:$V$366,'Feeder DER'!N$369,FALSE)/1000)</f>
        <v>-1.0615348160697788</v>
      </c>
      <c r="AO98" s="82">
        <f>IF(ISNA(VLOOKUP($B98,'Feeder DER'!$B$3:$V$366,'Feeder DER'!O$369,FALSE)),0,VLOOKUP($B98,'Feeder DER'!$B$3:$V$366,'Feeder DER'!O$369,FALSE)/1000)</f>
        <v>-1.2904137839212348</v>
      </c>
      <c r="AP98" s="82">
        <f>IF(ISNA(VLOOKUP($B98,'Feeder DER'!$B$3:$V$366,'Feeder DER'!P$369,FALSE)),0,VLOOKUP($B98,'Feeder DER'!$B$3:$V$366,'Feeder DER'!P$369,FALSE)/1000)</f>
        <v>-1.5163744403238852</v>
      </c>
      <c r="AQ98" s="82">
        <f>IF(ISNA(VLOOKUP($B98,'Feeder DER'!$B$3:$V$366,'Feeder DER'!Q$369,FALSE)),0,VLOOKUP($B98,'Feeder DER'!$B$3:$V$366,'Feeder DER'!Q$369,FALSE)/1000)</f>
        <v>-1.7182787598178011</v>
      </c>
      <c r="AR98" s="82">
        <f>IF(ISNA(VLOOKUP($B98,'Feeder DER'!$B$3:$V$366,'Feeder DER'!R$369,FALSE)),0,VLOOKUP($B98,'Feeder DER'!$B$3:$V$366,'Feeder DER'!R$369,FALSE)/1000)</f>
        <v>-1.9035845391134794</v>
      </c>
      <c r="AS98" s="82">
        <f>IF(ISNA(VLOOKUP($B98,'Feeder DER'!$B$3:$V$366,'Feeder DER'!S$369,FALSE)),0,VLOOKUP($B98,'Feeder DER'!$B$3:$V$366,'Feeder DER'!S$369,FALSE)/1000)</f>
        <v>-2.0808428647354891</v>
      </c>
      <c r="AT98" s="82">
        <f>IF(ISNA(VLOOKUP($B98,'Feeder DER'!$B$3:$V$366,'Feeder DER'!T$369,FALSE)),0,VLOOKUP($B98,'Feeder DER'!$B$3:$V$366,'Feeder DER'!T$369,FALSE)/1000)</f>
        <v>-2.2839414555413979</v>
      </c>
      <c r="AU98" s="82">
        <f>IF(ISNA(VLOOKUP($B98,'Feeder DER'!$B$3:$V$366,'Feeder DER'!U$369,FALSE)),0,VLOOKUP($B98,'Feeder DER'!$B$3:$V$366,'Feeder DER'!U$369,FALSE)/1000)</f>
        <v>-2.4887024792616783</v>
      </c>
      <c r="AV98" s="82">
        <f>IF(ISNA(VLOOKUP($B98,'Feeder DER'!$B$3:$V$366,'Feeder DER'!V$369,FALSE)),0,VLOOKUP($B98,'Feeder DER'!$B$3:$V$366,'Feeder DER'!V$369,FALSE)/1000)</f>
        <v>-2.6714472776920277</v>
      </c>
    </row>
    <row r="99" spans="1:48" x14ac:dyDescent="0.25">
      <c r="A99" s="9" t="s">
        <v>55</v>
      </c>
      <c r="B99" s="108">
        <v>80009</v>
      </c>
      <c r="C99" s="109">
        <v>77.526746113259733</v>
      </c>
      <c r="D99" s="109">
        <v>109.13341911691604</v>
      </c>
      <c r="E99" s="109">
        <v>109.13341911691604</v>
      </c>
      <c r="F99" s="109">
        <v>110.79549818368875</v>
      </c>
      <c r="G99" s="109">
        <v>114.73480557733643</v>
      </c>
      <c r="H99" s="109">
        <v>117.49386675641968</v>
      </c>
      <c r="I99" s="109">
        <v>118.09337030012212</v>
      </c>
      <c r="J99" s="109">
        <v>118.720042450349</v>
      </c>
      <c r="K99" s="109">
        <v>119.66255293484785</v>
      </c>
      <c r="L99" s="109">
        <v>123.46983058929263</v>
      </c>
      <c r="M99" s="109">
        <v>131.39381142188032</v>
      </c>
      <c r="N99" s="109">
        <v>139.325187190978</v>
      </c>
      <c r="P99" s="109">
        <v>159.70631096912518</v>
      </c>
      <c r="Q99" s="109">
        <v>143.62186729742498</v>
      </c>
      <c r="R99" s="109">
        <v>143.62186729742498</v>
      </c>
      <c r="S99" s="109">
        <v>148.09556689720762</v>
      </c>
      <c r="T99" s="109">
        <v>150.98708199754324</v>
      </c>
      <c r="U99" s="109">
        <v>153.73219356266097</v>
      </c>
      <c r="V99" s="109">
        <v>154.72088826452045</v>
      </c>
      <c r="W99" s="109">
        <v>155.92937287265826</v>
      </c>
      <c r="X99" s="109">
        <v>157.65529529208513</v>
      </c>
      <c r="Y99" s="109">
        <v>160.80677432707236</v>
      </c>
      <c r="Z99" s="109">
        <v>168.72428696281429</v>
      </c>
      <c r="AA99" s="109">
        <v>175.90310213223847</v>
      </c>
      <c r="AC99" s="82">
        <f>IF(ISNA(VLOOKUP($B99,'Feeder DER'!$B$3:$V$366,'Feeder DER'!C$369,FALSE)),0,VLOOKUP($B99,'Feeder DER'!$B$3:$V$366,'Feeder DER'!C$369,FALSE)/1000)</f>
        <v>5.1186400966812845E-2</v>
      </c>
      <c r="AD99" s="82">
        <f>IF(ISNA(VLOOKUP($B99,'Feeder DER'!$B$3:$V$366,'Feeder DER'!D$369,FALSE)),0,VLOOKUP($B99,'Feeder DER'!$B$3:$V$366,'Feeder DER'!D$369,FALSE)/1000)</f>
        <v>0.10641053336814359</v>
      </c>
      <c r="AE99" s="82">
        <f>IF(ISNA(VLOOKUP($B99,'Feeder DER'!$B$3:$V$366,'Feeder DER'!E$369,FALSE)),0,VLOOKUP($B99,'Feeder DER'!$B$3:$V$366,'Feeder DER'!E$369,FALSE)/1000)</f>
        <v>0.17188071307506023</v>
      </c>
      <c r="AF99" s="82">
        <f>IF(ISNA(VLOOKUP($B99,'Feeder DER'!$B$3:$V$366,'Feeder DER'!F$369,FALSE)),0,VLOOKUP($B99,'Feeder DER'!$B$3:$V$366,'Feeder DER'!F$369,FALSE)/1000)</f>
        <v>0.2455568131965653</v>
      </c>
      <c r="AG99" s="82">
        <f>IF(ISNA(VLOOKUP($B99,'Feeder DER'!$B$3:$V$366,'Feeder DER'!G$369,FALSE)),0,VLOOKUP($B99,'Feeder DER'!$B$3:$V$366,'Feeder DER'!G$369,FALSE)/1000)</f>
        <v>0.32134049166145667</v>
      </c>
      <c r="AH99" s="82">
        <f>IF(ISNA(VLOOKUP($B99,'Feeder DER'!$B$3:$V$366,'Feeder DER'!H$369,FALSE)),0,VLOOKUP($B99,'Feeder DER'!$B$3:$V$366,'Feeder DER'!H$369,FALSE)/1000)</f>
        <v>0.40465274104584914</v>
      </c>
      <c r="AI99" s="82">
        <f>IF(ISNA(VLOOKUP($B99,'Feeder DER'!$B$3:$V$366,'Feeder DER'!I$369,FALSE)),0,VLOOKUP($B99,'Feeder DER'!$B$3:$V$366,'Feeder DER'!I$369,FALSE)/1000)</f>
        <v>0.49713111481986921</v>
      </c>
      <c r="AJ99" s="82">
        <f>IF(ISNA(VLOOKUP($B99,'Feeder DER'!$B$3:$V$366,'Feeder DER'!J$369,FALSE)),0,VLOOKUP($B99,'Feeder DER'!$B$3:$V$366,'Feeder DER'!J$369,FALSE)/1000)</f>
        <v>0.69586549637618444</v>
      </c>
      <c r="AK99" s="82">
        <f>IF(ISNA(VLOOKUP($B99,'Feeder DER'!$B$3:$V$366,'Feeder DER'!K$369,FALSE)),0,VLOOKUP($B99,'Feeder DER'!$B$3:$V$366,'Feeder DER'!K$369,FALSE)/1000)</f>
        <v>0.86364860298900481</v>
      </c>
      <c r="AL99" s="82">
        <f>IF(ISNA(VLOOKUP($B99,'Feeder DER'!$B$3:$V$366,'Feeder DER'!L$369,FALSE)),0,VLOOKUP($B99,'Feeder DER'!$B$3:$V$366,'Feeder DER'!L$369,FALSE)/1000)</f>
        <v>1.0200702005560851</v>
      </c>
      <c r="AM99" s="82">
        <f>IF(ISNA(VLOOKUP($B99,'Feeder DER'!$B$3:$V$366,'Feeder DER'!M$369,FALSE)),0,VLOOKUP($B99,'Feeder DER'!$B$3:$V$366,'Feeder DER'!M$369,FALSE)/1000)</f>
        <v>-0.52578147515033113</v>
      </c>
      <c r="AN99" s="82">
        <f>IF(ISNA(VLOOKUP($B99,'Feeder DER'!$B$3:$V$366,'Feeder DER'!N$369,FALSE)),0,VLOOKUP($B99,'Feeder DER'!$B$3:$V$366,'Feeder DER'!N$369,FALSE)/1000)</f>
        <v>-0.65340916590838749</v>
      </c>
      <c r="AO99" s="82">
        <f>IF(ISNA(VLOOKUP($B99,'Feeder DER'!$B$3:$V$366,'Feeder DER'!O$369,FALSE)),0,VLOOKUP($B99,'Feeder DER'!$B$3:$V$366,'Feeder DER'!O$369,FALSE)/1000)</f>
        <v>-0.79429160632752682</v>
      </c>
      <c r="AP99" s="82">
        <f>IF(ISNA(VLOOKUP($B99,'Feeder DER'!$B$3:$V$366,'Feeder DER'!P$369,FALSE)),0,VLOOKUP($B99,'Feeder DER'!$B$3:$V$366,'Feeder DER'!P$369,FALSE)/1000)</f>
        <v>-0.93337773124126888</v>
      </c>
      <c r="AQ99" s="82">
        <f>IF(ISNA(VLOOKUP($B99,'Feeder DER'!$B$3:$V$366,'Feeder DER'!Q$369,FALSE)),0,VLOOKUP($B99,'Feeder DER'!$B$3:$V$366,'Feeder DER'!Q$369,FALSE)/1000)</f>
        <v>-1.0576563992573238</v>
      </c>
      <c r="AR99" s="82">
        <f>IF(ISNA(VLOOKUP($B99,'Feeder DER'!$B$3:$V$366,'Feeder DER'!R$369,FALSE)),0,VLOOKUP($B99,'Feeder DER'!$B$3:$V$366,'Feeder DER'!R$369,FALSE)/1000)</f>
        <v>-1.1717181265362091</v>
      </c>
      <c r="AS99" s="82">
        <f>IF(ISNA(VLOOKUP($B99,'Feeder DER'!$B$3:$V$366,'Feeder DER'!S$369,FALSE)),0,VLOOKUP($B99,'Feeder DER'!$B$3:$V$366,'Feeder DER'!S$369,FALSE)/1000)</f>
        <v>-1.2808263846372621</v>
      </c>
      <c r="AT99" s="82">
        <f>IF(ISNA(VLOOKUP($B99,'Feeder DER'!$B$3:$V$366,'Feeder DER'!T$369,FALSE)),0,VLOOKUP($B99,'Feeder DER'!$B$3:$V$366,'Feeder DER'!T$369,FALSE)/1000)</f>
        <v>-1.4058401654447434</v>
      </c>
      <c r="AU99" s="82">
        <f>IF(ISNA(VLOOKUP($B99,'Feeder DER'!$B$3:$V$366,'Feeder DER'!U$369,FALSE)),0,VLOOKUP($B99,'Feeder DER'!$B$3:$V$366,'Feeder DER'!U$369,FALSE)/1000)</f>
        <v>-1.5318772277193182</v>
      </c>
      <c r="AV99" s="82">
        <f>IF(ISNA(VLOOKUP($B99,'Feeder DER'!$B$3:$V$366,'Feeder DER'!V$369,FALSE)),0,VLOOKUP($B99,'Feeder DER'!$B$3:$V$366,'Feeder DER'!V$369,FALSE)/1000)</f>
        <v>-1.6443625880757153</v>
      </c>
    </row>
    <row r="100" spans="1:48" x14ac:dyDescent="0.25">
      <c r="A100" s="9" t="s">
        <v>55</v>
      </c>
      <c r="B100" s="108">
        <v>80010</v>
      </c>
      <c r="C100" s="109">
        <v>91.004861773012308</v>
      </c>
      <c r="D100" s="109">
        <v>114.43886860818129</v>
      </c>
      <c r="E100" s="109">
        <v>114.43886860818129</v>
      </c>
      <c r="F100" s="109">
        <v>116.18174855712745</v>
      </c>
      <c r="G100" s="109">
        <v>120.31256279237033</v>
      </c>
      <c r="H100" s="109">
        <v>123.20575391851641</v>
      </c>
      <c r="I100" s="109">
        <v>123.8344019332405</v>
      </c>
      <c r="J100" s="109">
        <v>124.49153933845082</v>
      </c>
      <c r="K100" s="109">
        <v>125.47986935111032</v>
      </c>
      <c r="L100" s="109">
        <v>129.47223530809643</v>
      </c>
      <c r="M100" s="109">
        <v>137.78143526436986</v>
      </c>
      <c r="N100" s="109">
        <v>146.0983896571347</v>
      </c>
      <c r="P100" s="109">
        <v>200.23404569925623</v>
      </c>
      <c r="Q100" s="109">
        <v>174.11017278688493</v>
      </c>
      <c r="R100" s="109">
        <v>174.11017278688493</v>
      </c>
      <c r="S100" s="109">
        <v>179.53355729630454</v>
      </c>
      <c r="T100" s="109">
        <v>183.03888836606947</v>
      </c>
      <c r="U100" s="109">
        <v>186.36673709771242</v>
      </c>
      <c r="V100" s="109">
        <v>187.56531366974474</v>
      </c>
      <c r="W100" s="109">
        <v>189.03033754036073</v>
      </c>
      <c r="X100" s="109">
        <v>191.12264184135455</v>
      </c>
      <c r="Y100" s="109">
        <v>194.94312245228801</v>
      </c>
      <c r="Z100" s="109">
        <v>204.54137875539408</v>
      </c>
      <c r="AA100" s="109">
        <v>213.24412557990891</v>
      </c>
      <c r="AC100" s="82">
        <f>IF(ISNA(VLOOKUP($B100,'Feeder DER'!$B$3:$V$366,'Feeder DER'!C$369,FALSE)),0,VLOOKUP($B100,'Feeder DER'!$B$3:$V$366,'Feeder DER'!C$369,FALSE)/1000)</f>
        <v>6.8419049387245159E-3</v>
      </c>
      <c r="AD100" s="82">
        <f>IF(ISNA(VLOOKUP($B100,'Feeder DER'!$B$3:$V$366,'Feeder DER'!D$369,FALSE)),0,VLOOKUP($B100,'Feeder DER'!$B$3:$V$366,'Feeder DER'!D$369,FALSE)/1000)</f>
        <v>1.4223519138527624E-2</v>
      </c>
      <c r="AE100" s="82">
        <f>IF(ISNA(VLOOKUP($B100,'Feeder DER'!$B$3:$V$366,'Feeder DER'!E$369,FALSE)),0,VLOOKUP($B100,'Feeder DER'!$B$3:$V$366,'Feeder DER'!E$369,FALSE)/1000)</f>
        <v>2.2974686194917486E-2</v>
      </c>
      <c r="AF100" s="82">
        <f>IF(ISNA(VLOOKUP($B100,'Feeder DER'!$B$3:$V$366,'Feeder DER'!F$369,FALSE)),0,VLOOKUP($B100,'Feeder DER'!$B$3:$V$366,'Feeder DER'!F$369,FALSE)/1000)</f>
        <v>3.2822709571558382E-2</v>
      </c>
      <c r="AG100" s="82">
        <f>IF(ISNA(VLOOKUP($B100,'Feeder DER'!$B$3:$V$366,'Feeder DER'!G$369,FALSE)),0,VLOOKUP($B100,'Feeder DER'!$B$3:$V$366,'Feeder DER'!G$369,FALSE)/1000)</f>
        <v>4.2952445481294017E-2</v>
      </c>
      <c r="AH100" s="82">
        <f>IF(ISNA(VLOOKUP($B100,'Feeder DER'!$B$3:$V$366,'Feeder DER'!H$369,FALSE)),0,VLOOKUP($B100,'Feeder DER'!$B$3:$V$366,'Feeder DER'!H$369,FALSE)/1000)</f>
        <v>5.4088498803130373E-2</v>
      </c>
      <c r="AI100" s="82">
        <f>IF(ISNA(VLOOKUP($B100,'Feeder DER'!$B$3:$V$366,'Feeder DER'!I$369,FALSE)),0,VLOOKUP($B100,'Feeder DER'!$B$3:$V$366,'Feeder DER'!I$369,FALSE)/1000)</f>
        <v>6.6449755509963779E-2</v>
      </c>
      <c r="AJ100" s="82">
        <f>IF(ISNA(VLOOKUP($B100,'Feeder DER'!$B$3:$V$366,'Feeder DER'!J$369,FALSE)),0,VLOOKUP($B100,'Feeder DER'!$B$3:$V$366,'Feeder DER'!J$369,FALSE)/1000)</f>
        <v>9.3013876467522461E-2</v>
      </c>
      <c r="AK100" s="82">
        <f>IF(ISNA(VLOOKUP($B100,'Feeder DER'!$B$3:$V$366,'Feeder DER'!K$369,FALSE)),0,VLOOKUP($B100,'Feeder DER'!$B$3:$V$366,'Feeder DER'!K$369,FALSE)/1000)</f>
        <v>0.11544085011845535</v>
      </c>
      <c r="AL100" s="82">
        <f>IF(ISNA(VLOOKUP($B100,'Feeder DER'!$B$3:$V$366,'Feeder DER'!L$369,FALSE)),0,VLOOKUP($B100,'Feeder DER'!$B$3:$V$366,'Feeder DER'!L$369,FALSE)/1000)</f>
        <v>0.13634917109244363</v>
      </c>
      <c r="AM100" s="82">
        <f>IF(ISNA(VLOOKUP($B100,'Feeder DER'!$B$3:$V$366,'Feeder DER'!M$369,FALSE)),0,VLOOKUP($B100,'Feeder DER'!$B$3:$V$366,'Feeder DER'!M$369,FALSE)/1000)</f>
        <v>-7.0279347709038639E-2</v>
      </c>
      <c r="AN100" s="82">
        <f>IF(ISNA(VLOOKUP($B100,'Feeder DER'!$B$3:$V$366,'Feeder DER'!N$369,FALSE)),0,VLOOKUP($B100,'Feeder DER'!$B$3:$V$366,'Feeder DER'!N$369,FALSE)/1000)</f>
        <v>-8.7338889134537731E-2</v>
      </c>
      <c r="AO100" s="82">
        <f>IF(ISNA(VLOOKUP($B100,'Feeder DER'!$B$3:$V$366,'Feeder DER'!O$369,FALSE)),0,VLOOKUP($B100,'Feeder DER'!$B$3:$V$366,'Feeder DER'!O$369,FALSE)/1000)</f>
        <v>-0.10617014600505355</v>
      </c>
      <c r="AP100" s="82">
        <f>IF(ISNA(VLOOKUP($B100,'Feeder DER'!$B$3:$V$366,'Feeder DER'!P$369,FALSE)),0,VLOOKUP($B100,'Feeder DER'!$B$3:$V$366,'Feeder DER'!P$369,FALSE)/1000)</f>
        <v>-0.1247612957436799</v>
      </c>
      <c r="AQ100" s="82">
        <f>IF(ISNA(VLOOKUP($B100,'Feeder DER'!$B$3:$V$366,'Feeder DER'!Q$369,FALSE)),0,VLOOKUP($B100,'Feeder DER'!$B$3:$V$366,'Feeder DER'!Q$369,FALSE)/1000)</f>
        <v>-0.1413731851599421</v>
      </c>
      <c r="AR100" s="82">
        <f>IF(ISNA(VLOOKUP($B100,'Feeder DER'!$B$3:$V$366,'Feeder DER'!R$369,FALSE)),0,VLOOKUP($B100,'Feeder DER'!$B$3:$V$366,'Feeder DER'!R$369,FALSE)/1000)</f>
        <v>-0.15661941229153575</v>
      </c>
      <c r="AS100" s="82">
        <f>IF(ISNA(VLOOKUP($B100,'Feeder DER'!$B$3:$V$366,'Feeder DER'!S$369,FALSE)),0,VLOOKUP($B100,'Feeder DER'!$B$3:$V$366,'Feeder DER'!S$369,FALSE)/1000)</f>
        <v>-0.17120352674102063</v>
      </c>
      <c r="AT100" s="82">
        <f>IF(ISNA(VLOOKUP($B100,'Feeder DER'!$B$3:$V$366,'Feeder DER'!T$369,FALSE)),0,VLOOKUP($B100,'Feeder DER'!$B$3:$V$366,'Feeder DER'!T$369,FALSE)/1000)</f>
        <v>-0.18791367608068404</v>
      </c>
      <c r="AU100" s="82">
        <f>IF(ISNA(VLOOKUP($B100,'Feeder DER'!$B$3:$V$366,'Feeder DER'!U$369,FALSE)),0,VLOOKUP($B100,'Feeder DER'!$B$3:$V$366,'Feeder DER'!U$369,FALSE)/1000)</f>
        <v>-0.20476060383006506</v>
      </c>
      <c r="AV100" s="82">
        <f>IF(ISNA(VLOOKUP($B100,'Feeder DER'!$B$3:$V$366,'Feeder DER'!V$369,FALSE)),0,VLOOKUP($B100,'Feeder DER'!$B$3:$V$366,'Feeder DER'!V$369,FALSE)/1000)</f>
        <v>-0.21979612357789077</v>
      </c>
    </row>
    <row r="101" spans="1:48" x14ac:dyDescent="0.25">
      <c r="A101" s="9" t="s">
        <v>55</v>
      </c>
      <c r="B101" s="108">
        <v>80011</v>
      </c>
      <c r="C101" s="109">
        <v>99.340058684917878</v>
      </c>
      <c r="D101" s="109">
        <v>100.12749959732126</v>
      </c>
      <c r="E101" s="109">
        <v>100.12749959732126</v>
      </c>
      <c r="F101" s="109">
        <v>101.65242040009306</v>
      </c>
      <c r="G101" s="109">
        <v>105.26664785363434</v>
      </c>
      <c r="H101" s="109">
        <v>107.79802549517677</v>
      </c>
      <c r="I101" s="109">
        <v>108.34805674423303</v>
      </c>
      <c r="J101" s="109">
        <v>108.92301458920144</v>
      </c>
      <c r="K101" s="109">
        <v>109.78774712411844</v>
      </c>
      <c r="L101" s="109">
        <v>113.28084021051676</v>
      </c>
      <c r="M101" s="109">
        <v>120.55091746131852</v>
      </c>
      <c r="N101" s="109">
        <v>127.82777940289985</v>
      </c>
      <c r="P101" s="109">
        <v>141.20990544328006</v>
      </c>
      <c r="Q101" s="109">
        <v>149.28930127411891</v>
      </c>
      <c r="R101" s="109">
        <v>149.28930127411891</v>
      </c>
      <c r="S101" s="109">
        <v>153.9395366451628</v>
      </c>
      <c r="T101" s="109">
        <v>156.94515324850857</v>
      </c>
      <c r="U101" s="109">
        <v>159.79858911581456</v>
      </c>
      <c r="V101" s="109">
        <v>160.82629850291198</v>
      </c>
      <c r="W101" s="109">
        <v>162.08247088212082</v>
      </c>
      <c r="X101" s="109">
        <v>163.87649958330726</v>
      </c>
      <c r="Y101" s="109">
        <v>167.1523385064913</v>
      </c>
      <c r="Z101" s="109">
        <v>175.38228253563506</v>
      </c>
      <c r="AA101" s="109">
        <v>182.84437950447594</v>
      </c>
      <c r="AC101" s="82">
        <f>IF(ISNA(VLOOKUP($B101,'Feeder DER'!$B$3:$V$366,'Feeder DER'!C$369,FALSE)),0,VLOOKUP($B101,'Feeder DER'!$B$3:$V$366,'Feeder DER'!C$369,FALSE)/1000)</f>
        <v>4.5820660634707008E-2</v>
      </c>
      <c r="AD101" s="82">
        <f>IF(ISNA(VLOOKUP($B101,'Feeder DER'!$B$3:$V$366,'Feeder DER'!D$369,FALSE)),0,VLOOKUP($B101,'Feeder DER'!$B$3:$V$366,'Feeder DER'!D$369,FALSE)/1000)</f>
        <v>9.559577011636701E-2</v>
      </c>
      <c r="AE101" s="82">
        <f>IF(ISNA(VLOOKUP($B101,'Feeder DER'!$B$3:$V$366,'Feeder DER'!E$369,FALSE)),0,VLOOKUP($B101,'Feeder DER'!$B$3:$V$366,'Feeder DER'!E$369,FALSE)/1000)</f>
        <v>0.15421243046994357</v>
      </c>
      <c r="AF101" s="82">
        <f>IF(ISNA(VLOOKUP($B101,'Feeder DER'!$B$3:$V$366,'Feeder DER'!F$369,FALSE)),0,VLOOKUP($B101,'Feeder DER'!$B$3:$V$366,'Feeder DER'!F$369,FALSE)/1000)</f>
        <v>0.21984312921588223</v>
      </c>
      <c r="AG101" s="82">
        <f>IF(ISNA(VLOOKUP($B101,'Feeder DER'!$B$3:$V$366,'Feeder DER'!G$369,FALSE)),0,VLOOKUP($B101,'Feeder DER'!$B$3:$V$366,'Feeder DER'!G$369,FALSE)/1000)</f>
        <v>0.2871702164811617</v>
      </c>
      <c r="AH101" s="82">
        <f>IF(ISNA(VLOOKUP($B101,'Feeder DER'!$B$3:$V$366,'Feeder DER'!H$369,FALSE)),0,VLOOKUP($B101,'Feeder DER'!$B$3:$V$366,'Feeder DER'!H$369,FALSE)/1000)</f>
        <v>0.3611959628502962</v>
      </c>
      <c r="AI101" s="82">
        <f>IF(ISNA(VLOOKUP($B101,'Feeder DER'!$B$3:$V$366,'Feeder DER'!I$369,FALSE)),0,VLOOKUP($B101,'Feeder DER'!$B$3:$V$366,'Feeder DER'!I$369,FALSE)/1000)</f>
        <v>0.44344750376500919</v>
      </c>
      <c r="AJ101" s="82">
        <f>IF(ISNA(VLOOKUP($B101,'Feeder DER'!$B$3:$V$366,'Feeder DER'!J$369,FALSE)),0,VLOOKUP($B101,'Feeder DER'!$B$3:$V$366,'Feeder DER'!J$369,FALSE)/1000)</f>
        <v>0.61851302843277789</v>
      </c>
      <c r="AK101" s="82">
        <f>IF(ISNA(VLOOKUP($B101,'Feeder DER'!$B$3:$V$366,'Feeder DER'!K$369,FALSE)),0,VLOOKUP($B101,'Feeder DER'!$B$3:$V$366,'Feeder DER'!K$369,FALSE)/1000)</f>
        <v>0.76719796573026122</v>
      </c>
      <c r="AL101" s="82">
        <f>IF(ISNA(VLOOKUP($B101,'Feeder DER'!$B$3:$V$366,'Feeder DER'!L$369,FALSE)),0,VLOOKUP($B101,'Feeder DER'!$B$3:$V$366,'Feeder DER'!L$369,FALSE)/1000)</f>
        <v>0.90601826540548636</v>
      </c>
      <c r="AM101" s="82">
        <f>IF(ISNA(VLOOKUP($B101,'Feeder DER'!$B$3:$V$366,'Feeder DER'!M$369,FALSE)),0,VLOOKUP($B101,'Feeder DER'!$B$3:$V$366,'Feeder DER'!M$369,FALSE)/1000)</f>
        <v>-0.49828082381951999</v>
      </c>
      <c r="AN101" s="82">
        <f>IF(ISNA(VLOOKUP($B101,'Feeder DER'!$B$3:$V$366,'Feeder DER'!N$369,FALSE)),0,VLOOKUP($B101,'Feeder DER'!$B$3:$V$366,'Feeder DER'!N$369,FALSE)/1000)</f>
        <v>-0.61169285783218375</v>
      </c>
      <c r="AO101" s="82">
        <f>IF(ISNA(VLOOKUP($B101,'Feeder DER'!$B$3:$V$366,'Feeder DER'!O$369,FALSE)),0,VLOOKUP($B101,'Feeder DER'!$B$3:$V$366,'Feeder DER'!O$369,FALSE)/1000)</f>
        <v>-0.7355550774574191</v>
      </c>
      <c r="AP101" s="82">
        <f>IF(ISNA(VLOOKUP($B101,'Feeder DER'!$B$3:$V$366,'Feeder DER'!P$369,FALSE)),0,VLOOKUP($B101,'Feeder DER'!$B$3:$V$366,'Feeder DER'!P$369,FALSE)/1000)</f>
        <v>-0.8561547639967092</v>
      </c>
      <c r="AQ101" s="82">
        <f>IF(ISNA(VLOOKUP($B101,'Feeder DER'!$B$3:$V$366,'Feeder DER'!Q$369,FALSE)),0,VLOOKUP($B101,'Feeder DER'!$B$3:$V$366,'Feeder DER'!Q$369,FALSE)/1000)</f>
        <v>-0.96226784002215293</v>
      </c>
      <c r="AR101" s="82">
        <f>IF(ISNA(VLOOKUP($B101,'Feeder DER'!$B$3:$V$366,'Feeder DER'!R$369,FALSE)),0,VLOOKUP($B101,'Feeder DER'!$B$3:$V$366,'Feeder DER'!R$369,FALSE)/1000)</f>
        <v>-1.0580001271641226</v>
      </c>
      <c r="AS101" s="82">
        <f>IF(ISNA(VLOOKUP($B101,'Feeder DER'!$B$3:$V$366,'Feeder DER'!S$369,FALSE)),0,VLOOKUP($B101,'Feeder DER'!$B$3:$V$366,'Feeder DER'!S$369,FALSE)/1000)</f>
        <v>-1.1479477170162238</v>
      </c>
      <c r="AT101" s="82">
        <f>IF(ISNA(VLOOKUP($B101,'Feeder DER'!$B$3:$V$366,'Feeder DER'!T$369,FALSE)),0,VLOOKUP($B101,'Feeder DER'!$B$3:$V$366,'Feeder DER'!T$369,FALSE)/1000)</f>
        <v>-1.2470632258802925</v>
      </c>
      <c r="AU101" s="82">
        <f>IF(ISNA(VLOOKUP($B101,'Feeder DER'!$B$3:$V$366,'Feeder DER'!U$369,FALSE)),0,VLOOKUP($B101,'Feeder DER'!$B$3:$V$366,'Feeder DER'!U$369,FALSE)/1000)</f>
        <v>-1.3467872489060104</v>
      </c>
      <c r="AV101" s="82">
        <f>IF(ISNA(VLOOKUP($B101,'Feeder DER'!$B$3:$V$366,'Feeder DER'!V$369,FALSE)),0,VLOOKUP($B101,'Feeder DER'!$B$3:$V$366,'Feeder DER'!V$369,FALSE)/1000)</f>
        <v>-1.4347959976535221</v>
      </c>
    </row>
    <row r="102" spans="1:48" x14ac:dyDescent="0.25">
      <c r="A102" s="9" t="s">
        <v>1661</v>
      </c>
      <c r="B102" s="108">
        <v>14060</v>
      </c>
      <c r="C102" s="109">
        <v>82.258914974826297</v>
      </c>
      <c r="D102" s="109">
        <v>110.41096314223196</v>
      </c>
      <c r="E102" s="109">
        <v>110.41096314223196</v>
      </c>
      <c r="F102" s="109">
        <v>112.09249893636225</v>
      </c>
      <c r="G102" s="109">
        <v>116.0779208810371</v>
      </c>
      <c r="H102" s="109">
        <v>118.86928034375649</v>
      </c>
      <c r="I102" s="109">
        <v>119.47580183096889</v>
      </c>
      <c r="J102" s="109">
        <v>120.10980996743933</v>
      </c>
      <c r="K102" s="109">
        <v>121.0633537233963</v>
      </c>
      <c r="L102" s="109">
        <v>124.91520035459918</v>
      </c>
      <c r="M102" s="109">
        <v>132.93194135589877</v>
      </c>
      <c r="N102" s="109">
        <v>140.95616386074738</v>
      </c>
      <c r="P102" s="109">
        <v>84.401347718661839</v>
      </c>
      <c r="Q102" s="109">
        <v>111.86637286420257</v>
      </c>
      <c r="R102" s="109">
        <v>111.86637286420257</v>
      </c>
      <c r="S102" s="109">
        <v>115.35091569134273</v>
      </c>
      <c r="T102" s="109">
        <v>117.60310271859228</v>
      </c>
      <c r="U102" s="109">
        <v>119.74125674538372</v>
      </c>
      <c r="V102" s="109">
        <v>120.51134623278767</v>
      </c>
      <c r="W102" s="109">
        <v>121.452629007608</v>
      </c>
      <c r="X102" s="109">
        <v>122.79694157323185</v>
      </c>
      <c r="Y102" s="109">
        <v>125.25161324291233</v>
      </c>
      <c r="Z102" s="109">
        <v>131.4185252691482</v>
      </c>
      <c r="AA102" s="109">
        <v>137.01006943702157</v>
      </c>
      <c r="AC102" s="82">
        <f>IF(ISNA(VLOOKUP($B102,'Feeder DER'!$B$3:$V$366,'Feeder DER'!C$369,FALSE)),0,VLOOKUP($B102,'Feeder DER'!$B$3:$V$366,'Feeder DER'!C$369,FALSE)/1000)</f>
        <v>2.9760357700735489E-3</v>
      </c>
      <c r="AD102" s="82">
        <f>IF(ISNA(VLOOKUP($B102,'Feeder DER'!$B$3:$V$366,'Feeder DER'!D$369,FALSE)),0,VLOOKUP($B102,'Feeder DER'!$B$3:$V$366,'Feeder DER'!D$369,FALSE)/1000)</f>
        <v>5.8416830029334489E-3</v>
      </c>
      <c r="AE102" s="82">
        <f>IF(ISNA(VLOOKUP($B102,'Feeder DER'!$B$3:$V$366,'Feeder DER'!E$369,FALSE)),0,VLOOKUP($B102,'Feeder DER'!$B$3:$V$366,'Feeder DER'!E$369,FALSE)/1000)</f>
        <v>9.2903054482678729E-3</v>
      </c>
      <c r="AF102" s="82">
        <f>IF(ISNA(VLOOKUP($B102,'Feeder DER'!$B$3:$V$366,'Feeder DER'!F$369,FALSE)),0,VLOOKUP($B102,'Feeder DER'!$B$3:$V$366,'Feeder DER'!F$369,FALSE)/1000)</f>
        <v>1.3325918186299222E-2</v>
      </c>
      <c r="AG102" s="82">
        <f>IF(ISNA(VLOOKUP($B102,'Feeder DER'!$B$3:$V$366,'Feeder DER'!G$369,FALSE)),0,VLOOKUP($B102,'Feeder DER'!$B$3:$V$366,'Feeder DER'!G$369,FALSE)/1000)</f>
        <v>1.7631898312844986E-2</v>
      </c>
      <c r="AH102" s="82">
        <f>IF(ISNA(VLOOKUP($B102,'Feeder DER'!$B$3:$V$366,'Feeder DER'!H$369,FALSE)),0,VLOOKUP($B102,'Feeder DER'!$B$3:$V$366,'Feeder DER'!H$369,FALSE)/1000)</f>
        <v>2.2631144114661338E-2</v>
      </c>
      <c r="AI102" s="82">
        <f>IF(ISNA(VLOOKUP($B102,'Feeder DER'!$B$3:$V$366,'Feeder DER'!I$369,FALSE)),0,VLOOKUP($B102,'Feeder DER'!$B$3:$V$366,'Feeder DER'!I$369,FALSE)/1000)</f>
        <v>2.8354441076065003E-2</v>
      </c>
      <c r="AJ102" s="82">
        <f>IF(ISNA(VLOOKUP($B102,'Feeder DER'!$B$3:$V$366,'Feeder DER'!J$369,FALSE)),0,VLOOKUP($B102,'Feeder DER'!$B$3:$V$366,'Feeder DER'!J$369,FALSE)/1000)</f>
        <v>4.1182478933251887E-2</v>
      </c>
      <c r="AK102" s="82">
        <f>IF(ISNA(VLOOKUP($B102,'Feeder DER'!$B$3:$V$366,'Feeder DER'!K$369,FALSE)),0,VLOOKUP($B102,'Feeder DER'!$B$3:$V$366,'Feeder DER'!K$369,FALSE)/1000)</f>
        <v>5.1705269427051885E-2</v>
      </c>
      <c r="AL102" s="82">
        <f>IF(ISNA(VLOOKUP($B102,'Feeder DER'!$B$3:$V$366,'Feeder DER'!L$369,FALSE)),0,VLOOKUP($B102,'Feeder DER'!$B$3:$V$366,'Feeder DER'!L$369,FALSE)/1000)</f>
        <v>6.1486991868328775E-2</v>
      </c>
      <c r="AM102" s="82">
        <f>IF(ISNA(VLOOKUP($B102,'Feeder DER'!$B$3:$V$366,'Feeder DER'!M$369,FALSE)),0,VLOOKUP($B102,'Feeder DER'!$B$3:$V$366,'Feeder DER'!M$369,FALSE)/1000)</f>
        <v>-3.0635015622986775E-2</v>
      </c>
      <c r="AN102" s="82">
        <f>IF(ISNA(VLOOKUP($B102,'Feeder DER'!$B$3:$V$366,'Feeder DER'!N$369,FALSE)),0,VLOOKUP($B102,'Feeder DER'!$B$3:$V$366,'Feeder DER'!N$369,FALSE)/1000)</f>
        <v>-3.6994836457346629E-2</v>
      </c>
      <c r="AO102" s="82">
        <f>IF(ISNA(VLOOKUP($B102,'Feeder DER'!$B$3:$V$366,'Feeder DER'!O$369,FALSE)),0,VLOOKUP($B102,'Feeder DER'!$B$3:$V$366,'Feeder DER'!O$369,FALSE)/1000)</f>
        <v>-4.3949307247183357E-2</v>
      </c>
      <c r="AP102" s="82">
        <f>IF(ISNA(VLOOKUP($B102,'Feeder DER'!$B$3:$V$366,'Feeder DER'!P$369,FALSE)),0,VLOOKUP($B102,'Feeder DER'!$B$3:$V$366,'Feeder DER'!P$369,FALSE)/1000)</f>
        <v>-5.0720728316448326E-2</v>
      </c>
      <c r="AQ102" s="82">
        <f>IF(ISNA(VLOOKUP($B102,'Feeder DER'!$B$3:$V$366,'Feeder DER'!Q$369,FALSE)),0,VLOOKUP($B102,'Feeder DER'!$B$3:$V$366,'Feeder DER'!Q$369,FALSE)/1000)</f>
        <v>-5.6657865947426354E-2</v>
      </c>
      <c r="AR102" s="82">
        <f>IF(ISNA(VLOOKUP($B102,'Feeder DER'!$B$3:$V$366,'Feeder DER'!R$369,FALSE)),0,VLOOKUP($B102,'Feeder DER'!$B$3:$V$366,'Feeder DER'!R$369,FALSE)/1000)</f>
        <v>-6.1972151278015253E-2</v>
      </c>
      <c r="AS102" s="82">
        <f>IF(ISNA(VLOOKUP($B102,'Feeder DER'!$B$3:$V$366,'Feeder DER'!S$369,FALSE)),0,VLOOKUP($B102,'Feeder DER'!$B$3:$V$366,'Feeder DER'!S$369,FALSE)/1000)</f>
        <v>-6.6928325546882161E-2</v>
      </c>
      <c r="AT102" s="82">
        <f>IF(ISNA(VLOOKUP($B102,'Feeder DER'!$B$3:$V$366,'Feeder DER'!T$369,FALSE)),0,VLOOKUP($B102,'Feeder DER'!$B$3:$V$366,'Feeder DER'!T$369,FALSE)/1000)</f>
        <v>-7.2021321030625557E-2</v>
      </c>
      <c r="AU102" s="82">
        <f>IF(ISNA(VLOOKUP($B102,'Feeder DER'!$B$3:$V$366,'Feeder DER'!U$369,FALSE)),0,VLOOKUP($B102,'Feeder DER'!$B$3:$V$366,'Feeder DER'!U$369,FALSE)/1000)</f>
        <v>-7.7121427321427474E-2</v>
      </c>
      <c r="AV102" s="82">
        <f>IF(ISNA(VLOOKUP($B102,'Feeder DER'!$B$3:$V$366,'Feeder DER'!V$369,FALSE)),0,VLOOKUP($B102,'Feeder DER'!$B$3:$V$366,'Feeder DER'!V$369,FALSE)/1000)</f>
        <v>-8.1349255370441645E-2</v>
      </c>
    </row>
    <row r="103" spans="1:48" x14ac:dyDescent="0.25">
      <c r="A103" s="9" t="s">
        <v>1661</v>
      </c>
      <c r="B103" s="108">
        <v>14061</v>
      </c>
      <c r="C103" s="109">
        <v>62.44962719360344</v>
      </c>
      <c r="D103" s="109">
        <v>73.838434212860903</v>
      </c>
      <c r="E103" s="109">
        <v>73.838434212860903</v>
      </c>
      <c r="F103" s="109">
        <v>74.962978067727136</v>
      </c>
      <c r="G103" s="109">
        <v>77.628268793370722</v>
      </c>
      <c r="H103" s="109">
        <v>79.495018309783688</v>
      </c>
      <c r="I103" s="109">
        <v>79.900635611342125</v>
      </c>
      <c r="J103" s="109">
        <v>80.324634884085413</v>
      </c>
      <c r="K103" s="109">
        <v>80.962326793380797</v>
      </c>
      <c r="L103" s="109">
        <v>83.538287694199312</v>
      </c>
      <c r="M103" s="109">
        <v>88.899563297451323</v>
      </c>
      <c r="N103" s="109">
        <v>94.265842230915254</v>
      </c>
      <c r="P103" s="109">
        <v>89.577320725448956</v>
      </c>
      <c r="Q103" s="109">
        <v>77.300723972318437</v>
      </c>
      <c r="R103" s="109">
        <v>77.300723972318437</v>
      </c>
      <c r="S103" s="109">
        <v>79.708576094041049</v>
      </c>
      <c r="T103" s="109">
        <v>81.264858677179703</v>
      </c>
      <c r="U103" s="109">
        <v>82.74234337614233</v>
      </c>
      <c r="V103" s="109">
        <v>83.274482511216107</v>
      </c>
      <c r="W103" s="109">
        <v>83.924917830546704</v>
      </c>
      <c r="X103" s="109">
        <v>84.853850555432274</v>
      </c>
      <c r="Y103" s="109">
        <v>86.550051945737295</v>
      </c>
      <c r="Z103" s="109">
        <v>90.811446608817292</v>
      </c>
      <c r="AA103" s="109">
        <v>94.675256628156191</v>
      </c>
      <c r="AC103" s="82">
        <f>IF(ISNA(VLOOKUP($B103,'Feeder DER'!$B$3:$V$366,'Feeder DER'!C$369,FALSE)),0,VLOOKUP($B103,'Feeder DER'!$B$3:$V$366,'Feeder DER'!C$369,FALSE)/1000)</f>
        <v>1.2555150904997785E-3</v>
      </c>
      <c r="AD103" s="82">
        <f>IF(ISNA(VLOOKUP($B103,'Feeder DER'!$B$3:$V$366,'Feeder DER'!D$369,FALSE)),0,VLOOKUP($B103,'Feeder DER'!$B$3:$V$366,'Feeder DER'!D$369,FALSE)/1000)</f>
        <v>2.4644600168625486E-3</v>
      </c>
      <c r="AE103" s="82">
        <f>IF(ISNA(VLOOKUP($B103,'Feeder DER'!$B$3:$V$366,'Feeder DER'!E$369,FALSE)),0,VLOOKUP($B103,'Feeder DER'!$B$3:$V$366,'Feeder DER'!E$369,FALSE)/1000)</f>
        <v>3.9193476109880086E-3</v>
      </c>
      <c r="AF103" s="82">
        <f>IF(ISNA(VLOOKUP($B103,'Feeder DER'!$B$3:$V$366,'Feeder DER'!F$369,FALSE)),0,VLOOKUP($B103,'Feeder DER'!$B$3:$V$366,'Feeder DER'!F$369,FALSE)/1000)</f>
        <v>5.6218717348449831E-3</v>
      </c>
      <c r="AG103" s="82">
        <f>IF(ISNA(VLOOKUP($B103,'Feeder DER'!$B$3:$V$366,'Feeder DER'!G$369,FALSE)),0,VLOOKUP($B103,'Feeder DER'!$B$3:$V$366,'Feeder DER'!G$369,FALSE)/1000)</f>
        <v>7.4384571007314769E-3</v>
      </c>
      <c r="AH103" s="82">
        <f>IF(ISNA(VLOOKUP($B103,'Feeder DER'!$B$3:$V$366,'Feeder DER'!H$369,FALSE)),0,VLOOKUP($B103,'Feeder DER'!$B$3:$V$366,'Feeder DER'!H$369,FALSE)/1000)</f>
        <v>9.5475139233727521E-3</v>
      </c>
      <c r="AI103" s="82">
        <f>IF(ISNA(VLOOKUP($B103,'Feeder DER'!$B$3:$V$366,'Feeder DER'!I$369,FALSE)),0,VLOOKUP($B103,'Feeder DER'!$B$3:$V$366,'Feeder DER'!I$369,FALSE)/1000)</f>
        <v>1.1962029828964924E-2</v>
      </c>
      <c r="AJ103" s="82">
        <f>IF(ISNA(VLOOKUP($B103,'Feeder DER'!$B$3:$V$366,'Feeder DER'!J$369,FALSE)),0,VLOOKUP($B103,'Feeder DER'!$B$3:$V$366,'Feeder DER'!J$369,FALSE)/1000)</f>
        <v>1.7373858299965638E-2</v>
      </c>
      <c r="AK103" s="82">
        <f>IF(ISNA(VLOOKUP($B103,'Feeder DER'!$B$3:$V$366,'Feeder DER'!K$369,FALSE)),0,VLOOKUP($B103,'Feeder DER'!$B$3:$V$366,'Feeder DER'!K$369,FALSE)/1000)</f>
        <v>2.1813160539537517E-2</v>
      </c>
      <c r="AL103" s="82">
        <f>IF(ISNA(VLOOKUP($B103,'Feeder DER'!$B$3:$V$366,'Feeder DER'!L$369,FALSE)),0,VLOOKUP($B103,'Feeder DER'!$B$3:$V$366,'Feeder DER'!L$369,FALSE)/1000)</f>
        <v>2.5939824694451198E-2</v>
      </c>
      <c r="AM103" s="82">
        <f>IF(ISNA(VLOOKUP($B103,'Feeder DER'!$B$3:$V$366,'Feeder DER'!M$369,FALSE)),0,VLOOKUP($B103,'Feeder DER'!$B$3:$V$366,'Feeder DER'!M$369,FALSE)/1000)</f>
        <v>-1.2924147215947543E-2</v>
      </c>
      <c r="AN103" s="82">
        <f>IF(ISNA(VLOOKUP($B103,'Feeder DER'!$B$3:$V$366,'Feeder DER'!N$369,FALSE)),0,VLOOKUP($B103,'Feeder DER'!$B$3:$V$366,'Feeder DER'!N$369,FALSE)/1000)</f>
        <v>-1.5607196630443109E-2</v>
      </c>
      <c r="AO103" s="82">
        <f>IF(ISNA(VLOOKUP($B103,'Feeder DER'!$B$3:$V$366,'Feeder DER'!O$369,FALSE)),0,VLOOKUP($B103,'Feeder DER'!$B$3:$V$366,'Feeder DER'!O$369,FALSE)/1000)</f>
        <v>-1.8541113994905472E-2</v>
      </c>
      <c r="AP103" s="82">
        <f>IF(ISNA(VLOOKUP($B103,'Feeder DER'!$B$3:$V$366,'Feeder DER'!P$369,FALSE)),0,VLOOKUP($B103,'Feeder DER'!$B$3:$V$366,'Feeder DER'!P$369,FALSE)/1000)</f>
        <v>-2.1397807258501635E-2</v>
      </c>
      <c r="AQ103" s="82">
        <f>IF(ISNA(VLOOKUP($B103,'Feeder DER'!$B$3:$V$366,'Feeder DER'!Q$369,FALSE)),0,VLOOKUP($B103,'Feeder DER'!$B$3:$V$366,'Feeder DER'!Q$369,FALSE)/1000)</f>
        <v>-2.3902537196570491E-2</v>
      </c>
      <c r="AR103" s="82">
        <f>IF(ISNA(VLOOKUP($B103,'Feeder DER'!$B$3:$V$366,'Feeder DER'!R$369,FALSE)),0,VLOOKUP($B103,'Feeder DER'!$B$3:$V$366,'Feeder DER'!R$369,FALSE)/1000)</f>
        <v>-2.6144501320412687E-2</v>
      </c>
      <c r="AS103" s="82">
        <f>IF(ISNA(VLOOKUP($B103,'Feeder DER'!$B$3:$V$366,'Feeder DER'!S$369,FALSE)),0,VLOOKUP($B103,'Feeder DER'!$B$3:$V$366,'Feeder DER'!S$369,FALSE)/1000)</f>
        <v>-2.8235387340090904E-2</v>
      </c>
      <c r="AT103" s="82">
        <f>IF(ISNA(VLOOKUP($B103,'Feeder DER'!$B$3:$V$366,'Feeder DER'!T$369,FALSE)),0,VLOOKUP($B103,'Feeder DER'!$B$3:$V$366,'Feeder DER'!T$369,FALSE)/1000)</f>
        <v>-3.0383994809795156E-2</v>
      </c>
      <c r="AU103" s="82">
        <f>IF(ISNA(VLOOKUP($B103,'Feeder DER'!$B$3:$V$366,'Feeder DER'!U$369,FALSE)),0,VLOOKUP($B103,'Feeder DER'!$B$3:$V$366,'Feeder DER'!U$369,FALSE)/1000)</f>
        <v>-3.2535602151227222E-2</v>
      </c>
      <c r="AV103" s="82">
        <f>IF(ISNA(VLOOKUP($B103,'Feeder DER'!$B$3:$V$366,'Feeder DER'!V$369,FALSE)),0,VLOOKUP($B103,'Feeder DER'!$B$3:$V$366,'Feeder DER'!V$369,FALSE)/1000)</f>
        <v>-3.4319217109405067E-2</v>
      </c>
    </row>
    <row r="104" spans="1:48" x14ac:dyDescent="0.25">
      <c r="A104" s="9" t="s">
        <v>1661</v>
      </c>
      <c r="B104" s="108">
        <v>14062</v>
      </c>
      <c r="C104" s="109">
        <v>26.860054065642405</v>
      </c>
      <c r="D104" s="109">
        <v>37.33925015962042</v>
      </c>
      <c r="E104" s="109">
        <v>37.33925015962042</v>
      </c>
      <c r="F104" s="109">
        <v>37.90791910229148</v>
      </c>
      <c r="G104" s="109">
        <v>39.255726084032545</v>
      </c>
      <c r="H104" s="109">
        <v>40.19971992574586</v>
      </c>
      <c r="I104" s="109">
        <v>40.404835947685051</v>
      </c>
      <c r="J104" s="109">
        <v>40.619247521836506</v>
      </c>
      <c r="K104" s="109">
        <v>40.941721013856998</v>
      </c>
      <c r="L104" s="109">
        <v>42.244354926702222</v>
      </c>
      <c r="M104" s="109">
        <v>44.955490571147251</v>
      </c>
      <c r="N104" s="109">
        <v>47.669156342353581</v>
      </c>
      <c r="P104" s="109">
        <v>28.853357839713372</v>
      </c>
      <c r="Q104" s="109">
        <v>33.743413991840377</v>
      </c>
      <c r="R104" s="109">
        <v>33.743413991840377</v>
      </c>
      <c r="S104" s="109">
        <v>34.794492776089704</v>
      </c>
      <c r="T104" s="109">
        <v>35.473843302094402</v>
      </c>
      <c r="U104" s="109">
        <v>36.11879687176031</v>
      </c>
      <c r="V104" s="109">
        <v>36.351086948920312</v>
      </c>
      <c r="W104" s="109">
        <v>36.635015832470579</v>
      </c>
      <c r="X104" s="109">
        <v>37.040514770845419</v>
      </c>
      <c r="Y104" s="109">
        <v>37.780942839114147</v>
      </c>
      <c r="Z104" s="109">
        <v>39.64113245843027</v>
      </c>
      <c r="AA104" s="109">
        <v>41.327767904626889</v>
      </c>
      <c r="AC104" s="82">
        <f>IF(ISNA(VLOOKUP($B104,'Feeder DER'!$B$3:$V$366,'Feeder DER'!C$369,FALSE)),0,VLOOKUP($B104,'Feeder DER'!$B$3:$V$366,'Feeder DER'!C$369,FALSE)/1000)</f>
        <v>2.5575307399069568E-4</v>
      </c>
      <c r="AD104" s="82">
        <f>IF(ISNA(VLOOKUP($B104,'Feeder DER'!$B$3:$V$366,'Feeder DER'!D$369,FALSE)),0,VLOOKUP($B104,'Feeder DER'!$B$3:$V$366,'Feeder DER'!D$369,FALSE)/1000)</f>
        <v>5.0201963306459329E-4</v>
      </c>
      <c r="AE104" s="82">
        <f>IF(ISNA(VLOOKUP($B104,'Feeder DER'!$B$3:$V$366,'Feeder DER'!E$369,FALSE)),0,VLOOKUP($B104,'Feeder DER'!$B$3:$V$366,'Feeder DER'!E$369,FALSE)/1000)</f>
        <v>7.9838562446052027E-4</v>
      </c>
      <c r="AF104" s="82">
        <f>IF(ISNA(VLOOKUP($B104,'Feeder DER'!$B$3:$V$366,'Feeder DER'!F$369,FALSE)),0,VLOOKUP($B104,'Feeder DER'!$B$3:$V$366,'Feeder DER'!F$369,FALSE)/1000)</f>
        <v>1.1451960941350893E-3</v>
      </c>
      <c r="AG104" s="82">
        <f>IF(ISNA(VLOOKUP($B104,'Feeder DER'!$B$3:$V$366,'Feeder DER'!G$369,FALSE)),0,VLOOKUP($B104,'Feeder DER'!$B$3:$V$366,'Feeder DER'!G$369,FALSE)/1000)</f>
        <v>1.5152412612601158E-3</v>
      </c>
      <c r="AH104" s="82">
        <f>IF(ISNA(VLOOKUP($B104,'Feeder DER'!$B$3:$V$366,'Feeder DER'!H$369,FALSE)),0,VLOOKUP($B104,'Feeder DER'!$B$3:$V$366,'Feeder DER'!H$369,FALSE)/1000)</f>
        <v>1.9448639473537087E-3</v>
      </c>
      <c r="AI104" s="82">
        <f>IF(ISNA(VLOOKUP($B104,'Feeder DER'!$B$3:$V$366,'Feeder DER'!I$369,FALSE)),0,VLOOKUP($B104,'Feeder DER'!$B$3:$V$366,'Feeder DER'!I$369,FALSE)/1000)</f>
        <v>2.4367097799743364E-3</v>
      </c>
      <c r="AJ104" s="82">
        <f>IF(ISNA(VLOOKUP($B104,'Feeder DER'!$B$3:$V$366,'Feeder DER'!J$369,FALSE)),0,VLOOKUP($B104,'Feeder DER'!$B$3:$V$366,'Feeder DER'!J$369,FALSE)/1000)</f>
        <v>3.5391192833263345E-3</v>
      </c>
      <c r="AK104" s="82">
        <f>IF(ISNA(VLOOKUP($B104,'Feeder DER'!$B$3:$V$366,'Feeder DER'!K$369,FALSE)),0,VLOOKUP($B104,'Feeder DER'!$B$3:$V$366,'Feeder DER'!K$369,FALSE)/1000)</f>
        <v>4.443421591387272E-3</v>
      </c>
      <c r="AL104" s="82">
        <f>IF(ISNA(VLOOKUP($B104,'Feeder DER'!$B$3:$V$366,'Feeder DER'!L$369,FALSE)),0,VLOOKUP($B104,'Feeder DER'!$B$3:$V$366,'Feeder DER'!L$369,FALSE)/1000)</f>
        <v>5.284038363684504E-3</v>
      </c>
      <c r="AM104" s="82">
        <f>IF(ISNA(VLOOKUP($B104,'Feeder DER'!$B$3:$V$366,'Feeder DER'!M$369,FALSE)),0,VLOOKUP($B104,'Feeder DER'!$B$3:$V$366,'Feeder DER'!M$369,FALSE)/1000)</f>
        <v>-2.6326966551004256E-3</v>
      </c>
      <c r="AN104" s="82">
        <f>IF(ISNA(VLOOKUP($B104,'Feeder DER'!$B$3:$V$366,'Feeder DER'!N$369,FALSE)),0,VLOOKUP($B104,'Feeder DER'!$B$3:$V$366,'Feeder DER'!N$369,FALSE)/1000)</f>
        <v>-3.179243758053227E-3</v>
      </c>
      <c r="AO104" s="82">
        <f>IF(ISNA(VLOOKUP($B104,'Feeder DER'!$B$3:$V$366,'Feeder DER'!O$369,FALSE)),0,VLOOKUP($B104,'Feeder DER'!$B$3:$V$366,'Feeder DER'!O$369,FALSE)/1000)</f>
        <v>-3.7768935915548194E-3</v>
      </c>
      <c r="AP104" s="82">
        <f>IF(ISNA(VLOOKUP($B104,'Feeder DER'!$B$3:$V$366,'Feeder DER'!P$369,FALSE)),0,VLOOKUP($B104,'Feeder DER'!$B$3:$V$366,'Feeder DER'!P$369,FALSE)/1000)</f>
        <v>-4.3588125896947775E-3</v>
      </c>
      <c r="AQ104" s="82">
        <f>IF(ISNA(VLOOKUP($B104,'Feeder DER'!$B$3:$V$366,'Feeder DER'!Q$369,FALSE)),0,VLOOKUP($B104,'Feeder DER'!$B$3:$V$366,'Feeder DER'!Q$369,FALSE)/1000)</f>
        <v>-4.8690353548569518E-3</v>
      </c>
      <c r="AR104" s="82">
        <f>IF(ISNA(VLOOKUP($B104,'Feeder DER'!$B$3:$V$366,'Feeder DER'!R$369,FALSE)),0,VLOOKUP($B104,'Feeder DER'!$B$3:$V$366,'Feeder DER'!R$369,FALSE)/1000)</f>
        <v>-5.3257317504544367E-3</v>
      </c>
      <c r="AS104" s="82">
        <f>IF(ISNA(VLOOKUP($B104,'Feeder DER'!$B$3:$V$366,'Feeder DER'!S$369,FALSE)),0,VLOOKUP($B104,'Feeder DER'!$B$3:$V$366,'Feeder DER'!S$369,FALSE)/1000)</f>
        <v>-5.7516529766851853E-3</v>
      </c>
      <c r="AT104" s="82">
        <f>IF(ISNA(VLOOKUP($B104,'Feeder DER'!$B$3:$V$366,'Feeder DER'!T$369,FALSE)),0,VLOOKUP($B104,'Feeder DER'!$B$3:$V$366,'Feeder DER'!T$369,FALSE)/1000)</f>
        <v>-6.1893322760693831E-3</v>
      </c>
      <c r="AU104" s="82">
        <f>IF(ISNA(VLOOKUP($B104,'Feeder DER'!$B$3:$V$366,'Feeder DER'!U$369,FALSE)),0,VLOOKUP($B104,'Feeder DER'!$B$3:$V$366,'Feeder DER'!U$369,FALSE)/1000)</f>
        <v>-6.6276226604351758E-3</v>
      </c>
      <c r="AV104" s="82">
        <f>IF(ISNA(VLOOKUP($B104,'Feeder DER'!$B$3:$V$366,'Feeder DER'!V$369,FALSE)),0,VLOOKUP($B104,'Feeder DER'!$B$3:$V$366,'Feeder DER'!V$369,FALSE)/1000)</f>
        <v>-6.9909516333973272E-3</v>
      </c>
    </row>
    <row r="105" spans="1:48" x14ac:dyDescent="0.25">
      <c r="A105" s="9" t="s">
        <v>1661</v>
      </c>
      <c r="B105" s="108">
        <v>14063</v>
      </c>
      <c r="C105" s="109">
        <v>94.681692841914895</v>
      </c>
      <c r="D105" s="109">
        <v>101.30773745950016</v>
      </c>
      <c r="E105" s="109">
        <v>101.30773745950016</v>
      </c>
      <c r="F105" s="109">
        <v>102.85063303718889</v>
      </c>
      <c r="G105" s="109">
        <v>106.50746265397552</v>
      </c>
      <c r="H105" s="109">
        <v>109.06867852925033</v>
      </c>
      <c r="I105" s="109">
        <v>109.62519318903919</v>
      </c>
      <c r="J105" s="109">
        <v>110.20692826324549</v>
      </c>
      <c r="K105" s="109">
        <v>111.08185370303349</v>
      </c>
      <c r="L105" s="109">
        <v>114.61612109951908</v>
      </c>
      <c r="M105" s="109">
        <v>121.97189329393643</v>
      </c>
      <c r="N105" s="109">
        <v>129.33453015265681</v>
      </c>
      <c r="P105" s="109">
        <v>158.81903506230415</v>
      </c>
      <c r="Q105" s="109">
        <v>121.89828813713849</v>
      </c>
      <c r="R105" s="109">
        <v>121.89828813713849</v>
      </c>
      <c r="S105" s="109">
        <v>125.69531663366942</v>
      </c>
      <c r="T105" s="109">
        <v>128.14947453793667</v>
      </c>
      <c r="U105" s="109">
        <v>130.4793732283662</v>
      </c>
      <c r="V105" s="109">
        <v>131.31852254395992</v>
      </c>
      <c r="W105" s="109">
        <v>132.34421736149778</v>
      </c>
      <c r="X105" s="109">
        <v>133.80908474098919</v>
      </c>
      <c r="Y105" s="109">
        <v>136.483885637913</v>
      </c>
      <c r="Z105" s="109">
        <v>143.20383194387784</v>
      </c>
      <c r="AA105" s="109">
        <v>149.29681274459065</v>
      </c>
      <c r="AC105" s="82">
        <f>IF(ISNA(VLOOKUP($B105,'Feeder DER'!$B$3:$V$366,'Feeder DER'!C$369,FALSE)),0,VLOOKUP($B105,'Feeder DER'!$B$3:$V$366,'Feeder DER'!C$369,FALSE)/1000)</f>
        <v>5.8358201428786007E-3</v>
      </c>
      <c r="AD105" s="82">
        <f>IF(ISNA(VLOOKUP($B105,'Feeder DER'!$B$3:$V$366,'Feeder DER'!D$369,FALSE)),0,VLOOKUP($B105,'Feeder DER'!$B$3:$V$366,'Feeder DER'!D$369,FALSE)/1000)</f>
        <v>1.1455175263564814E-2</v>
      </c>
      <c r="AE105" s="82">
        <f>IF(ISNA(VLOOKUP($B105,'Feeder DER'!$B$3:$V$366,'Feeder DER'!E$369,FALSE)),0,VLOOKUP($B105,'Feeder DER'!$B$3:$V$366,'Feeder DER'!E$369,FALSE)/1000)</f>
        <v>1.8217708339962786E-2</v>
      </c>
      <c r="AF105" s="82">
        <f>IF(ISNA(VLOOKUP($B105,'Feeder DER'!$B$3:$V$366,'Feeder DER'!F$369,FALSE)),0,VLOOKUP($B105,'Feeder DER'!$B$3:$V$366,'Feeder DER'!F$369,FALSE)/1000)</f>
        <v>2.6131292693446131E-2</v>
      </c>
      <c r="AG105" s="82">
        <f>IF(ISNA(VLOOKUP($B105,'Feeder DER'!$B$3:$V$366,'Feeder DER'!G$369,FALSE)),0,VLOOKUP($B105,'Feeder DER'!$B$3:$V$366,'Feeder DER'!G$369,FALSE)/1000)</f>
        <v>3.4575050597844464E-2</v>
      </c>
      <c r="AH105" s="82">
        <f>IF(ISNA(VLOOKUP($B105,'Feeder DER'!$B$3:$V$366,'Feeder DER'!H$369,FALSE)),0,VLOOKUP($B105,'Feeder DER'!$B$3:$V$366,'Feeder DER'!H$369,FALSE)/1000)</f>
        <v>4.4378259162343725E-2</v>
      </c>
      <c r="AI105" s="82">
        <f>IF(ISNA(VLOOKUP($B105,'Feeder DER'!$B$3:$V$366,'Feeder DER'!I$369,FALSE)),0,VLOOKUP($B105,'Feeder DER'!$B$3:$V$366,'Feeder DER'!I$369,FALSE)/1000)</f>
        <v>5.5601286797596225E-2</v>
      </c>
      <c r="AJ105" s="82">
        <f>IF(ISNA(VLOOKUP($B105,'Feeder DER'!$B$3:$V$366,'Feeder DER'!J$369,FALSE)),0,VLOOKUP($B105,'Feeder DER'!$B$3:$V$366,'Feeder DER'!J$369,FALSE)/1000)</f>
        <v>8.075626728317363E-2</v>
      </c>
      <c r="AK105" s="82">
        <f>IF(ISNA(VLOOKUP($B105,'Feeder DER'!$B$3:$V$366,'Feeder DER'!K$369,FALSE)),0,VLOOKUP($B105,'Feeder DER'!$B$3:$V$366,'Feeder DER'!K$369,FALSE)/1000)</f>
        <v>0.10139080176710956</v>
      </c>
      <c r="AL105" s="82">
        <f>IF(ISNA(VLOOKUP($B105,'Feeder DER'!$B$3:$V$366,'Feeder DER'!L$369,FALSE)),0,VLOOKUP($B105,'Feeder DER'!$B$3:$V$366,'Feeder DER'!L$369,FALSE)/1000)</f>
        <v>0.12057214811680096</v>
      </c>
      <c r="AM105" s="82">
        <f>IF(ISNA(VLOOKUP($B105,'Feeder DER'!$B$3:$V$366,'Feeder DER'!M$369,FALSE)),0,VLOOKUP($B105,'Feeder DER'!$B$3:$V$366,'Feeder DER'!M$369,FALSE)/1000)</f>
        <v>-6.0073350948200627E-2</v>
      </c>
      <c r="AN105" s="82">
        <f>IF(ISNA(VLOOKUP($B105,'Feeder DER'!$B$3:$V$366,'Feeder DER'!N$369,FALSE)),0,VLOOKUP($B105,'Feeder DER'!$B$3:$V$366,'Feeder DER'!N$369,FALSE)/1000)</f>
        <v>-7.2544562115578179E-2</v>
      </c>
      <c r="AO105" s="82">
        <f>IF(ISNA(VLOOKUP($B105,'Feeder DER'!$B$3:$V$366,'Feeder DER'!O$369,FALSE)),0,VLOOKUP($B105,'Feeder DER'!$B$3:$V$366,'Feeder DER'!O$369,FALSE)/1000)</f>
        <v>-8.6181844680023614E-2</v>
      </c>
      <c r="AP105" s="82">
        <f>IF(ISNA(VLOOKUP($B105,'Feeder DER'!$B$3:$V$366,'Feeder DER'!P$369,FALSE)),0,VLOOKUP($B105,'Feeder DER'!$B$3:$V$366,'Feeder DER'!P$369,FALSE)/1000)</f>
        <v>-9.9460178183035403E-2</v>
      </c>
      <c r="AQ105" s="82">
        <f>IF(ISNA(VLOOKUP($B105,'Feeder DER'!$B$3:$V$366,'Feeder DER'!Q$369,FALSE)),0,VLOOKUP($B105,'Feeder DER'!$B$3:$V$366,'Feeder DER'!Q$369,FALSE)/1000)</f>
        <v>-0.11110253400628137</v>
      </c>
      <c r="AR105" s="82">
        <f>IF(ISNA(VLOOKUP($B105,'Feeder DER'!$B$3:$V$366,'Feeder DER'!R$369,FALSE)),0,VLOOKUP($B105,'Feeder DER'!$B$3:$V$366,'Feeder DER'!R$369,FALSE)/1000)</f>
        <v>-0.12152351539673306</v>
      </c>
      <c r="AS105" s="82">
        <f>IF(ISNA(VLOOKUP($B105,'Feeder DER'!$B$3:$V$366,'Feeder DER'!S$369,FALSE)),0,VLOOKUP($B105,'Feeder DER'!$B$3:$V$366,'Feeder DER'!S$369,FALSE)/1000)</f>
        <v>-0.13124226337708925</v>
      </c>
      <c r="AT105" s="82">
        <f>IF(ISNA(VLOOKUP($B105,'Feeder DER'!$B$3:$V$366,'Feeder DER'!T$369,FALSE)),0,VLOOKUP($B105,'Feeder DER'!$B$3:$V$366,'Feeder DER'!T$369,FALSE)/1000)</f>
        <v>-0.1412293092084923</v>
      </c>
      <c r="AU105" s="82">
        <f>IF(ISNA(VLOOKUP($B105,'Feeder DER'!$B$3:$V$366,'Feeder DER'!U$369,FALSE)),0,VLOOKUP($B105,'Feeder DER'!$B$3:$V$366,'Feeder DER'!U$369,FALSE)/1000)</f>
        <v>-0.15123029888811174</v>
      </c>
      <c r="AV105" s="82">
        <f>IF(ISNA(VLOOKUP($B105,'Feeder DER'!$B$3:$V$366,'Feeder DER'!V$369,FALSE)),0,VLOOKUP($B105,'Feeder DER'!$B$3:$V$366,'Feeder DER'!V$369,FALSE)/1000)</f>
        <v>-0.15952080545297542</v>
      </c>
    </row>
    <row r="106" spans="1:48" x14ac:dyDescent="0.25">
      <c r="A106" s="9" t="s">
        <v>1661</v>
      </c>
      <c r="B106" s="108">
        <v>14064</v>
      </c>
      <c r="C106" s="109">
        <v>72.285163682121109</v>
      </c>
      <c r="D106" s="109">
        <v>9.7879591427160726</v>
      </c>
      <c r="E106" s="109">
        <v>9.7879591427160726</v>
      </c>
      <c r="F106" s="109">
        <v>9.9370277060321932</v>
      </c>
      <c r="G106" s="109">
        <v>10.290336345417124</v>
      </c>
      <c r="H106" s="109">
        <v>10.537791050966021</v>
      </c>
      <c r="I106" s="109">
        <v>10.591559330555855</v>
      </c>
      <c r="J106" s="109">
        <v>10.647764308388791</v>
      </c>
      <c r="K106" s="109">
        <v>10.732296197781656</v>
      </c>
      <c r="L106" s="109">
        <v>11.073763352647923</v>
      </c>
      <c r="M106" s="109">
        <v>11.784449421724007</v>
      </c>
      <c r="N106" s="109">
        <v>12.495798727936872</v>
      </c>
      <c r="P106" s="109">
        <v>63.355836451997178</v>
      </c>
      <c r="Q106" s="109">
        <v>25.040997464263921</v>
      </c>
      <c r="R106" s="109">
        <v>25.040997464263921</v>
      </c>
      <c r="S106" s="109">
        <v>25.821003339706568</v>
      </c>
      <c r="T106" s="109">
        <v>26.32514956519352</v>
      </c>
      <c r="U106" s="109">
        <v>26.803769799247998</v>
      </c>
      <c r="V106" s="109">
        <v>26.976152333941851</v>
      </c>
      <c r="W106" s="109">
        <v>27.186856042070872</v>
      </c>
      <c r="X106" s="109">
        <v>27.487776923700146</v>
      </c>
      <c r="Y106" s="109">
        <v>28.037248811294877</v>
      </c>
      <c r="Z106" s="109">
        <v>29.417696075807264</v>
      </c>
      <c r="AA106" s="109">
        <v>30.669348737318046</v>
      </c>
      <c r="AC106" s="82">
        <f>IF(ISNA(VLOOKUP($B106,'Feeder DER'!$B$3:$V$366,'Feeder DER'!C$369,FALSE)),0,VLOOKUP($B106,'Feeder DER'!$B$3:$V$366,'Feeder DER'!C$369,FALSE)/1000)</f>
        <v>1.3020156494071779E-3</v>
      </c>
      <c r="AD106" s="82">
        <f>IF(ISNA(VLOOKUP($B106,'Feeder DER'!$B$3:$V$366,'Feeder DER'!D$369,FALSE)),0,VLOOKUP($B106,'Feeder DER'!$B$3:$V$366,'Feeder DER'!D$369,FALSE)/1000)</f>
        <v>2.5557363137833841E-3</v>
      </c>
      <c r="AE106" s="82">
        <f>IF(ISNA(VLOOKUP($B106,'Feeder DER'!$B$3:$V$366,'Feeder DER'!E$369,FALSE)),0,VLOOKUP($B106,'Feeder DER'!$B$3:$V$366,'Feeder DER'!E$369,FALSE)/1000)</f>
        <v>4.064508633617194E-3</v>
      </c>
      <c r="AF106" s="82">
        <f>IF(ISNA(VLOOKUP($B106,'Feeder DER'!$B$3:$V$366,'Feeder DER'!F$369,FALSE)),0,VLOOKUP($B106,'Feeder DER'!$B$3:$V$366,'Feeder DER'!F$369,FALSE)/1000)</f>
        <v>5.8300892065059097E-3</v>
      </c>
      <c r="AG106" s="82">
        <f>IF(ISNA(VLOOKUP($B106,'Feeder DER'!$B$3:$V$366,'Feeder DER'!G$369,FALSE)),0,VLOOKUP($B106,'Feeder DER'!$B$3:$V$366,'Feeder DER'!G$369,FALSE)/1000)</f>
        <v>7.713955511869681E-3</v>
      </c>
      <c r="AH106" s="82">
        <f>IF(ISNA(VLOOKUP($B106,'Feeder DER'!$B$3:$V$366,'Feeder DER'!H$369,FALSE)),0,VLOOKUP($B106,'Feeder DER'!$B$3:$V$366,'Feeder DER'!H$369,FALSE)/1000)</f>
        <v>9.9011255501643362E-3</v>
      </c>
      <c r="AI106" s="82">
        <f>IF(ISNA(VLOOKUP($B106,'Feeder DER'!$B$3:$V$366,'Feeder DER'!I$369,FALSE)),0,VLOOKUP($B106,'Feeder DER'!$B$3:$V$366,'Feeder DER'!I$369,FALSE)/1000)</f>
        <v>1.2405067970778439E-2</v>
      </c>
      <c r="AJ106" s="82">
        <f>IF(ISNA(VLOOKUP($B106,'Feeder DER'!$B$3:$V$366,'Feeder DER'!J$369,FALSE)),0,VLOOKUP($B106,'Feeder DER'!$B$3:$V$366,'Feeder DER'!J$369,FALSE)/1000)</f>
        <v>1.8017334533297701E-2</v>
      </c>
      <c r="AK106" s="82">
        <f>IF(ISNA(VLOOKUP($B106,'Feeder DER'!$B$3:$V$366,'Feeder DER'!K$369,FALSE)),0,VLOOKUP($B106,'Feeder DER'!$B$3:$V$366,'Feeder DER'!K$369,FALSE)/1000)</f>
        <v>2.2621055374335203E-2</v>
      </c>
      <c r="AL106" s="82">
        <f>IF(ISNA(VLOOKUP($B106,'Feeder DER'!$B$3:$V$366,'Feeder DER'!L$369,FALSE)),0,VLOOKUP($B106,'Feeder DER'!$B$3:$V$366,'Feeder DER'!L$369,FALSE)/1000)</f>
        <v>2.6900558942393835E-2</v>
      </c>
      <c r="AM106" s="82">
        <f>IF(ISNA(VLOOKUP($B106,'Feeder DER'!$B$3:$V$366,'Feeder DER'!M$369,FALSE)),0,VLOOKUP($B106,'Feeder DER'!$B$3:$V$366,'Feeder DER'!M$369,FALSE)/1000)</f>
        <v>-1.3402819335056711E-2</v>
      </c>
      <c r="AN106" s="82">
        <f>IF(ISNA(VLOOKUP($B106,'Feeder DER'!$B$3:$V$366,'Feeder DER'!N$369,FALSE)),0,VLOOKUP($B106,'Feeder DER'!$B$3:$V$366,'Feeder DER'!N$369,FALSE)/1000)</f>
        <v>-1.618524095008915E-2</v>
      </c>
      <c r="AO106" s="82">
        <f>IF(ISNA(VLOOKUP($B106,'Feeder DER'!$B$3:$V$366,'Feeder DER'!O$369,FALSE)),0,VLOOKUP($B106,'Feeder DER'!$B$3:$V$366,'Feeder DER'!O$369,FALSE)/1000)</f>
        <v>-1.9227821920642717E-2</v>
      </c>
      <c r="AP106" s="82">
        <f>IF(ISNA(VLOOKUP($B106,'Feeder DER'!$B$3:$V$366,'Feeder DER'!P$369,FALSE)),0,VLOOKUP($B106,'Feeder DER'!$B$3:$V$366,'Feeder DER'!P$369,FALSE)/1000)</f>
        <v>-2.2190318638446147E-2</v>
      </c>
      <c r="AQ106" s="82">
        <f>IF(ISNA(VLOOKUP($B106,'Feeder DER'!$B$3:$V$366,'Feeder DER'!Q$369,FALSE)),0,VLOOKUP($B106,'Feeder DER'!$B$3:$V$366,'Feeder DER'!Q$369,FALSE)/1000)</f>
        <v>-2.4787816351999031E-2</v>
      </c>
      <c r="AR106" s="82">
        <f>IF(ISNA(VLOOKUP($B106,'Feeder DER'!$B$3:$V$366,'Feeder DER'!R$369,FALSE)),0,VLOOKUP($B106,'Feeder DER'!$B$3:$V$366,'Feeder DER'!R$369,FALSE)/1000)</f>
        <v>-2.7112816184131677E-2</v>
      </c>
      <c r="AS106" s="82">
        <f>IF(ISNA(VLOOKUP($B106,'Feeder DER'!$B$3:$V$366,'Feeder DER'!S$369,FALSE)),0,VLOOKUP($B106,'Feeder DER'!$B$3:$V$366,'Feeder DER'!S$369,FALSE)/1000)</f>
        <v>-2.9281142426760946E-2</v>
      </c>
      <c r="AT106" s="82">
        <f>IF(ISNA(VLOOKUP($B106,'Feeder DER'!$B$3:$V$366,'Feeder DER'!T$369,FALSE)),0,VLOOKUP($B106,'Feeder DER'!$B$3:$V$366,'Feeder DER'!T$369,FALSE)/1000)</f>
        <v>-3.1509327950898683E-2</v>
      </c>
      <c r="AU106" s="82">
        <f>IF(ISNA(VLOOKUP($B106,'Feeder DER'!$B$3:$V$366,'Feeder DER'!U$369,FALSE)),0,VLOOKUP($B106,'Feeder DER'!$B$3:$V$366,'Feeder DER'!U$369,FALSE)/1000)</f>
        <v>-3.3740624453124521E-2</v>
      </c>
      <c r="AV106" s="82">
        <f>IF(ISNA(VLOOKUP($B106,'Feeder DER'!$B$3:$V$366,'Feeder DER'!V$369,FALSE)),0,VLOOKUP($B106,'Feeder DER'!$B$3:$V$366,'Feeder DER'!V$369,FALSE)/1000)</f>
        <v>-3.5590299224568217E-2</v>
      </c>
    </row>
    <row r="107" spans="1:48" x14ac:dyDescent="0.25">
      <c r="A107" s="9" t="s">
        <v>1661</v>
      </c>
      <c r="B107" s="108">
        <v>14065</v>
      </c>
      <c r="C107" s="109">
        <v>200.44315825043685</v>
      </c>
      <c r="D107" s="109">
        <v>215.53133851948127</v>
      </c>
      <c r="E107" s="109">
        <v>215.53133851948127</v>
      </c>
      <c r="F107" s="109">
        <v>218.81383556654026</v>
      </c>
      <c r="G107" s="109">
        <v>226.59370906691123</v>
      </c>
      <c r="H107" s="109">
        <v>232.04267377265256</v>
      </c>
      <c r="I107" s="109">
        <v>233.22665391610369</v>
      </c>
      <c r="J107" s="109">
        <v>234.46429027391432</v>
      </c>
      <c r="K107" s="109">
        <v>236.3256866082036</v>
      </c>
      <c r="L107" s="109">
        <v>243.84481004095051</v>
      </c>
      <c r="M107" s="109">
        <v>259.49415200301883</v>
      </c>
      <c r="N107" s="109">
        <v>275.15809847924191</v>
      </c>
      <c r="P107" s="109">
        <v>220.26788989157569</v>
      </c>
      <c r="Q107" s="109">
        <v>195.01357129092335</v>
      </c>
      <c r="R107" s="109">
        <v>195.01357129092335</v>
      </c>
      <c r="S107" s="109">
        <v>201.0880789703819</v>
      </c>
      <c r="T107" s="109">
        <v>205.01425467585673</v>
      </c>
      <c r="U107" s="109">
        <v>208.74163978774232</v>
      </c>
      <c r="V107" s="109">
        <v>210.08411561230977</v>
      </c>
      <c r="W107" s="109">
        <v>211.72502798671181</v>
      </c>
      <c r="X107" s="109">
        <v>214.06853111138906</v>
      </c>
      <c r="Y107" s="109">
        <v>218.34769272532773</v>
      </c>
      <c r="Z107" s="109">
        <v>229.09830085966945</v>
      </c>
      <c r="AA107" s="109">
        <v>238.84588603016226</v>
      </c>
      <c r="AC107" s="82">
        <f>IF(ISNA(VLOOKUP($B107,'Feeder DER'!$B$3:$V$366,'Feeder DER'!C$369,FALSE)),0,VLOOKUP($B107,'Feeder DER'!$B$3:$V$366,'Feeder DER'!C$369,FALSE)/1000)</f>
        <v>7.1145855128320777E-3</v>
      </c>
      <c r="AD107" s="82">
        <f>IF(ISNA(VLOOKUP($B107,'Feeder DER'!$B$3:$V$366,'Feeder DER'!D$369,FALSE)),0,VLOOKUP($B107,'Feeder DER'!$B$3:$V$366,'Feeder DER'!D$369,FALSE)/1000)</f>
        <v>1.3965273428887776E-2</v>
      </c>
      <c r="AE107" s="82">
        <f>IF(ISNA(VLOOKUP($B107,'Feeder DER'!$B$3:$V$366,'Feeder DER'!E$369,FALSE)),0,VLOOKUP($B107,'Feeder DER'!$B$3:$V$366,'Feeder DER'!E$369,FALSE)/1000)</f>
        <v>2.2209636462265384E-2</v>
      </c>
      <c r="AF107" s="82">
        <f>IF(ISNA(VLOOKUP($B107,'Feeder DER'!$B$3:$V$366,'Feeder DER'!F$369,FALSE)),0,VLOOKUP($B107,'Feeder DER'!$B$3:$V$366,'Feeder DER'!F$369,FALSE)/1000)</f>
        <v>3.1857273164121583E-2</v>
      </c>
      <c r="AG107" s="82">
        <f>IF(ISNA(VLOOKUP($B107,'Feeder DER'!$B$3:$V$366,'Feeder DER'!G$369,FALSE)),0,VLOOKUP($B107,'Feeder DER'!$B$3:$V$366,'Feeder DER'!G$369,FALSE)/1000)</f>
        <v>4.2151256904145042E-2</v>
      </c>
      <c r="AH107" s="82">
        <f>IF(ISNA(VLOOKUP($B107,'Feeder DER'!$B$3:$V$366,'Feeder DER'!H$369,FALSE)),0,VLOOKUP($B107,'Feeder DER'!$B$3:$V$366,'Feeder DER'!H$369,FALSE)/1000)</f>
        <v>5.4102578899112269E-2</v>
      </c>
      <c r="AI107" s="82">
        <f>IF(ISNA(VLOOKUP($B107,'Feeder DER'!$B$3:$V$366,'Feeder DER'!I$369,FALSE)),0,VLOOKUP($B107,'Feeder DER'!$B$3:$V$366,'Feeder DER'!I$369,FALSE)/1000)</f>
        <v>6.7784835697467904E-2</v>
      </c>
      <c r="AJ107" s="82">
        <f>IF(ISNA(VLOOKUP($B107,'Feeder DER'!$B$3:$V$366,'Feeder DER'!J$369,FALSE)),0,VLOOKUP($B107,'Feeder DER'!$B$3:$V$366,'Feeder DER'!J$369,FALSE)/1000)</f>
        <v>9.8451863699805284E-2</v>
      </c>
      <c r="AK107" s="82">
        <f>IF(ISNA(VLOOKUP($B107,'Feeder DER'!$B$3:$V$366,'Feeder DER'!K$369,FALSE)),0,VLOOKUP($B107,'Feeder DER'!$B$3:$V$366,'Feeder DER'!K$369,FALSE)/1000)</f>
        <v>0.12360790972404594</v>
      </c>
      <c r="AL107" s="82">
        <f>IF(ISNA(VLOOKUP($B107,'Feeder DER'!$B$3:$V$366,'Feeder DER'!L$369,FALSE)),0,VLOOKUP($B107,'Feeder DER'!$B$3:$V$366,'Feeder DER'!L$369,FALSE)/1000)</f>
        <v>0.14699233993522348</v>
      </c>
      <c r="AM107" s="82">
        <f>IF(ISNA(VLOOKUP($B107,'Feeder DER'!$B$3:$V$366,'Feeder DER'!M$369,FALSE)),0,VLOOKUP($B107,'Feeder DER'!$B$3:$V$366,'Feeder DER'!M$369,FALSE)/1000)</f>
        <v>-7.3236834223702751E-2</v>
      </c>
      <c r="AN107" s="82">
        <f>IF(ISNA(VLOOKUP($B107,'Feeder DER'!$B$3:$V$366,'Feeder DER'!N$369,FALSE)),0,VLOOKUP($B107,'Feeder DER'!$B$3:$V$366,'Feeder DER'!N$369,FALSE)/1000)</f>
        <v>-8.8440780905844327E-2</v>
      </c>
      <c r="AO107" s="82">
        <f>IF(ISNA(VLOOKUP($B107,'Feeder DER'!$B$3:$V$366,'Feeder DER'!O$369,FALSE)),0,VLOOKUP($B107,'Feeder DER'!$B$3:$V$366,'Feeder DER'!O$369,FALSE)/1000)</f>
        <v>-0.10506631263779771</v>
      </c>
      <c r="AP107" s="82">
        <f>IF(ISNA(VLOOKUP($B107,'Feeder DER'!$B$3:$V$366,'Feeder DER'!P$369,FALSE)),0,VLOOKUP($B107,'Feeder DER'!$B$3:$V$366,'Feeder DER'!P$369,FALSE)/1000)</f>
        <v>-0.12125424113150929</v>
      </c>
      <c r="AQ107" s="82">
        <f>IF(ISNA(VLOOKUP($B107,'Feeder DER'!$B$3:$V$366,'Feeder DER'!Q$369,FALSE)),0,VLOOKUP($B107,'Feeder DER'!$B$3:$V$366,'Feeder DER'!Q$369,FALSE)/1000)</f>
        <v>-0.13544771078056614</v>
      </c>
      <c r="AR107" s="82">
        <f>IF(ISNA(VLOOKUP($B107,'Feeder DER'!$B$3:$V$366,'Feeder DER'!R$369,FALSE)),0,VLOOKUP($B107,'Feeder DER'!$B$3:$V$366,'Feeder DER'!R$369,FALSE)/1000)</f>
        <v>-0.14815217414900522</v>
      </c>
      <c r="AS107" s="82">
        <f>IF(ISNA(VLOOKUP($B107,'Feeder DER'!$B$3:$V$366,'Feeder DER'!S$369,FALSE)),0,VLOOKUP($B107,'Feeder DER'!$B$3:$V$366,'Feeder DER'!S$369,FALSE)/1000)</f>
        <v>-0.16000052826051514</v>
      </c>
      <c r="AT107" s="82">
        <f>IF(ISNA(VLOOKUP($B107,'Feeder DER'!$B$3:$V$366,'Feeder DER'!T$369,FALSE)),0,VLOOKUP($B107,'Feeder DER'!$B$3:$V$366,'Feeder DER'!T$369,FALSE)/1000)</f>
        <v>-0.17217597058883918</v>
      </c>
      <c r="AU107" s="82">
        <f>IF(ISNA(VLOOKUP($B107,'Feeder DER'!$B$3:$V$366,'Feeder DER'!U$369,FALSE)),0,VLOOKUP($B107,'Feeder DER'!$B$3:$V$366,'Feeder DER'!U$369,FALSE)/1000)</f>
        <v>-0.1843684121902876</v>
      </c>
      <c r="AV107" s="82">
        <f>IF(ISNA(VLOOKUP($B107,'Feeder DER'!$B$3:$V$366,'Feeder DER'!V$369,FALSE)),0,VLOOKUP($B107,'Feeder DER'!$B$3:$V$366,'Feeder DER'!V$369,FALSE)/1000)</f>
        <v>-0.19447556361996204</v>
      </c>
    </row>
    <row r="108" spans="1:48" x14ac:dyDescent="0.25">
      <c r="A108" s="9" t="s">
        <v>1661</v>
      </c>
      <c r="B108" s="108">
        <v>14066</v>
      </c>
      <c r="C108" s="109">
        <v>86.623676429837033</v>
      </c>
      <c r="D108" s="109">
        <v>85.737414428455907</v>
      </c>
      <c r="E108" s="109">
        <v>85.737414428455907</v>
      </c>
      <c r="F108" s="109">
        <v>87.043177254488953</v>
      </c>
      <c r="G108" s="109">
        <v>90.137976568055961</v>
      </c>
      <c r="H108" s="109">
        <v>92.305550659096752</v>
      </c>
      <c r="I108" s="109">
        <v>92.776532730341842</v>
      </c>
      <c r="J108" s="109">
        <v>93.268859006651525</v>
      </c>
      <c r="K108" s="109">
        <v>94.009314246362024</v>
      </c>
      <c r="L108" s="109">
        <v>97.000388334800746</v>
      </c>
      <c r="M108" s="109">
        <v>103.22562744179585</v>
      </c>
      <c r="N108" s="109">
        <v>109.4566761600114</v>
      </c>
      <c r="P108" s="109">
        <v>98.488133597859203</v>
      </c>
      <c r="Q108" s="109">
        <v>96.543168830516805</v>
      </c>
      <c r="R108" s="109">
        <v>96.543168830516805</v>
      </c>
      <c r="S108" s="109">
        <v>99.550406822099262</v>
      </c>
      <c r="T108" s="109">
        <v>101.49409433821816</v>
      </c>
      <c r="U108" s="109">
        <v>103.33936883768511</v>
      </c>
      <c r="V108" s="109">
        <v>104.00397319995668</v>
      </c>
      <c r="W108" s="109">
        <v>104.81632117835275</v>
      </c>
      <c r="X108" s="109">
        <v>105.97649283370406</v>
      </c>
      <c r="Y108" s="109">
        <v>108.09492910156382</v>
      </c>
      <c r="Z108" s="109">
        <v>113.41711139520601</v>
      </c>
      <c r="AA108" s="109">
        <v>118.24273842503381</v>
      </c>
      <c r="AC108" s="82">
        <f>IF(ISNA(VLOOKUP($B108,'Feeder DER'!$B$3:$V$366,'Feeder DER'!C$369,FALSE)),0,VLOOKUP($B108,'Feeder DER'!$B$3:$V$366,'Feeder DER'!C$369,FALSE)/1000)</f>
        <v>1.8135217973885688E-3</v>
      </c>
      <c r="AD108" s="82">
        <f>IF(ISNA(VLOOKUP($B108,'Feeder DER'!$B$3:$V$366,'Feeder DER'!D$369,FALSE)),0,VLOOKUP($B108,'Feeder DER'!$B$3:$V$366,'Feeder DER'!D$369,FALSE)/1000)</f>
        <v>3.5597755799125701E-3</v>
      </c>
      <c r="AE108" s="82">
        <f>IF(ISNA(VLOOKUP($B108,'Feeder DER'!$B$3:$V$366,'Feeder DER'!E$369,FALSE)),0,VLOOKUP($B108,'Feeder DER'!$B$3:$V$366,'Feeder DER'!E$369,FALSE)/1000)</f>
        <v>5.6612798825382352E-3</v>
      </c>
      <c r="AF108" s="82">
        <f>IF(ISNA(VLOOKUP($B108,'Feeder DER'!$B$3:$V$366,'Feeder DER'!F$369,FALSE)),0,VLOOKUP($B108,'Feeder DER'!$B$3:$V$366,'Feeder DER'!F$369,FALSE)/1000)</f>
        <v>8.1204813947760891E-3</v>
      </c>
      <c r="AG108" s="82">
        <f>IF(ISNA(VLOOKUP($B108,'Feeder DER'!$B$3:$V$366,'Feeder DER'!G$369,FALSE)),0,VLOOKUP($B108,'Feeder DER'!$B$3:$V$366,'Feeder DER'!G$369,FALSE)/1000)</f>
        <v>1.0744438034389911E-2</v>
      </c>
      <c r="AH108" s="82">
        <f>IF(ISNA(VLOOKUP($B108,'Feeder DER'!$B$3:$V$366,'Feeder DER'!H$369,FALSE)),0,VLOOKUP($B108,'Feeder DER'!$B$3:$V$366,'Feeder DER'!H$369,FALSE)/1000)</f>
        <v>1.3790853444871753E-2</v>
      </c>
      <c r="AI108" s="82">
        <f>IF(ISNA(VLOOKUP($B108,'Feeder DER'!$B$3:$V$366,'Feeder DER'!I$369,FALSE)),0,VLOOKUP($B108,'Feeder DER'!$B$3:$V$366,'Feeder DER'!I$369,FALSE)/1000)</f>
        <v>1.727848753072711E-2</v>
      </c>
      <c r="AJ108" s="82">
        <f>IF(ISNA(VLOOKUP($B108,'Feeder DER'!$B$3:$V$366,'Feeder DER'!J$369,FALSE)),0,VLOOKUP($B108,'Feeder DER'!$B$3:$V$366,'Feeder DER'!J$369,FALSE)/1000)</f>
        <v>2.5095573099950363E-2</v>
      </c>
      <c r="AK108" s="82">
        <f>IF(ISNA(VLOOKUP($B108,'Feeder DER'!$B$3:$V$366,'Feeder DER'!K$369,FALSE)),0,VLOOKUP($B108,'Feeder DER'!$B$3:$V$366,'Feeder DER'!K$369,FALSE)/1000)</f>
        <v>3.1507898557109747E-2</v>
      </c>
      <c r="AL108" s="82">
        <f>IF(ISNA(VLOOKUP($B108,'Feeder DER'!$B$3:$V$366,'Feeder DER'!L$369,FALSE)),0,VLOOKUP($B108,'Feeder DER'!$B$3:$V$366,'Feeder DER'!L$369,FALSE)/1000)</f>
        <v>3.7468635669762843E-2</v>
      </c>
      <c r="AM108" s="82">
        <f>IF(ISNA(VLOOKUP($B108,'Feeder DER'!$B$3:$V$366,'Feeder DER'!M$369,FALSE)),0,VLOOKUP($B108,'Feeder DER'!$B$3:$V$366,'Feeder DER'!M$369,FALSE)/1000)</f>
        <v>-1.8668212645257563E-2</v>
      </c>
      <c r="AN108" s="82">
        <f>IF(ISNA(VLOOKUP($B108,'Feeder DER'!$B$3:$V$366,'Feeder DER'!N$369,FALSE)),0,VLOOKUP($B108,'Feeder DER'!$B$3:$V$366,'Feeder DER'!N$369,FALSE)/1000)</f>
        <v>-2.2543728466195602E-2</v>
      </c>
      <c r="AO108" s="82">
        <f>IF(ISNA(VLOOKUP($B108,'Feeder DER'!$B$3:$V$366,'Feeder DER'!O$369,FALSE)),0,VLOOKUP($B108,'Feeder DER'!$B$3:$V$366,'Feeder DER'!O$369,FALSE)/1000)</f>
        <v>-2.6781609103752355E-2</v>
      </c>
      <c r="AP108" s="82">
        <f>IF(ISNA(VLOOKUP($B108,'Feeder DER'!$B$3:$V$366,'Feeder DER'!P$369,FALSE)),0,VLOOKUP($B108,'Feeder DER'!$B$3:$V$366,'Feeder DER'!P$369,FALSE)/1000)</f>
        <v>-3.0907943817835699E-2</v>
      </c>
      <c r="AQ108" s="82">
        <f>IF(ISNA(VLOOKUP($B108,'Feeder DER'!$B$3:$V$366,'Feeder DER'!Q$369,FALSE)),0,VLOOKUP($B108,'Feeder DER'!$B$3:$V$366,'Feeder DER'!Q$369,FALSE)/1000)</f>
        <v>-3.4525887061712938E-2</v>
      </c>
      <c r="AR108" s="82">
        <f>IF(ISNA(VLOOKUP($B108,'Feeder DER'!$B$3:$V$366,'Feeder DER'!R$369,FALSE)),0,VLOOKUP($B108,'Feeder DER'!$B$3:$V$366,'Feeder DER'!R$369,FALSE)/1000)</f>
        <v>-3.776427968504055E-2</v>
      </c>
      <c r="AS108" s="82">
        <f>IF(ISNA(VLOOKUP($B108,'Feeder DER'!$B$3:$V$366,'Feeder DER'!S$369,FALSE)),0,VLOOKUP($B108,'Feeder DER'!$B$3:$V$366,'Feeder DER'!S$369,FALSE)/1000)</f>
        <v>-4.0784448380131309E-2</v>
      </c>
      <c r="AT108" s="82">
        <f>IF(ISNA(VLOOKUP($B108,'Feeder DER'!$B$3:$V$366,'Feeder DER'!T$369,FALSE)),0,VLOOKUP($B108,'Feeder DER'!$B$3:$V$366,'Feeder DER'!T$369,FALSE)/1000)</f>
        <v>-4.3887992503037439E-2</v>
      </c>
      <c r="AU108" s="82">
        <f>IF(ISNA(VLOOKUP($B108,'Feeder DER'!$B$3:$V$366,'Feeder DER'!U$369,FALSE)),0,VLOOKUP($B108,'Feeder DER'!$B$3:$V$366,'Feeder DER'!U$369,FALSE)/1000)</f>
        <v>-4.6995869773994871E-2</v>
      </c>
      <c r="AV108" s="82">
        <f>IF(ISNA(VLOOKUP($B108,'Feeder DER'!$B$3:$V$366,'Feeder DER'!V$369,FALSE)),0,VLOOKUP($B108,'Feeder DER'!$B$3:$V$366,'Feeder DER'!V$369,FALSE)/1000)</f>
        <v>-4.9572202491362856E-2</v>
      </c>
    </row>
    <row r="109" spans="1:48" x14ac:dyDescent="0.25">
      <c r="A109" s="9" t="s">
        <v>1661</v>
      </c>
      <c r="B109" s="108">
        <v>14067</v>
      </c>
      <c r="C109" s="109">
        <v>55.427360182794544</v>
      </c>
      <c r="D109" s="109">
        <v>65.770517761855885</v>
      </c>
      <c r="E109" s="109">
        <v>65.770517761855885</v>
      </c>
      <c r="F109" s="109">
        <v>66.772188942575255</v>
      </c>
      <c r="G109" s="109">
        <v>69.146258123215034</v>
      </c>
      <c r="H109" s="109">
        <v>70.809038266578227</v>
      </c>
      <c r="I109" s="109">
        <v>71.170336013761755</v>
      </c>
      <c r="J109" s="109">
        <v>71.548007236022301</v>
      </c>
      <c r="K109" s="109">
        <v>72.116022084847444</v>
      </c>
      <c r="L109" s="109">
        <v>74.410522015503091</v>
      </c>
      <c r="M109" s="109">
        <v>79.186000748887082</v>
      </c>
      <c r="N109" s="109">
        <v>83.96593612632212</v>
      </c>
      <c r="P109" s="109">
        <v>82.179747238278992</v>
      </c>
      <c r="Q109" s="109">
        <v>92.983937957645651</v>
      </c>
      <c r="R109" s="109">
        <v>92.983937957645651</v>
      </c>
      <c r="S109" s="109">
        <v>95.880308920194693</v>
      </c>
      <c r="T109" s="109">
        <v>97.752339034776156</v>
      </c>
      <c r="U109" s="109">
        <v>99.529584298752056</v>
      </c>
      <c r="V109" s="109">
        <v>100.16968687189554</v>
      </c>
      <c r="W109" s="109">
        <v>100.95208623725925</v>
      </c>
      <c r="X109" s="109">
        <v>102.06948615822918</v>
      </c>
      <c r="Y109" s="109">
        <v>104.10982260962224</v>
      </c>
      <c r="Z109" s="109">
        <v>109.23579344925845</v>
      </c>
      <c r="AA109" s="109">
        <v>113.88351539358325</v>
      </c>
      <c r="AC109" s="82">
        <f>IF(ISNA(VLOOKUP($B109,'Feeder DER'!$B$3:$V$366,'Feeder DER'!C$369,FALSE)),0,VLOOKUP($B109,'Feeder DER'!$B$3:$V$366,'Feeder DER'!C$369,FALSE)/1000)</f>
        <v>2.6970324166291533E-3</v>
      </c>
      <c r="AD109" s="82">
        <f>IF(ISNA(VLOOKUP($B109,'Feeder DER'!$B$3:$V$366,'Feeder DER'!D$369,FALSE)),0,VLOOKUP($B109,'Feeder DER'!$B$3:$V$366,'Feeder DER'!D$369,FALSE)/1000)</f>
        <v>5.2940252214084384E-3</v>
      </c>
      <c r="AE109" s="82">
        <f>IF(ISNA(VLOOKUP($B109,'Feeder DER'!$B$3:$V$366,'Feeder DER'!E$369,FALSE)),0,VLOOKUP($B109,'Feeder DER'!$B$3:$V$366,'Feeder DER'!E$369,FALSE)/1000)</f>
        <v>8.4193393124927587E-3</v>
      </c>
      <c r="AF109" s="82">
        <f>IF(ISNA(VLOOKUP($B109,'Feeder DER'!$B$3:$V$366,'Feeder DER'!F$369,FALSE)),0,VLOOKUP($B109,'Feeder DER'!$B$3:$V$366,'Feeder DER'!F$369,FALSE)/1000)</f>
        <v>1.2076613356333671E-2</v>
      </c>
      <c r="AG109" s="82">
        <f>IF(ISNA(VLOOKUP($B109,'Feeder DER'!$B$3:$V$366,'Feeder DER'!G$369,FALSE)),0,VLOOKUP($B109,'Feeder DER'!$B$3:$V$366,'Feeder DER'!G$369,FALSE)/1000)</f>
        <v>1.5978907846015768E-2</v>
      </c>
      <c r="AH109" s="82">
        <f>IF(ISNA(VLOOKUP($B109,'Feeder DER'!$B$3:$V$366,'Feeder DER'!H$369,FALSE)),0,VLOOKUP($B109,'Feeder DER'!$B$3:$V$366,'Feeder DER'!H$369,FALSE)/1000)</f>
        <v>2.0509474353911837E-2</v>
      </c>
      <c r="AI109" s="82">
        <f>IF(ISNA(VLOOKUP($B109,'Feeder DER'!$B$3:$V$366,'Feeder DER'!I$369,FALSE)),0,VLOOKUP($B109,'Feeder DER'!$B$3:$V$366,'Feeder DER'!I$369,FALSE)/1000)</f>
        <v>2.5696212225183906E-2</v>
      </c>
      <c r="AJ109" s="82">
        <f>IF(ISNA(VLOOKUP($B109,'Feeder DER'!$B$3:$V$366,'Feeder DER'!J$369,FALSE)),0,VLOOKUP($B109,'Feeder DER'!$B$3:$V$366,'Feeder DER'!J$369,FALSE)/1000)</f>
        <v>3.7321621533259519E-2</v>
      </c>
      <c r="AK109" s="82">
        <f>IF(ISNA(VLOOKUP($B109,'Feeder DER'!$B$3:$V$366,'Feeder DER'!K$369,FALSE)),0,VLOOKUP($B109,'Feeder DER'!$B$3:$V$366,'Feeder DER'!K$369,FALSE)/1000)</f>
        <v>4.6857900418265777E-2</v>
      </c>
      <c r="AL109" s="82">
        <f>IF(ISNA(VLOOKUP($B109,'Feeder DER'!$B$3:$V$366,'Feeder DER'!L$369,FALSE)),0,VLOOKUP($B109,'Feeder DER'!$B$3:$V$366,'Feeder DER'!L$369,FALSE)/1000)</f>
        <v>5.5722586380672949E-2</v>
      </c>
      <c r="AM109" s="82">
        <f>IF(ISNA(VLOOKUP($B109,'Feeder DER'!$B$3:$V$366,'Feeder DER'!M$369,FALSE)),0,VLOOKUP($B109,'Feeder DER'!$B$3:$V$366,'Feeder DER'!M$369,FALSE)/1000)</f>
        <v>-2.7762982908331759E-2</v>
      </c>
      <c r="AN109" s="82">
        <f>IF(ISNA(VLOOKUP($B109,'Feeder DER'!$B$3:$V$366,'Feeder DER'!N$369,FALSE)),0,VLOOKUP($B109,'Feeder DER'!$B$3:$V$366,'Feeder DER'!N$369,FALSE)/1000)</f>
        <v>-3.3526570539470391E-2</v>
      </c>
      <c r="AO109" s="82">
        <f>IF(ISNA(VLOOKUP($B109,'Feeder DER'!$B$3:$V$366,'Feeder DER'!O$369,FALSE)),0,VLOOKUP($B109,'Feeder DER'!$B$3:$V$366,'Feeder DER'!O$369,FALSE)/1000)</f>
        <v>-3.9829059692759912E-2</v>
      </c>
      <c r="AP109" s="82">
        <f>IF(ISNA(VLOOKUP($B109,'Feeder DER'!$B$3:$V$366,'Feeder DER'!P$369,FALSE)),0,VLOOKUP($B109,'Feeder DER'!$B$3:$V$366,'Feeder DER'!P$369,FALSE)/1000)</f>
        <v>-4.5965660036781285E-2</v>
      </c>
      <c r="AQ109" s="82">
        <f>IF(ISNA(VLOOKUP($B109,'Feeder DER'!$B$3:$V$366,'Feeder DER'!Q$369,FALSE)),0,VLOOKUP($B109,'Feeder DER'!$B$3:$V$366,'Feeder DER'!Q$369,FALSE)/1000)</f>
        <v>-5.134619101485513E-2</v>
      </c>
      <c r="AR109" s="82">
        <f>IF(ISNA(VLOOKUP($B109,'Feeder DER'!$B$3:$V$366,'Feeder DER'!R$369,FALSE)),0,VLOOKUP($B109,'Feeder DER'!$B$3:$V$366,'Feeder DER'!R$369,FALSE)/1000)</f>
        <v>-5.6162262095701326E-2</v>
      </c>
      <c r="AS109" s="82">
        <f>IF(ISNA(VLOOKUP($B109,'Feeder DER'!$B$3:$V$366,'Feeder DER'!S$369,FALSE)),0,VLOOKUP($B109,'Feeder DER'!$B$3:$V$366,'Feeder DER'!S$369,FALSE)/1000)</f>
        <v>-6.0653795026861954E-2</v>
      </c>
      <c r="AT109" s="82">
        <f>IF(ISNA(VLOOKUP($B109,'Feeder DER'!$B$3:$V$366,'Feeder DER'!T$369,FALSE)),0,VLOOKUP($B109,'Feeder DER'!$B$3:$V$366,'Feeder DER'!T$369,FALSE)/1000)</f>
        <v>-6.5269322184004427E-2</v>
      </c>
      <c r="AU109" s="82">
        <f>IF(ISNA(VLOOKUP($B109,'Feeder DER'!$B$3:$V$366,'Feeder DER'!U$369,FALSE)),0,VLOOKUP($B109,'Feeder DER'!$B$3:$V$366,'Feeder DER'!U$369,FALSE)/1000)</f>
        <v>-6.9891293510043667E-2</v>
      </c>
      <c r="AV109" s="82">
        <f>IF(ISNA(VLOOKUP($B109,'Feeder DER'!$B$3:$V$366,'Feeder DER'!V$369,FALSE)),0,VLOOKUP($B109,'Feeder DER'!$B$3:$V$366,'Feeder DER'!V$369,FALSE)/1000)</f>
        <v>-7.3722762679462719E-2</v>
      </c>
    </row>
    <row r="110" spans="1:48" x14ac:dyDescent="0.25">
      <c r="A110" s="9" t="s">
        <v>1661</v>
      </c>
      <c r="B110" s="108">
        <v>14068</v>
      </c>
      <c r="C110" s="109">
        <v>131.68427323449896</v>
      </c>
      <c r="D110" s="109">
        <v>136.39592621962075</v>
      </c>
      <c r="E110" s="109">
        <v>136.39592621962075</v>
      </c>
      <c r="F110" s="109">
        <v>138.47320754734892</v>
      </c>
      <c r="G110" s="109">
        <v>143.39658926642394</v>
      </c>
      <c r="H110" s="109">
        <v>146.84488867885688</v>
      </c>
      <c r="I110" s="109">
        <v>147.59415358576533</v>
      </c>
      <c r="J110" s="109">
        <v>148.3773740608305</v>
      </c>
      <c r="K110" s="109">
        <v>149.55533211937168</v>
      </c>
      <c r="L110" s="109">
        <v>154.31370188598672</v>
      </c>
      <c r="M110" s="109">
        <v>164.21716421451001</v>
      </c>
      <c r="N110" s="109">
        <v>174.12986880102147</v>
      </c>
      <c r="P110" s="109">
        <v>153.4464728487099</v>
      </c>
      <c r="Q110" s="109">
        <v>169.00988527736007</v>
      </c>
      <c r="R110" s="109">
        <v>169.00988527736007</v>
      </c>
      <c r="S110" s="109">
        <v>174.2744001479183</v>
      </c>
      <c r="T110" s="109">
        <v>177.67704797990507</v>
      </c>
      <c r="U110" s="109">
        <v>180.90741254363346</v>
      </c>
      <c r="V110" s="109">
        <v>182.07087867368702</v>
      </c>
      <c r="W110" s="109">
        <v>183.49298694190679</v>
      </c>
      <c r="X110" s="109">
        <v>185.52400043305491</v>
      </c>
      <c r="Y110" s="109">
        <v>189.2325659891215</v>
      </c>
      <c r="Z110" s="109">
        <v>198.54965625837457</v>
      </c>
      <c r="AA110" s="109">
        <v>206.9974696104957</v>
      </c>
      <c r="AC110" s="82">
        <f>IF(ISNA(VLOOKUP($B110,'Feeder DER'!$B$3:$V$366,'Feeder DER'!C$369,FALSE)),0,VLOOKUP($B110,'Feeder DER'!$B$3:$V$366,'Feeder DER'!C$369,FALSE)/1000)</f>
        <v>3.8595463893141332E-3</v>
      </c>
      <c r="AD110" s="82">
        <f>IF(ISNA(VLOOKUP($B110,'Feeder DER'!$B$3:$V$366,'Feeder DER'!D$369,FALSE)),0,VLOOKUP($B110,'Feeder DER'!$B$3:$V$366,'Feeder DER'!D$369,FALSE)/1000)</f>
        <v>7.575932644429316E-3</v>
      </c>
      <c r="AE110" s="82">
        <f>IF(ISNA(VLOOKUP($B110,'Feeder DER'!$B$3:$V$366,'Feeder DER'!E$369,FALSE)),0,VLOOKUP($B110,'Feeder DER'!$B$3:$V$366,'Feeder DER'!E$369,FALSE)/1000)</f>
        <v>1.2048364878222396E-2</v>
      </c>
      <c r="AF110" s="82">
        <f>IF(ISNA(VLOOKUP($B110,'Feeder DER'!$B$3:$V$366,'Feeder DER'!F$369,FALSE)),0,VLOOKUP($B110,'Feeder DER'!$B$3:$V$366,'Feeder DER'!F$369,FALSE)/1000)</f>
        <v>1.72820501478568E-2</v>
      </c>
      <c r="AG110" s="82">
        <f>IF(ISNA(VLOOKUP($B110,'Feeder DER'!$B$3:$V$366,'Feeder DER'!G$369,FALSE)),0,VLOOKUP($B110,'Feeder DER'!$B$3:$V$366,'Feeder DER'!G$369,FALSE)/1000)</f>
        <v>2.2866368124470838E-2</v>
      </c>
      <c r="AH110" s="82">
        <f>IF(ISNA(VLOOKUP($B110,'Feeder DER'!$B$3:$V$366,'Feeder DER'!H$369,FALSE)),0,VLOOKUP($B110,'Feeder DER'!$B$3:$V$366,'Feeder DER'!H$369,FALSE)/1000)</f>
        <v>2.9349765023701426E-2</v>
      </c>
      <c r="AI110" s="82">
        <f>IF(ISNA(VLOOKUP($B110,'Feeder DER'!$B$3:$V$366,'Feeder DER'!I$369,FALSE)),0,VLOOKUP($B110,'Feeder DER'!$B$3:$V$366,'Feeder DER'!I$369,FALSE)/1000)</f>
        <v>3.6772165770521802E-2</v>
      </c>
      <c r="AJ110" s="82">
        <f>IF(ISNA(VLOOKUP($B110,'Feeder DER'!$B$3:$V$366,'Feeder DER'!J$369,FALSE)),0,VLOOKUP($B110,'Feeder DER'!$B$3:$V$366,'Feeder DER'!J$369,FALSE)/1000)</f>
        <v>5.3408527366561036E-2</v>
      </c>
      <c r="AK110" s="82">
        <f>IF(ISNA(VLOOKUP($B110,'Feeder DER'!$B$3:$V$366,'Feeder DER'!K$369,FALSE)),0,VLOOKUP($B110,'Feeder DER'!$B$3:$V$366,'Feeder DER'!K$369,FALSE)/1000)</f>
        <v>6.7055271288207915E-2</v>
      </c>
      <c r="AL110" s="82">
        <f>IF(ISNA(VLOOKUP($B110,'Feeder DER'!$B$3:$V$366,'Feeder DER'!L$369,FALSE)),0,VLOOKUP($B110,'Feeder DER'!$B$3:$V$366,'Feeder DER'!L$369,FALSE)/1000)</f>
        <v>7.9740942579238874E-2</v>
      </c>
      <c r="AM110" s="82">
        <f>IF(ISNA(VLOOKUP($B110,'Feeder DER'!$B$3:$V$366,'Feeder DER'!M$369,FALSE)),0,VLOOKUP($B110,'Feeder DER'!$B$3:$V$366,'Feeder DER'!M$369,FALSE)/1000)</f>
        <v>-3.9729785886060964E-2</v>
      </c>
      <c r="AN110" s="82">
        <f>IF(ISNA(VLOOKUP($B110,'Feeder DER'!$B$3:$V$366,'Feeder DER'!N$369,FALSE)),0,VLOOKUP($B110,'Feeder DER'!$B$3:$V$366,'Feeder DER'!N$369,FALSE)/1000)</f>
        <v>-4.7977678530621411E-2</v>
      </c>
      <c r="AO110" s="82">
        <f>IF(ISNA(VLOOKUP($B110,'Feeder DER'!$B$3:$V$366,'Feeder DER'!O$369,FALSE)),0,VLOOKUP($B110,'Feeder DER'!$B$3:$V$366,'Feeder DER'!O$369,FALSE)/1000)</f>
        <v>-5.699675783619091E-2</v>
      </c>
      <c r="AP110" s="82">
        <f>IF(ISNA(VLOOKUP($B110,'Feeder DER'!$B$3:$V$366,'Feeder DER'!P$369,FALSE)),0,VLOOKUP($B110,'Feeder DER'!$B$3:$V$366,'Feeder DER'!P$369,FALSE)/1000)</f>
        <v>-6.5778444535393929E-2</v>
      </c>
      <c r="AQ110" s="82">
        <f>IF(ISNA(VLOOKUP($B110,'Feeder DER'!$B$3:$V$366,'Feeder DER'!Q$369,FALSE)),0,VLOOKUP($B110,'Feeder DER'!$B$3:$V$366,'Feeder DER'!Q$369,FALSE)/1000)</f>
        <v>-7.3478169900568546E-2</v>
      </c>
      <c r="AR110" s="82">
        <f>IF(ISNA(VLOOKUP($B110,'Feeder DER'!$B$3:$V$366,'Feeder DER'!R$369,FALSE)),0,VLOOKUP($B110,'Feeder DER'!$B$3:$V$366,'Feeder DER'!R$369,FALSE)/1000)</f>
        <v>-8.0370133688676029E-2</v>
      </c>
      <c r="AS110" s="82">
        <f>IF(ISNA(VLOOKUP($B110,'Feeder DER'!$B$3:$V$366,'Feeder DER'!S$369,FALSE)),0,VLOOKUP($B110,'Feeder DER'!$B$3:$V$366,'Feeder DER'!S$369,FALSE)/1000)</f>
        <v>-8.6797672193612799E-2</v>
      </c>
      <c r="AT110" s="82">
        <f>IF(ISNA(VLOOKUP($B110,'Feeder DER'!$B$3:$V$366,'Feeder DER'!T$369,FALSE)),0,VLOOKUP($B110,'Feeder DER'!$B$3:$V$366,'Feeder DER'!T$369,FALSE)/1000)</f>
        <v>-9.3402650711592511E-2</v>
      </c>
      <c r="AU110" s="82">
        <f>IF(ISNA(VLOOKUP($B110,'Feeder DER'!$B$3:$V$366,'Feeder DER'!U$369,FALSE)),0,VLOOKUP($B110,'Feeder DER'!$B$3:$V$366,'Feeder DER'!U$369,FALSE)/1000)</f>
        <v>-0.10001685105747628</v>
      </c>
      <c r="AV110" s="82">
        <f>IF(ISNA(VLOOKUP($B110,'Feeder DER'!$B$3:$V$366,'Feeder DER'!V$369,FALSE)),0,VLOOKUP($B110,'Feeder DER'!$B$3:$V$366,'Feeder DER'!V$369,FALSE)/1000)</f>
        <v>-0.10549981555854149</v>
      </c>
    </row>
    <row r="111" spans="1:48" x14ac:dyDescent="0.25">
      <c r="A111" s="9" t="s">
        <v>1661</v>
      </c>
      <c r="B111" s="108">
        <v>14069</v>
      </c>
      <c r="C111" s="109">
        <v>133.62877733751841</v>
      </c>
      <c r="D111" s="109">
        <v>159.00746270511863</v>
      </c>
      <c r="E111" s="109">
        <v>159.00746270511863</v>
      </c>
      <c r="F111" s="109">
        <v>161.42911298751002</v>
      </c>
      <c r="G111" s="109">
        <v>167.16868642475737</v>
      </c>
      <c r="H111" s="109">
        <v>171.18864035898005</v>
      </c>
      <c r="I111" s="109">
        <v>172.06211741246381</v>
      </c>
      <c r="J111" s="109">
        <v>172.97517914334193</v>
      </c>
      <c r="K111" s="109">
        <v>174.34841753288217</v>
      </c>
      <c r="L111" s="109">
        <v>179.89562355415234</v>
      </c>
      <c r="M111" s="109">
        <v>191.44086878617372</v>
      </c>
      <c r="N111" s="109">
        <v>202.9968884455046</v>
      </c>
      <c r="P111" s="109">
        <v>127.70804911816273</v>
      </c>
      <c r="Q111" s="109">
        <v>141.06751398556059</v>
      </c>
      <c r="R111" s="109">
        <v>141.06751398556059</v>
      </c>
      <c r="S111" s="109">
        <v>145.46164764177195</v>
      </c>
      <c r="T111" s="109">
        <v>148.30173637290744</v>
      </c>
      <c r="U111" s="109">
        <v>150.99802539484466</v>
      </c>
      <c r="V111" s="109">
        <v>151.96913589707185</v>
      </c>
      <c r="W111" s="109">
        <v>153.15612728332627</v>
      </c>
      <c r="X111" s="109">
        <v>154.85135371104209</v>
      </c>
      <c r="Y111" s="109">
        <v>157.94678284874161</v>
      </c>
      <c r="Z111" s="109">
        <v>165.72348040525222</v>
      </c>
      <c r="AA111" s="109">
        <v>172.77461842739837</v>
      </c>
      <c r="AC111" s="82">
        <f>IF(ISNA(VLOOKUP($B111,'Feeder DER'!$B$3:$V$366,'Feeder DER'!C$369,FALSE)),0,VLOOKUP($B111,'Feeder DER'!$B$3:$V$366,'Feeder DER'!C$369,FALSE)/1000)</f>
        <v>2.3836557987754713E-3</v>
      </c>
      <c r="AD111" s="82">
        <f>IF(ISNA(VLOOKUP($B111,'Feeder DER'!$B$3:$V$366,'Feeder DER'!D$369,FALSE)),0,VLOOKUP($B111,'Feeder DER'!$B$3:$V$366,'Feeder DER'!D$369,FALSE)/1000)</f>
        <v>4.6962348590736261E-3</v>
      </c>
      <c r="AE111" s="82">
        <f>IF(ISNA(VLOOKUP($B111,'Feeder DER'!$B$3:$V$366,'Feeder DER'!E$369,FALSE)),0,VLOOKUP($B111,'Feeder DER'!$B$3:$V$366,'Feeder DER'!E$369,FALSE)/1000)</f>
        <v>7.4752660853159847E-3</v>
      </c>
      <c r="AF111" s="82">
        <f>IF(ISNA(VLOOKUP($B111,'Feeder DER'!$B$3:$V$366,'Feeder DER'!F$369,FALSE)),0,VLOOKUP($B111,'Feeder DER'!$B$3:$V$366,'Feeder DER'!F$369,FALSE)/1000)</f>
        <v>1.0719689620315038E-2</v>
      </c>
      <c r="AG111" s="82">
        <f>IF(ISNA(VLOOKUP($B111,'Feeder DER'!$B$3:$V$366,'Feeder DER'!G$369,FALSE)),0,VLOOKUP($B111,'Feeder DER'!$B$3:$V$366,'Feeder DER'!G$369,FALSE)/1000)</f>
        <v>1.4173813026874043E-2</v>
      </c>
      <c r="AH111" s="82">
        <f>IF(ISNA(VLOOKUP($B111,'Feeder DER'!$B$3:$V$366,'Feeder DER'!H$369,FALSE)),0,VLOOKUP($B111,'Feeder DER'!$B$3:$V$366,'Feeder DER'!H$369,FALSE)/1000)</f>
        <v>1.8177789886623791E-2</v>
      </c>
      <c r="AI111" s="82">
        <f>IF(ISNA(VLOOKUP($B111,'Feeder DER'!$B$3:$V$366,'Feeder DER'!I$369,FALSE)),0,VLOOKUP($B111,'Feeder DER'!$B$3:$V$366,'Feeder DER'!I$369,FALSE)/1000)</f>
        <v>2.2756340811032519E-2</v>
      </c>
      <c r="AJ111" s="82">
        <f>IF(ISNA(VLOOKUP($B111,'Feeder DER'!$B$3:$V$366,'Feeder DER'!J$369,FALSE)),0,VLOOKUP($B111,'Feeder DER'!$B$3:$V$366,'Feeder DER'!J$369,FALSE)/1000)</f>
        <v>3.3002135950943666E-2</v>
      </c>
      <c r="AK111" s="82">
        <f>IF(ISNA(VLOOKUP($B111,'Feeder DER'!$B$3:$V$366,'Feeder DER'!K$369,FALSE)),0,VLOOKUP($B111,'Feeder DER'!$B$3:$V$366,'Feeder DER'!K$369,FALSE)/1000)</f>
        <v>4.1412160592737182E-2</v>
      </c>
      <c r="AL111" s="82">
        <f>IF(ISNA(VLOOKUP($B111,'Feeder DER'!$B$3:$V$366,'Feeder DER'!L$369,FALSE)),0,VLOOKUP($B111,'Feeder DER'!$B$3:$V$366,'Feeder DER'!L$369,FALSE)/1000)</f>
        <v>4.9227471663476047E-2</v>
      </c>
      <c r="AM111" s="82">
        <f>IF(ISNA(VLOOKUP($B111,'Feeder DER'!$B$3:$V$366,'Feeder DER'!M$369,FALSE)),0,VLOOKUP($B111,'Feeder DER'!$B$3:$V$366,'Feeder DER'!M$369,FALSE)/1000)</f>
        <v>-2.4290199756631502E-2</v>
      </c>
      <c r="AN111" s="82">
        <f>IF(ISNA(VLOOKUP($B111,'Feeder DER'!$B$3:$V$366,'Feeder DER'!N$369,FALSE)),0,VLOOKUP($B111,'Feeder DER'!$B$3:$V$366,'Feeder DER'!N$369,FALSE)/1000)</f>
        <v>-2.9425792897714673E-2</v>
      </c>
      <c r="AO111" s="82">
        <f>IF(ISNA(VLOOKUP($B111,'Feeder DER'!$B$3:$V$366,'Feeder DER'!O$369,FALSE)),0,VLOOKUP($B111,'Feeder DER'!$B$3:$V$366,'Feeder DER'!O$369,FALSE)/1000)</f>
        <v>-3.5038776745746063E-2</v>
      </c>
      <c r="AP111" s="82">
        <f>IF(ISNA(VLOOKUP($B111,'Feeder DER'!$B$3:$V$366,'Feeder DER'!P$369,FALSE)),0,VLOOKUP($B111,'Feeder DER'!$B$3:$V$366,'Feeder DER'!P$369,FALSE)/1000)</f>
        <v>-4.0502701969647212E-2</v>
      </c>
      <c r="AQ111" s="82">
        <f>IF(ISNA(VLOOKUP($B111,'Feeder DER'!$B$3:$V$366,'Feeder DER'!Q$369,FALSE)),0,VLOOKUP($B111,'Feeder DER'!$B$3:$V$366,'Feeder DER'!Q$369,FALSE)/1000)</f>
        <v>-4.5293024693289635E-2</v>
      </c>
      <c r="AR111" s="82">
        <f>IF(ISNA(VLOOKUP($B111,'Feeder DER'!$B$3:$V$366,'Feeder DER'!R$369,FALSE)),0,VLOOKUP($B111,'Feeder DER'!$B$3:$V$366,'Feeder DER'!R$369,FALSE)/1000)</f>
        <v>-4.9582318264665172E-2</v>
      </c>
      <c r="AS111" s="82">
        <f>IF(ISNA(VLOOKUP($B111,'Feeder DER'!$B$3:$V$366,'Feeder DER'!S$369,FALSE)),0,VLOOKUP($B111,'Feeder DER'!$B$3:$V$366,'Feeder DER'!S$369,FALSE)/1000)</f>
        <v>-5.3584204168949184E-2</v>
      </c>
      <c r="AT111" s="82">
        <f>IF(ISNA(VLOOKUP($B111,'Feeder DER'!$B$3:$V$366,'Feeder DER'!T$369,FALSE)),0,VLOOKUP($B111,'Feeder DER'!$B$3:$V$366,'Feeder DER'!T$369,FALSE)/1000)</f>
        <v>-5.7719405810213342E-2</v>
      </c>
      <c r="AU111" s="82">
        <f>IF(ISNA(VLOOKUP($B111,'Feeder DER'!$B$3:$V$366,'Feeder DER'!U$369,FALSE)),0,VLOOKUP($B111,'Feeder DER'!$B$3:$V$366,'Feeder DER'!U$369,FALSE)/1000)</f>
        <v>-6.1857939713418214E-2</v>
      </c>
      <c r="AV111" s="82">
        <f>IF(ISNA(VLOOKUP($B111,'Feeder DER'!$B$3:$V$366,'Feeder DER'!V$369,FALSE)),0,VLOOKUP($B111,'Feeder DER'!$B$3:$V$366,'Feeder DER'!V$369,FALSE)/1000)</f>
        <v>-6.5289115939544923E-2</v>
      </c>
    </row>
    <row r="112" spans="1:48" x14ac:dyDescent="0.25">
      <c r="A112" s="9" t="s">
        <v>1661</v>
      </c>
      <c r="B112" s="108">
        <v>14070</v>
      </c>
      <c r="C112" s="109">
        <v>138.32927657010947</v>
      </c>
      <c r="D112" s="109">
        <v>161.66943964513075</v>
      </c>
      <c r="E112" s="109">
        <v>161.66943964513075</v>
      </c>
      <c r="F112" s="109">
        <v>164.1316312775873</v>
      </c>
      <c r="G112" s="109">
        <v>169.96729210517174</v>
      </c>
      <c r="H112" s="109">
        <v>174.05454492267171</v>
      </c>
      <c r="I112" s="109">
        <v>174.94264503682473</v>
      </c>
      <c r="J112" s="109">
        <v>175.87099252367338</v>
      </c>
      <c r="K112" s="109">
        <v>177.2672205821506</v>
      </c>
      <c r="L112" s="109">
        <v>182.90729353091524</v>
      </c>
      <c r="M112" s="109">
        <v>194.6458201099349</v>
      </c>
      <c r="N112" s="109">
        <v>206.39530149318821</v>
      </c>
      <c r="P112" s="109">
        <v>177.27889556701479</v>
      </c>
      <c r="Q112" s="109">
        <v>184.31954004078642</v>
      </c>
      <c r="R112" s="109">
        <v>184.31954004078642</v>
      </c>
      <c r="S112" s="109">
        <v>190.06093769860234</v>
      </c>
      <c r="T112" s="109">
        <v>193.77181225652143</v>
      </c>
      <c r="U112" s="109">
        <v>197.29479737406848</v>
      </c>
      <c r="V112" s="109">
        <v>198.56365535591124</v>
      </c>
      <c r="W112" s="109">
        <v>200.11458441225787</v>
      </c>
      <c r="X112" s="109">
        <v>202.32957599035819</v>
      </c>
      <c r="Y112" s="109">
        <v>206.37407963807982</v>
      </c>
      <c r="Z112" s="109">
        <v>216.5351527027052</v>
      </c>
      <c r="AA112" s="109">
        <v>225.74820594428363</v>
      </c>
      <c r="AC112" s="82">
        <f>IF(ISNA(VLOOKUP($B112,'Feeder DER'!$B$3:$V$366,'Feeder DER'!C$369,FALSE)),0,VLOOKUP($B112,'Feeder DER'!$B$3:$V$366,'Feeder DER'!C$369,FALSE)/1000)</f>
        <v>3.1620380057031457E-3</v>
      </c>
      <c r="AD112" s="82">
        <f>IF(ISNA(VLOOKUP($B112,'Feeder DER'!$B$3:$V$366,'Feeder DER'!D$369,FALSE)),0,VLOOKUP($B112,'Feeder DER'!$B$3:$V$366,'Feeder DER'!D$369,FALSE)/1000)</f>
        <v>6.2067881906167893E-3</v>
      </c>
      <c r="AE112" s="82">
        <f>IF(ISNA(VLOOKUP($B112,'Feeder DER'!$B$3:$V$366,'Feeder DER'!E$369,FALSE)),0,VLOOKUP($B112,'Feeder DER'!$B$3:$V$366,'Feeder DER'!E$369,FALSE)/1000)</f>
        <v>9.8709495387846145E-3</v>
      </c>
      <c r="AF112" s="82">
        <f>IF(ISNA(VLOOKUP($B112,'Feeder DER'!$B$3:$V$366,'Feeder DER'!F$369,FALSE)),0,VLOOKUP($B112,'Feeder DER'!$B$3:$V$366,'Feeder DER'!F$369,FALSE)/1000)</f>
        <v>1.4158788072942925E-2</v>
      </c>
      <c r="AG112" s="82">
        <f>IF(ISNA(VLOOKUP($B112,'Feeder DER'!$B$3:$V$366,'Feeder DER'!G$369,FALSE)),0,VLOOKUP($B112,'Feeder DER'!$B$3:$V$366,'Feeder DER'!G$369,FALSE)/1000)</f>
        <v>1.8733891957397799E-2</v>
      </c>
      <c r="AH112" s="82">
        <f>IF(ISNA(VLOOKUP($B112,'Feeder DER'!$B$3:$V$366,'Feeder DER'!H$369,FALSE)),0,VLOOKUP($B112,'Feeder DER'!$B$3:$V$366,'Feeder DER'!H$369,FALSE)/1000)</f>
        <v>2.4045590621827675E-2</v>
      </c>
      <c r="AI112" s="82">
        <f>IF(ISNA(VLOOKUP($B112,'Feeder DER'!$B$3:$V$366,'Feeder DER'!I$369,FALSE)),0,VLOOKUP($B112,'Feeder DER'!$B$3:$V$366,'Feeder DER'!I$369,FALSE)/1000)</f>
        <v>3.0126593643319061E-2</v>
      </c>
      <c r="AJ112" s="82">
        <f>IF(ISNA(VLOOKUP($B112,'Feeder DER'!$B$3:$V$366,'Feeder DER'!J$369,FALSE)),0,VLOOKUP($B112,'Feeder DER'!$B$3:$V$366,'Feeder DER'!J$369,FALSE)/1000)</f>
        <v>4.375638386658013E-2</v>
      </c>
      <c r="AK112" s="82">
        <f>IF(ISNA(VLOOKUP($B112,'Feeder DER'!$B$3:$V$366,'Feeder DER'!K$369,FALSE)),0,VLOOKUP($B112,'Feeder DER'!$B$3:$V$366,'Feeder DER'!K$369,FALSE)/1000)</f>
        <v>5.4936848766242649E-2</v>
      </c>
      <c r="AL112" s="82">
        <f>IF(ISNA(VLOOKUP($B112,'Feeder DER'!$B$3:$V$366,'Feeder DER'!L$369,FALSE)),0,VLOOKUP($B112,'Feeder DER'!$B$3:$V$366,'Feeder DER'!L$369,FALSE)/1000)</f>
        <v>6.5329928860099321E-2</v>
      </c>
      <c r="AM112" s="82">
        <f>IF(ISNA(VLOOKUP($B112,'Feeder DER'!$B$3:$V$366,'Feeder DER'!M$369,FALSE)),0,VLOOKUP($B112,'Feeder DER'!$B$3:$V$366,'Feeder DER'!M$369,FALSE)/1000)</f>
        <v>-3.254970409942344E-2</v>
      </c>
      <c r="AN112" s="82">
        <f>IF(ISNA(VLOOKUP($B112,'Feeder DER'!$B$3:$V$366,'Feeder DER'!N$369,FALSE)),0,VLOOKUP($B112,'Feeder DER'!$B$3:$V$366,'Feeder DER'!N$369,FALSE)/1000)</f>
        <v>-3.9307013735930804E-2</v>
      </c>
      <c r="AO112" s="82">
        <f>IF(ISNA(VLOOKUP($B112,'Feeder DER'!$B$3:$V$366,'Feeder DER'!O$369,FALSE)),0,VLOOKUP($B112,'Feeder DER'!$B$3:$V$366,'Feeder DER'!O$369,FALSE)/1000)</f>
        <v>-4.6696138950132318E-2</v>
      </c>
      <c r="AP112" s="82">
        <f>IF(ISNA(VLOOKUP($B112,'Feeder DER'!$B$3:$V$366,'Feeder DER'!P$369,FALSE)),0,VLOOKUP($B112,'Feeder DER'!$B$3:$V$366,'Feeder DER'!P$369,FALSE)/1000)</f>
        <v>-5.3890773836226355E-2</v>
      </c>
      <c r="AQ112" s="82">
        <f>IF(ISNA(VLOOKUP($B112,'Feeder DER'!$B$3:$V$366,'Feeder DER'!Q$369,FALSE)),0,VLOOKUP($B112,'Feeder DER'!$B$3:$V$366,'Feeder DER'!Q$369,FALSE)/1000)</f>
        <v>-6.0198982569140497E-2</v>
      </c>
      <c r="AR112" s="82">
        <f>IF(ISNA(VLOOKUP($B112,'Feeder DER'!$B$3:$V$366,'Feeder DER'!R$369,FALSE)),0,VLOOKUP($B112,'Feeder DER'!$B$3:$V$366,'Feeder DER'!R$369,FALSE)/1000)</f>
        <v>-6.5845410732891213E-2</v>
      </c>
      <c r="AS112" s="82">
        <f>IF(ISNA(VLOOKUP($B112,'Feeder DER'!$B$3:$V$366,'Feeder DER'!S$369,FALSE)),0,VLOOKUP($B112,'Feeder DER'!$B$3:$V$366,'Feeder DER'!S$369,FALSE)/1000)</f>
        <v>-7.11113458935623E-2</v>
      </c>
      <c r="AT112" s="82">
        <f>IF(ISNA(VLOOKUP($B112,'Feeder DER'!$B$3:$V$366,'Feeder DER'!T$369,FALSE)),0,VLOOKUP($B112,'Feeder DER'!$B$3:$V$366,'Feeder DER'!T$369,FALSE)/1000)</f>
        <v>-7.6522653595039652E-2</v>
      </c>
      <c r="AU112" s="82">
        <f>IF(ISNA(VLOOKUP($B112,'Feeder DER'!$B$3:$V$366,'Feeder DER'!U$369,FALSE)),0,VLOOKUP($B112,'Feeder DER'!$B$3:$V$366,'Feeder DER'!U$369,FALSE)/1000)</f>
        <v>-8.1941516529016711E-2</v>
      </c>
      <c r="AV112" s="82">
        <f>IF(ISNA(VLOOKUP($B112,'Feeder DER'!$B$3:$V$366,'Feeder DER'!V$369,FALSE)),0,VLOOKUP($B112,'Feeder DER'!$B$3:$V$366,'Feeder DER'!V$369,FALSE)/1000)</f>
        <v>-8.6433583831094243E-2</v>
      </c>
    </row>
    <row r="113" spans="1:48" x14ac:dyDescent="0.25">
      <c r="A113" s="9" t="s">
        <v>1661</v>
      </c>
      <c r="B113" s="108">
        <v>14071</v>
      </c>
      <c r="C113" s="109">
        <v>165.52508196087226</v>
      </c>
      <c r="D113" s="109">
        <v>177.1021159556777</v>
      </c>
      <c r="E113" s="109">
        <v>177.1021159556777</v>
      </c>
      <c r="F113" s="109">
        <v>179.79934400912791</v>
      </c>
      <c r="G113" s="109">
        <v>186.19206660922751</v>
      </c>
      <c r="H113" s="109">
        <v>190.6694812895403</v>
      </c>
      <c r="I113" s="109">
        <v>191.6423578563313</v>
      </c>
      <c r="J113" s="109">
        <v>192.6593237382192</v>
      </c>
      <c r="K113" s="109">
        <v>194.1888332364631</v>
      </c>
      <c r="L113" s="109">
        <v>200.36729748773502</v>
      </c>
      <c r="M113" s="109">
        <v>213.22636287393064</v>
      </c>
      <c r="N113" s="109">
        <v>226.09742879043006</v>
      </c>
      <c r="P113" s="109">
        <v>167.51156471778467</v>
      </c>
      <c r="Q113" s="109">
        <v>170.66085501228585</v>
      </c>
      <c r="R113" s="109">
        <v>170.66085501228585</v>
      </c>
      <c r="S113" s="109">
        <v>175.97679619264895</v>
      </c>
      <c r="T113" s="109">
        <v>179.4126827229521</v>
      </c>
      <c r="U113" s="109">
        <v>182.67460303928479</v>
      </c>
      <c r="V113" s="109">
        <v>183.84943446531011</v>
      </c>
      <c r="W113" s="109">
        <v>185.28543457013322</v>
      </c>
      <c r="X113" s="109">
        <v>187.3362879765597</v>
      </c>
      <c r="Y113" s="109">
        <v>191.08108058220392</v>
      </c>
      <c r="Z113" s="109">
        <v>200.4891846642104</v>
      </c>
      <c r="AA113" s="109">
        <v>209.01952031464424</v>
      </c>
      <c r="AC113" s="82">
        <f>IF(ISNA(VLOOKUP($B113,'Feeder DER'!$B$3:$V$366,'Feeder DER'!C$369,FALSE)),0,VLOOKUP($B113,'Feeder DER'!$B$3:$V$366,'Feeder DER'!C$369,FALSE)/1000)</f>
        <v>2.3250279453699601E-5</v>
      </c>
      <c r="AD113" s="82">
        <f>IF(ISNA(VLOOKUP($B113,'Feeder DER'!$B$3:$V$366,'Feeder DER'!D$369,FALSE)),0,VLOOKUP($B113,'Feeder DER'!$B$3:$V$366,'Feeder DER'!D$369,FALSE)/1000)</f>
        <v>4.563814846041757E-5</v>
      </c>
      <c r="AE113" s="82">
        <f>IF(ISNA(VLOOKUP($B113,'Feeder DER'!$B$3:$V$366,'Feeder DER'!E$369,FALSE)),0,VLOOKUP($B113,'Feeder DER'!$B$3:$V$366,'Feeder DER'!E$369,FALSE)/1000)</f>
        <v>7.2580511314592757E-5</v>
      </c>
      <c r="AF113" s="82">
        <f>IF(ISNA(VLOOKUP($B113,'Feeder DER'!$B$3:$V$366,'Feeder DER'!F$369,FALSE)),0,VLOOKUP($B113,'Feeder DER'!$B$3:$V$366,'Feeder DER'!F$369,FALSE)/1000)</f>
        <v>1.0410873583046267E-4</v>
      </c>
      <c r="AG113" s="82">
        <f>IF(ISNA(VLOOKUP($B113,'Feeder DER'!$B$3:$V$366,'Feeder DER'!G$369,FALSE)),0,VLOOKUP($B113,'Feeder DER'!$B$3:$V$366,'Feeder DER'!G$369,FALSE)/1000)</f>
        <v>1.3774920556910145E-4</v>
      </c>
      <c r="AH113" s="82">
        <f>IF(ISNA(VLOOKUP($B113,'Feeder DER'!$B$3:$V$366,'Feeder DER'!H$369,FALSE)),0,VLOOKUP($B113,'Feeder DER'!$B$3:$V$366,'Feeder DER'!H$369,FALSE)/1000)</f>
        <v>1.7680581339579171E-4</v>
      </c>
      <c r="AI113" s="82">
        <f>IF(ISNA(VLOOKUP($B113,'Feeder DER'!$B$3:$V$366,'Feeder DER'!I$369,FALSE)),0,VLOOKUP($B113,'Feeder DER'!$B$3:$V$366,'Feeder DER'!I$369,FALSE)/1000)</f>
        <v>2.2151907090675783E-4</v>
      </c>
      <c r="AJ113" s="82">
        <f>IF(ISNA(VLOOKUP($B113,'Feeder DER'!$B$3:$V$366,'Feeder DER'!J$369,FALSE)),0,VLOOKUP($B113,'Feeder DER'!$B$3:$V$366,'Feeder DER'!J$369,FALSE)/1000)</f>
        <v>3.2173811666603037E-4</v>
      </c>
      <c r="AK113" s="82">
        <f>IF(ISNA(VLOOKUP($B113,'Feeder DER'!$B$3:$V$366,'Feeder DER'!K$369,FALSE)),0,VLOOKUP($B113,'Feeder DER'!$B$3:$V$366,'Feeder DER'!K$369,FALSE)/1000)</f>
        <v>4.0394741739884285E-4</v>
      </c>
      <c r="AL113" s="82">
        <f>IF(ISNA(VLOOKUP($B113,'Feeder DER'!$B$3:$V$366,'Feeder DER'!L$369,FALSE)),0,VLOOKUP($B113,'Feeder DER'!$B$3:$V$366,'Feeder DER'!L$369,FALSE)/1000)</f>
        <v>4.8036712397131855E-4</v>
      </c>
      <c r="AM113" s="82">
        <f>IF(ISNA(VLOOKUP($B113,'Feeder DER'!$B$3:$V$366,'Feeder DER'!M$369,FALSE)),0,VLOOKUP($B113,'Feeder DER'!$B$3:$V$366,'Feeder DER'!M$369,FALSE)/1000)</f>
        <v>-2.3933605955458418E-4</v>
      </c>
      <c r="AN113" s="82">
        <f>IF(ISNA(VLOOKUP($B113,'Feeder DER'!$B$3:$V$366,'Feeder DER'!N$369,FALSE)),0,VLOOKUP($B113,'Feeder DER'!$B$3:$V$366,'Feeder DER'!N$369,FALSE)/1000)</f>
        <v>-2.8902215982302054E-4</v>
      </c>
      <c r="AO113" s="82">
        <f>IF(ISNA(VLOOKUP($B113,'Feeder DER'!$B$3:$V$366,'Feeder DER'!O$369,FALSE)),0,VLOOKUP($B113,'Feeder DER'!$B$3:$V$366,'Feeder DER'!O$369,FALSE)/1000)</f>
        <v>-3.4335396286861998E-4</v>
      </c>
      <c r="AP113" s="82">
        <f>IF(ISNA(VLOOKUP($B113,'Feeder DER'!$B$3:$V$366,'Feeder DER'!P$369,FALSE)),0,VLOOKUP($B113,'Feeder DER'!$B$3:$V$366,'Feeder DER'!P$369,FALSE)/1000)</f>
        <v>-3.9625568997225254E-4</v>
      </c>
      <c r="AQ113" s="82">
        <f>IF(ISNA(VLOOKUP($B113,'Feeder DER'!$B$3:$V$366,'Feeder DER'!Q$369,FALSE)),0,VLOOKUP($B113,'Feeder DER'!$B$3:$V$366,'Feeder DER'!Q$369,FALSE)/1000)</f>
        <v>-4.4263957771426839E-4</v>
      </c>
      <c r="AR113" s="82">
        <f>IF(ISNA(VLOOKUP($B113,'Feeder DER'!$B$3:$V$366,'Feeder DER'!R$369,FALSE)),0,VLOOKUP($B113,'Feeder DER'!$B$3:$V$366,'Feeder DER'!R$369,FALSE)/1000)</f>
        <v>-4.8415743185949416E-4</v>
      </c>
      <c r="AS113" s="82">
        <f>IF(ISNA(VLOOKUP($B113,'Feeder DER'!$B$3:$V$366,'Feeder DER'!S$369,FALSE)),0,VLOOKUP($B113,'Feeder DER'!$B$3:$V$366,'Feeder DER'!S$369,FALSE)/1000)</f>
        <v>-5.2287754333501689E-4</v>
      </c>
      <c r="AT113" s="82">
        <f>IF(ISNA(VLOOKUP($B113,'Feeder DER'!$B$3:$V$366,'Feeder DER'!T$369,FALSE)),0,VLOOKUP($B113,'Feeder DER'!$B$3:$V$366,'Feeder DER'!T$369,FALSE)/1000)</f>
        <v>-5.6266657055176216E-4</v>
      </c>
      <c r="AU113" s="82">
        <f>IF(ISNA(VLOOKUP($B113,'Feeder DER'!$B$3:$V$366,'Feeder DER'!U$369,FALSE)),0,VLOOKUP($B113,'Feeder DER'!$B$3:$V$366,'Feeder DER'!U$369,FALSE)/1000)</f>
        <v>-6.0251115094865214E-4</v>
      </c>
      <c r="AV113" s="82">
        <f>IF(ISNA(VLOOKUP($B113,'Feeder DER'!$B$3:$V$366,'Feeder DER'!V$369,FALSE)),0,VLOOKUP($B113,'Feeder DER'!$B$3:$V$366,'Feeder DER'!V$369,FALSE)/1000)</f>
        <v>-6.3554105758157535E-4</v>
      </c>
    </row>
    <row r="114" spans="1:48" x14ac:dyDescent="0.25">
      <c r="A114" s="9" t="s">
        <v>1661</v>
      </c>
      <c r="B114" s="108">
        <v>14072</v>
      </c>
      <c r="C114" s="109">
        <v>17.123284875665462</v>
      </c>
      <c r="D114" s="109">
        <v>24.131347416484051</v>
      </c>
      <c r="E114" s="109">
        <v>24.131347416484051</v>
      </c>
      <c r="F114" s="109">
        <v>24.498862772627977</v>
      </c>
      <c r="G114" s="109">
        <v>25.369913969096004</v>
      </c>
      <c r="H114" s="109">
        <v>25.979991655606167</v>
      </c>
      <c r="I114" s="109">
        <v>26.112552592554344</v>
      </c>
      <c r="J114" s="109">
        <v>26.25112099346882</v>
      </c>
      <c r="K114" s="109">
        <v>26.459526889015393</v>
      </c>
      <c r="L114" s="109">
        <v>27.301383952908871</v>
      </c>
      <c r="M114" s="109">
        <v>29.053517588416817</v>
      </c>
      <c r="N114" s="109">
        <v>30.807286376415068</v>
      </c>
      <c r="P114" s="109">
        <v>19.225102598423923</v>
      </c>
      <c r="Q114" s="109">
        <v>29.209315029796404</v>
      </c>
      <c r="R114" s="109">
        <v>29.209315029796404</v>
      </c>
      <c r="S114" s="109">
        <v>30.119160469196757</v>
      </c>
      <c r="T114" s="109">
        <v>30.707226737018011</v>
      </c>
      <c r="U114" s="109">
        <v>31.265517963878416</v>
      </c>
      <c r="V114" s="109">
        <v>31.466595247987932</v>
      </c>
      <c r="W114" s="109">
        <v>31.712372637545595</v>
      </c>
      <c r="X114" s="109">
        <v>32.06338472654474</v>
      </c>
      <c r="Y114" s="109">
        <v>32.704321553748848</v>
      </c>
      <c r="Z114" s="109">
        <v>34.314557691055541</v>
      </c>
      <c r="AA114" s="109">
        <v>35.774560111091972</v>
      </c>
      <c r="AC114" s="82">
        <f>IF(ISNA(VLOOKUP($B114,'Feeder DER'!$B$3:$V$366,'Feeder DER'!C$369,FALSE)),0,VLOOKUP($B114,'Feeder DER'!$B$3:$V$366,'Feeder DER'!C$369,FALSE)/1000)</f>
        <v>0</v>
      </c>
      <c r="AD114" s="82">
        <f>IF(ISNA(VLOOKUP($B114,'Feeder DER'!$B$3:$V$366,'Feeder DER'!D$369,FALSE)),0,VLOOKUP($B114,'Feeder DER'!$B$3:$V$366,'Feeder DER'!D$369,FALSE)/1000)</f>
        <v>0</v>
      </c>
      <c r="AE114" s="82">
        <f>IF(ISNA(VLOOKUP($B114,'Feeder DER'!$B$3:$V$366,'Feeder DER'!E$369,FALSE)),0,VLOOKUP($B114,'Feeder DER'!$B$3:$V$366,'Feeder DER'!E$369,FALSE)/1000)</f>
        <v>0</v>
      </c>
      <c r="AF114" s="82">
        <f>IF(ISNA(VLOOKUP($B114,'Feeder DER'!$B$3:$V$366,'Feeder DER'!F$369,FALSE)),0,VLOOKUP($B114,'Feeder DER'!$B$3:$V$366,'Feeder DER'!F$369,FALSE)/1000)</f>
        <v>0</v>
      </c>
      <c r="AG114" s="82">
        <f>IF(ISNA(VLOOKUP($B114,'Feeder DER'!$B$3:$V$366,'Feeder DER'!G$369,FALSE)),0,VLOOKUP($B114,'Feeder DER'!$B$3:$V$366,'Feeder DER'!G$369,FALSE)/1000)</f>
        <v>0</v>
      </c>
      <c r="AH114" s="82">
        <f>IF(ISNA(VLOOKUP($B114,'Feeder DER'!$B$3:$V$366,'Feeder DER'!H$369,FALSE)),0,VLOOKUP($B114,'Feeder DER'!$B$3:$V$366,'Feeder DER'!H$369,FALSE)/1000)</f>
        <v>0</v>
      </c>
      <c r="AI114" s="82">
        <f>IF(ISNA(VLOOKUP($B114,'Feeder DER'!$B$3:$V$366,'Feeder DER'!I$369,FALSE)),0,VLOOKUP($B114,'Feeder DER'!$B$3:$V$366,'Feeder DER'!I$369,FALSE)/1000)</f>
        <v>0</v>
      </c>
      <c r="AJ114" s="82">
        <f>IF(ISNA(VLOOKUP($B114,'Feeder DER'!$B$3:$V$366,'Feeder DER'!J$369,FALSE)),0,VLOOKUP($B114,'Feeder DER'!$B$3:$V$366,'Feeder DER'!J$369,FALSE)/1000)</f>
        <v>0</v>
      </c>
      <c r="AK114" s="82">
        <f>IF(ISNA(VLOOKUP($B114,'Feeder DER'!$B$3:$V$366,'Feeder DER'!K$369,FALSE)),0,VLOOKUP($B114,'Feeder DER'!$B$3:$V$366,'Feeder DER'!K$369,FALSE)/1000)</f>
        <v>0</v>
      </c>
      <c r="AL114" s="82">
        <f>IF(ISNA(VLOOKUP($B114,'Feeder DER'!$B$3:$V$366,'Feeder DER'!L$369,FALSE)),0,VLOOKUP($B114,'Feeder DER'!$B$3:$V$366,'Feeder DER'!L$369,FALSE)/1000)</f>
        <v>0</v>
      </c>
      <c r="AM114" s="82">
        <f>IF(ISNA(VLOOKUP($B114,'Feeder DER'!$B$3:$V$366,'Feeder DER'!M$369,FALSE)),0,VLOOKUP($B114,'Feeder DER'!$B$3:$V$366,'Feeder DER'!M$369,FALSE)/1000)</f>
        <v>0</v>
      </c>
      <c r="AN114" s="82">
        <f>IF(ISNA(VLOOKUP($B114,'Feeder DER'!$B$3:$V$366,'Feeder DER'!N$369,FALSE)),0,VLOOKUP($B114,'Feeder DER'!$B$3:$V$366,'Feeder DER'!N$369,FALSE)/1000)</f>
        <v>0</v>
      </c>
      <c r="AO114" s="82">
        <f>IF(ISNA(VLOOKUP($B114,'Feeder DER'!$B$3:$V$366,'Feeder DER'!O$369,FALSE)),0,VLOOKUP($B114,'Feeder DER'!$B$3:$V$366,'Feeder DER'!O$369,FALSE)/1000)</f>
        <v>0</v>
      </c>
      <c r="AP114" s="82">
        <f>IF(ISNA(VLOOKUP($B114,'Feeder DER'!$B$3:$V$366,'Feeder DER'!P$369,FALSE)),0,VLOOKUP($B114,'Feeder DER'!$B$3:$V$366,'Feeder DER'!P$369,FALSE)/1000)</f>
        <v>0</v>
      </c>
      <c r="AQ114" s="82">
        <f>IF(ISNA(VLOOKUP($B114,'Feeder DER'!$B$3:$V$366,'Feeder DER'!Q$369,FALSE)),0,VLOOKUP($B114,'Feeder DER'!$B$3:$V$366,'Feeder DER'!Q$369,FALSE)/1000)</f>
        <v>0</v>
      </c>
      <c r="AR114" s="82">
        <f>IF(ISNA(VLOOKUP($B114,'Feeder DER'!$B$3:$V$366,'Feeder DER'!R$369,FALSE)),0,VLOOKUP($B114,'Feeder DER'!$B$3:$V$366,'Feeder DER'!R$369,FALSE)/1000)</f>
        <v>0</v>
      </c>
      <c r="AS114" s="82">
        <f>IF(ISNA(VLOOKUP($B114,'Feeder DER'!$B$3:$V$366,'Feeder DER'!S$369,FALSE)),0,VLOOKUP($B114,'Feeder DER'!$B$3:$V$366,'Feeder DER'!S$369,FALSE)/1000)</f>
        <v>0</v>
      </c>
      <c r="AT114" s="82">
        <f>IF(ISNA(VLOOKUP($B114,'Feeder DER'!$B$3:$V$366,'Feeder DER'!T$369,FALSE)),0,VLOOKUP($B114,'Feeder DER'!$B$3:$V$366,'Feeder DER'!T$369,FALSE)/1000)</f>
        <v>0</v>
      </c>
      <c r="AU114" s="82">
        <f>IF(ISNA(VLOOKUP($B114,'Feeder DER'!$B$3:$V$366,'Feeder DER'!U$369,FALSE)),0,VLOOKUP($B114,'Feeder DER'!$B$3:$V$366,'Feeder DER'!U$369,FALSE)/1000)</f>
        <v>0</v>
      </c>
      <c r="AV114" s="82">
        <f>IF(ISNA(VLOOKUP($B114,'Feeder DER'!$B$3:$V$366,'Feeder DER'!V$369,FALSE)),0,VLOOKUP($B114,'Feeder DER'!$B$3:$V$366,'Feeder DER'!V$369,FALSE)/1000)</f>
        <v>0</v>
      </c>
    </row>
    <row r="115" spans="1:48" x14ac:dyDescent="0.25">
      <c r="A115" s="9" t="s">
        <v>65</v>
      </c>
      <c r="B115" s="108">
        <v>33271</v>
      </c>
      <c r="C115" s="109">
        <v>115.35067887823978</v>
      </c>
      <c r="D115" s="109">
        <v>119.59236920914104</v>
      </c>
      <c r="E115" s="109">
        <v>119.59236920914104</v>
      </c>
      <c r="F115" s="109">
        <v>121.41373589055435</v>
      </c>
      <c r="G115" s="109">
        <v>125.730572181963</v>
      </c>
      <c r="H115" s="109">
        <v>128.75405175283612</v>
      </c>
      <c r="I115" s="109">
        <v>129.41100953644448</v>
      </c>
      <c r="J115" s="109">
        <v>130.09773966704481</v>
      </c>
      <c r="K115" s="109">
        <v>131.13057692952367</v>
      </c>
      <c r="L115" s="109">
        <v>135.30273023156838</v>
      </c>
      <c r="M115" s="109">
        <v>143.98611657651335</v>
      </c>
      <c r="N115" s="109">
        <v>152.6776065617963</v>
      </c>
      <c r="P115" s="109">
        <v>170.16429283102866</v>
      </c>
      <c r="Q115" s="109">
        <v>168.84175778841598</v>
      </c>
      <c r="R115" s="109">
        <v>168.84175778841598</v>
      </c>
      <c r="S115" s="109">
        <v>174.10103563000254</v>
      </c>
      <c r="T115" s="109">
        <v>177.50029857929553</v>
      </c>
      <c r="U115" s="109">
        <v>180.72744964411183</v>
      </c>
      <c r="V115" s="109">
        <v>181.88975838246256</v>
      </c>
      <c r="W115" s="109">
        <v>183.31045196720538</v>
      </c>
      <c r="X115" s="109">
        <v>185.33944504873239</v>
      </c>
      <c r="Y115" s="109">
        <v>189.04432140156979</v>
      </c>
      <c r="Z115" s="109">
        <v>198.35214322484609</v>
      </c>
      <c r="AA115" s="109">
        <v>206.79155286943478</v>
      </c>
      <c r="AC115" s="82">
        <f>IF(ISNA(VLOOKUP($B115,'Feeder DER'!$B$3:$V$366,'Feeder DER'!C$369,FALSE)),0,VLOOKUP($B115,'Feeder DER'!$B$3:$V$366,'Feeder DER'!C$369,FALSE)/1000)</f>
        <v>1.2482009567688734</v>
      </c>
      <c r="AD115" s="82">
        <f>IF(ISNA(VLOOKUP($B115,'Feeder DER'!$B$3:$V$366,'Feeder DER'!D$369,FALSE)),0,VLOOKUP($B115,'Feeder DER'!$B$3:$V$366,'Feeder DER'!D$369,FALSE)/1000)</f>
        <v>1.3476604970435297</v>
      </c>
      <c r="AE115" s="82">
        <f>IF(ISNA(VLOOKUP($B115,'Feeder DER'!$B$3:$V$366,'Feeder DER'!E$369,FALSE)),0,VLOOKUP($B115,'Feeder DER'!$B$3:$V$366,'Feeder DER'!E$369,FALSE)/1000)</f>
        <v>1.465335649976399</v>
      </c>
      <c r="AF115" s="82">
        <f>IF(ISNA(VLOOKUP($B115,'Feeder DER'!$B$3:$V$366,'Feeder DER'!F$369,FALSE)),0,VLOOKUP($B115,'Feeder DER'!$B$3:$V$366,'Feeder DER'!F$369,FALSE)/1000)</f>
        <v>1.6005336834554911</v>
      </c>
      <c r="AG115" s="82">
        <f>IF(ISNA(VLOOKUP($B115,'Feeder DER'!$B$3:$V$366,'Feeder DER'!G$369,FALSE)),0,VLOOKUP($B115,'Feeder DER'!$B$3:$V$366,'Feeder DER'!G$369,FALSE)/1000)</f>
        <v>1.7433344382547404</v>
      </c>
      <c r="AH115" s="82">
        <f>IF(ISNA(VLOOKUP($B115,'Feeder DER'!$B$3:$V$366,'Feeder DER'!H$369,FALSE)),0,VLOOKUP($B115,'Feeder DER'!$B$3:$V$366,'Feeder DER'!H$369,FALSE)/1000)</f>
        <v>1.9059842978338806</v>
      </c>
      <c r="AI115" s="82">
        <f>IF(ISNA(VLOOKUP($B115,'Feeder DER'!$B$3:$V$366,'Feeder DER'!I$369,FALSE)),0,VLOOKUP($B115,'Feeder DER'!$B$3:$V$366,'Feeder DER'!I$369,FALSE)/1000)</f>
        <v>2.0920611385766255</v>
      </c>
      <c r="AJ115" s="82">
        <f>IF(ISNA(VLOOKUP($B115,'Feeder DER'!$B$3:$V$366,'Feeder DER'!J$369,FALSE)),0,VLOOKUP($B115,'Feeder DER'!$B$3:$V$366,'Feeder DER'!J$369,FALSE)/1000)</f>
        <v>2.503235683744943</v>
      </c>
      <c r="AK115" s="82">
        <f>IF(ISNA(VLOOKUP($B115,'Feeder DER'!$B$3:$V$366,'Feeder DER'!K$369,FALSE)),0,VLOOKUP($B115,'Feeder DER'!$B$3:$V$366,'Feeder DER'!K$369,FALSE)/1000)</f>
        <v>2.850003215222142</v>
      </c>
      <c r="AL115" s="82">
        <f>IF(ISNA(VLOOKUP($B115,'Feeder DER'!$B$3:$V$366,'Feeder DER'!L$369,FALSE)),0,VLOOKUP($B115,'Feeder DER'!$B$3:$V$366,'Feeder DER'!L$369,FALSE)/1000)</f>
        <v>3.1800033484498726</v>
      </c>
      <c r="AM115" s="82">
        <f>IF(ISNA(VLOOKUP($B115,'Feeder DER'!$B$3:$V$366,'Feeder DER'!M$369,FALSE)),0,VLOOKUP($B115,'Feeder DER'!$B$3:$V$366,'Feeder DER'!M$369,FALSE)/1000)</f>
        <v>-2.2730513754739698</v>
      </c>
      <c r="AN115" s="82">
        <f>IF(ISNA(VLOOKUP($B115,'Feeder DER'!$B$3:$V$366,'Feeder DER'!N$369,FALSE)),0,VLOOKUP($B115,'Feeder DER'!$B$3:$V$366,'Feeder DER'!N$369,FALSE)/1000)</f>
        <v>-2.4885914213533233</v>
      </c>
      <c r="AO115" s="82">
        <f>IF(ISNA(VLOOKUP($B115,'Feeder DER'!$B$3:$V$366,'Feeder DER'!O$369,FALSE)),0,VLOOKUP($B115,'Feeder DER'!$B$3:$V$366,'Feeder DER'!O$369,FALSE)/1000)</f>
        <v>-2.7192891614802317</v>
      </c>
      <c r="AP115" s="82">
        <f>IF(ISNA(VLOOKUP($B115,'Feeder DER'!$B$3:$V$366,'Feeder DER'!P$369,FALSE)),0,VLOOKUP($B115,'Feeder DER'!$B$3:$V$366,'Feeder DER'!P$369,FALSE)/1000)</f>
        <v>-2.9370320642038825</v>
      </c>
      <c r="AQ115" s="82">
        <f>IF(ISNA(VLOOKUP($B115,'Feeder DER'!$B$3:$V$366,'Feeder DER'!Q$369,FALSE)),0,VLOOKUP($B115,'Feeder DER'!$B$3:$V$366,'Feeder DER'!Q$369,FALSE)/1000)</f>
        <v>-3.1211411551189823</v>
      </c>
      <c r="AR115" s="82">
        <f>IF(ISNA(VLOOKUP($B115,'Feeder DER'!$B$3:$V$366,'Feeder DER'!R$369,FALSE)),0,VLOOKUP($B115,'Feeder DER'!$B$3:$V$366,'Feeder DER'!R$369,FALSE)/1000)</f>
        <v>-3.2787873056410581</v>
      </c>
      <c r="AS115" s="82">
        <f>IF(ISNA(VLOOKUP($B115,'Feeder DER'!$B$3:$V$366,'Feeder DER'!S$369,FALSE)),0,VLOOKUP($B115,'Feeder DER'!$B$3:$V$366,'Feeder DER'!S$369,FALSE)/1000)</f>
        <v>-3.4186546698617564</v>
      </c>
      <c r="AT115" s="82">
        <f>IF(ISNA(VLOOKUP($B115,'Feeder DER'!$B$3:$V$366,'Feeder DER'!T$369,FALSE)),0,VLOOKUP($B115,'Feeder DER'!$B$3:$V$366,'Feeder DER'!T$369,FALSE)/1000)</f>
        <v>-3.5402589529138804</v>
      </c>
      <c r="AU115" s="82">
        <f>IF(ISNA(VLOOKUP($B115,'Feeder DER'!$B$3:$V$366,'Feeder DER'!U$369,FALSE)),0,VLOOKUP($B115,'Feeder DER'!$B$3:$V$366,'Feeder DER'!U$369,FALSE)/1000)</f>
        <v>-3.6736846847922169</v>
      </c>
      <c r="AV115" s="82">
        <f>IF(ISNA(VLOOKUP($B115,'Feeder DER'!$B$3:$V$366,'Feeder DER'!V$369,FALSE)),0,VLOOKUP($B115,'Feeder DER'!$B$3:$V$366,'Feeder DER'!V$369,FALSE)/1000)</f>
        <v>-3.7820000854518048</v>
      </c>
    </row>
    <row r="116" spans="1:48" x14ac:dyDescent="0.25">
      <c r="A116" s="9" t="s">
        <v>65</v>
      </c>
      <c r="B116" s="108">
        <v>33272</v>
      </c>
      <c r="C116" s="109">
        <v>136.23414673308599</v>
      </c>
      <c r="D116" s="109">
        <v>168.55129037737606</v>
      </c>
      <c r="E116" s="109">
        <v>168.55129037737606</v>
      </c>
      <c r="F116" s="109">
        <v>171.11829115203005</v>
      </c>
      <c r="G116" s="109">
        <v>177.20236099759342</v>
      </c>
      <c r="H116" s="109">
        <v>181.46359761720669</v>
      </c>
      <c r="I116" s="109">
        <v>182.38950186078768</v>
      </c>
      <c r="J116" s="109">
        <v>183.35736670383037</v>
      </c>
      <c r="K116" s="109">
        <v>184.81302858670693</v>
      </c>
      <c r="L116" s="109">
        <v>190.69318488231542</v>
      </c>
      <c r="M116" s="109">
        <v>202.93139023742677</v>
      </c>
      <c r="N116" s="109">
        <v>215.18101671451063</v>
      </c>
      <c r="P116" s="109">
        <v>267.00919289228835</v>
      </c>
      <c r="Q116" s="109">
        <v>235.31993009891428</v>
      </c>
      <c r="R116" s="109">
        <v>235.31993009891428</v>
      </c>
      <c r="S116" s="109">
        <v>242.64994673854105</v>
      </c>
      <c r="T116" s="109">
        <v>247.38760364340382</v>
      </c>
      <c r="U116" s="109">
        <v>251.88538294242571</v>
      </c>
      <c r="V116" s="109">
        <v>253.50532823702994</v>
      </c>
      <c r="W116" s="109">
        <v>255.48539240736753</v>
      </c>
      <c r="X116" s="109">
        <v>258.31326222091474</v>
      </c>
      <c r="Y116" s="109">
        <v>263.47686188840555</v>
      </c>
      <c r="Z116" s="109">
        <v>276.44945829770916</v>
      </c>
      <c r="AA116" s="109">
        <v>288.2117220507875</v>
      </c>
      <c r="AC116" s="82">
        <f>IF(ISNA(VLOOKUP($B116,'Feeder DER'!$B$3:$V$366,'Feeder DER'!C$369,FALSE)),0,VLOOKUP($B116,'Feeder DER'!$B$3:$V$366,'Feeder DER'!C$369,FALSE)/1000)</f>
        <v>0.50840134897641587</v>
      </c>
      <c r="AD116" s="82">
        <f>IF(ISNA(VLOOKUP($B116,'Feeder DER'!$B$3:$V$366,'Feeder DER'!D$369,FALSE)),0,VLOOKUP($B116,'Feeder DER'!$B$3:$V$366,'Feeder DER'!D$369,FALSE)/1000)</f>
        <v>0.58839385143461098</v>
      </c>
      <c r="AE116" s="82">
        <f>IF(ISNA(VLOOKUP($B116,'Feeder DER'!$B$3:$V$366,'Feeder DER'!E$369,FALSE)),0,VLOOKUP($B116,'Feeder DER'!$B$3:$V$366,'Feeder DER'!E$369,FALSE)/1000)</f>
        <v>0.68145810232338466</v>
      </c>
      <c r="AF116" s="82">
        <f>IF(ISNA(VLOOKUP($B116,'Feeder DER'!$B$3:$V$366,'Feeder DER'!F$369,FALSE)),0,VLOOKUP($B116,'Feeder DER'!$B$3:$V$366,'Feeder DER'!F$369,FALSE)/1000)</f>
        <v>0.78489008634156354</v>
      </c>
      <c r="AG116" s="82">
        <f>IF(ISNA(VLOOKUP($B116,'Feeder DER'!$B$3:$V$366,'Feeder DER'!G$369,FALSE)),0,VLOOKUP($B116,'Feeder DER'!$B$3:$V$366,'Feeder DER'!G$369,FALSE)/1000)</f>
        <v>0.8907233005699543</v>
      </c>
      <c r="AH116" s="82">
        <f>IF(ISNA(VLOOKUP($B116,'Feeder DER'!$B$3:$V$366,'Feeder DER'!H$369,FALSE)),0,VLOOKUP($B116,'Feeder DER'!$B$3:$V$366,'Feeder DER'!H$369,FALSE)/1000)</f>
        <v>1.0075357493965238</v>
      </c>
      <c r="AI116" s="82">
        <f>IF(ISNA(VLOOKUP($B116,'Feeder DER'!$B$3:$V$366,'Feeder DER'!I$369,FALSE)),0,VLOOKUP($B116,'Feeder DER'!$B$3:$V$366,'Feeder DER'!I$369,FALSE)/1000)</f>
        <v>1.1381405989810527</v>
      </c>
      <c r="AJ116" s="82">
        <f>IF(ISNA(VLOOKUP($B116,'Feeder DER'!$B$3:$V$366,'Feeder DER'!J$369,FALSE)),0,VLOOKUP($B116,'Feeder DER'!$B$3:$V$366,'Feeder DER'!J$369,FALSE)/1000)</f>
        <v>1.41844108640157</v>
      </c>
      <c r="AK116" s="82">
        <f>IF(ISNA(VLOOKUP($B116,'Feeder DER'!$B$3:$V$366,'Feeder DER'!K$369,FALSE)),0,VLOOKUP($B116,'Feeder DER'!$B$3:$V$366,'Feeder DER'!K$369,FALSE)/1000)</f>
        <v>1.6562196565624194</v>
      </c>
      <c r="AL116" s="82">
        <f>IF(ISNA(VLOOKUP($B116,'Feeder DER'!$B$3:$V$366,'Feeder DER'!L$369,FALSE)),0,VLOOKUP($B116,'Feeder DER'!$B$3:$V$366,'Feeder DER'!L$369,FALSE)/1000)</f>
        <v>1.8804265253135344</v>
      </c>
      <c r="AM116" s="82">
        <f>IF(ISNA(VLOOKUP($B116,'Feeder DER'!$B$3:$V$366,'Feeder DER'!M$369,FALSE)),0,VLOOKUP($B116,'Feeder DER'!$B$3:$V$366,'Feeder DER'!M$369,FALSE)/1000)</f>
        <v>-1.2831685408200375</v>
      </c>
      <c r="AN116" s="82">
        <f>IF(ISNA(VLOOKUP($B116,'Feeder DER'!$B$3:$V$366,'Feeder DER'!N$369,FALSE)),0,VLOOKUP($B116,'Feeder DER'!$B$3:$V$366,'Feeder DER'!N$369,FALSE)/1000)</f>
        <v>-1.459796205344718</v>
      </c>
      <c r="AO116" s="82">
        <f>IF(ISNA(VLOOKUP($B116,'Feeder DER'!$B$3:$V$366,'Feeder DER'!O$369,FALSE)),0,VLOOKUP($B116,'Feeder DER'!$B$3:$V$366,'Feeder DER'!O$369,FALSE)/1000)</f>
        <v>-1.6490866383192802</v>
      </c>
      <c r="AP116" s="82">
        <f>IF(ISNA(VLOOKUP($B116,'Feeder DER'!$B$3:$V$366,'Feeder DER'!P$369,FALSE)),0,VLOOKUP($B116,'Feeder DER'!$B$3:$V$366,'Feeder DER'!P$369,FALSE)/1000)</f>
        <v>-1.8294336478980895</v>
      </c>
      <c r="AQ116" s="82">
        <f>IF(ISNA(VLOOKUP($B116,'Feeder DER'!$B$3:$V$366,'Feeder DER'!Q$369,FALSE)),0,VLOOKUP($B116,'Feeder DER'!$B$3:$V$366,'Feeder DER'!Q$369,FALSE)/1000)</f>
        <v>-1.9841886007780221</v>
      </c>
      <c r="AR116" s="82">
        <f>IF(ISNA(VLOOKUP($B116,'Feeder DER'!$B$3:$V$366,'Feeder DER'!R$369,FALSE)),0,VLOOKUP($B116,'Feeder DER'!$B$3:$V$366,'Feeder DER'!R$369,FALSE)/1000)</f>
        <v>-2.1202533027788526</v>
      </c>
      <c r="AS116" s="82">
        <f>IF(ISNA(VLOOKUP($B116,'Feeder DER'!$B$3:$V$366,'Feeder DER'!S$369,FALSE)),0,VLOOKUP($B116,'Feeder DER'!$B$3:$V$366,'Feeder DER'!S$369,FALSE)/1000)</f>
        <v>-2.244782004951257</v>
      </c>
      <c r="AT116" s="82">
        <f>IF(ISNA(VLOOKUP($B116,'Feeder DER'!$B$3:$V$366,'Feeder DER'!T$369,FALSE)),0,VLOOKUP($B116,'Feeder DER'!$B$3:$V$366,'Feeder DER'!T$369,FALSE)/1000)</f>
        <v>-2.3750188501293192</v>
      </c>
      <c r="AU116" s="82">
        <f>IF(ISNA(VLOOKUP($B116,'Feeder DER'!$B$3:$V$366,'Feeder DER'!U$369,FALSE)),0,VLOOKUP($B116,'Feeder DER'!$B$3:$V$366,'Feeder DER'!U$369,FALSE)/1000)</f>
        <v>-2.5081018820342602</v>
      </c>
      <c r="AV116" s="82">
        <f>IF(ISNA(VLOOKUP($B116,'Feeder DER'!$B$3:$V$366,'Feeder DER'!V$369,FALSE)),0,VLOOKUP($B116,'Feeder DER'!$B$3:$V$366,'Feeder DER'!V$369,FALSE)/1000)</f>
        <v>-2.6206457023310792</v>
      </c>
    </row>
    <row r="117" spans="1:48" x14ac:dyDescent="0.25">
      <c r="A117" s="9" t="s">
        <v>65</v>
      </c>
      <c r="B117" s="108">
        <v>33273</v>
      </c>
      <c r="C117" s="109">
        <v>9.887200994210275</v>
      </c>
      <c r="D117" s="109">
        <v>19.668387793215235</v>
      </c>
      <c r="E117" s="109">
        <v>19.668387793215235</v>
      </c>
      <c r="F117" s="109">
        <v>19.967933211042279</v>
      </c>
      <c r="G117" s="109">
        <v>20.677888292463649</v>
      </c>
      <c r="H117" s="109">
        <v>21.175135475357084</v>
      </c>
      <c r="I117" s="109">
        <v>21.283179998073944</v>
      </c>
      <c r="J117" s="109">
        <v>21.396120937426957</v>
      </c>
      <c r="K117" s="109">
        <v>21.565983311925045</v>
      </c>
      <c r="L117" s="109">
        <v>22.25214355458948</v>
      </c>
      <c r="M117" s="109">
        <v>23.680229737011505</v>
      </c>
      <c r="N117" s="109">
        <v>25.109648659488421</v>
      </c>
      <c r="P117" s="109">
        <v>9.9267858491462224</v>
      </c>
      <c r="Q117" s="109">
        <v>15.410348536371348</v>
      </c>
      <c r="R117" s="109">
        <v>15.410348536371348</v>
      </c>
      <c r="S117" s="109">
        <v>15.890367849425575</v>
      </c>
      <c r="T117" s="109">
        <v>16.200621826294398</v>
      </c>
      <c r="U117" s="109">
        <v>16.495166987039894</v>
      </c>
      <c r="V117" s="109">
        <v>16.601252016001158</v>
      </c>
      <c r="W117" s="109">
        <v>16.730920076740667</v>
      </c>
      <c r="X117" s="109">
        <v>16.916108213690769</v>
      </c>
      <c r="Y117" s="109">
        <v>17.254255817868945</v>
      </c>
      <c r="Z117" s="109">
        <v>18.103789607909668</v>
      </c>
      <c r="AA117" s="109">
        <v>18.874062588763749</v>
      </c>
      <c r="AC117" s="82">
        <f>IF(ISNA(VLOOKUP($B117,'Feeder DER'!$B$3:$V$366,'Feeder DER'!C$369,FALSE)),0,VLOOKUP($B117,'Feeder DER'!$B$3:$V$366,'Feeder DER'!C$369,FALSE)/1000)</f>
        <v>2.855267460813172E-4</v>
      </c>
      <c r="AD117" s="82">
        <f>IF(ISNA(VLOOKUP($B117,'Feeder DER'!$B$3:$V$366,'Feeder DER'!D$369,FALSE)),0,VLOOKUP($B117,'Feeder DER'!$B$3:$V$366,'Feeder DER'!D$369,FALSE)/1000)</f>
        <v>5.7541252504773053E-4</v>
      </c>
      <c r="AE117" s="82">
        <f>IF(ISNA(VLOOKUP($B117,'Feeder DER'!$B$3:$V$366,'Feeder DER'!E$369,FALSE)),0,VLOOKUP($B117,'Feeder DER'!$B$3:$V$366,'Feeder DER'!E$369,FALSE)/1000)</f>
        <v>9.0769859484940939E-4</v>
      </c>
      <c r="AF117" s="82">
        <f>IF(ISNA(VLOOKUP($B117,'Feeder DER'!$B$3:$V$366,'Feeder DER'!F$369,FALSE)),0,VLOOKUP($B117,'Feeder DER'!$B$3:$V$366,'Feeder DER'!F$369,FALSE)/1000)</f>
        <v>1.2658277226493624E-3</v>
      </c>
      <c r="AG117" s="82">
        <f>IF(ISNA(VLOOKUP($B117,'Feeder DER'!$B$3:$V$366,'Feeder DER'!G$369,FALSE)),0,VLOOKUP($B117,'Feeder DER'!$B$3:$V$366,'Feeder DER'!G$369,FALSE)/1000)</f>
        <v>1.6209683120384768E-3</v>
      </c>
      <c r="AH117" s="82">
        <f>IF(ISNA(VLOOKUP($B117,'Feeder DER'!$B$3:$V$366,'Feeder DER'!H$369,FALSE)),0,VLOOKUP($B117,'Feeder DER'!$B$3:$V$366,'Feeder DER'!H$369,FALSE)/1000)</f>
        <v>2.0002042082657534E-3</v>
      </c>
      <c r="AI117" s="82">
        <f>IF(ISNA(VLOOKUP($B117,'Feeder DER'!$B$3:$V$366,'Feeder DER'!I$369,FALSE)),0,VLOOKUP($B117,'Feeder DER'!$B$3:$V$366,'Feeder DER'!I$369,FALSE)/1000)</f>
        <v>2.4135272955035942E-3</v>
      </c>
      <c r="AJ117" s="82">
        <f>IF(ISNA(VLOOKUP($B117,'Feeder DER'!$B$3:$V$366,'Feeder DER'!J$369,FALSE)),0,VLOOKUP($B117,'Feeder DER'!$B$3:$V$366,'Feeder DER'!J$369,FALSE)/1000)</f>
        <v>3.2727042992818848E-3</v>
      </c>
      <c r="AK117" s="82">
        <f>IF(ISNA(VLOOKUP($B117,'Feeder DER'!$B$3:$V$366,'Feeder DER'!K$369,FALSE)),0,VLOOKUP($B117,'Feeder DER'!$B$3:$V$366,'Feeder DER'!K$369,FALSE)/1000)</f>
        <v>4.0109712079384116E-3</v>
      </c>
      <c r="AL117" s="82">
        <f>IF(ISNA(VLOOKUP($B117,'Feeder DER'!$B$3:$V$366,'Feeder DER'!L$369,FALSE)),0,VLOOKUP($B117,'Feeder DER'!$B$3:$V$366,'Feeder DER'!L$369,FALSE)/1000)</f>
        <v>4.6990181088647706E-3</v>
      </c>
      <c r="AM117" s="82">
        <f>IF(ISNA(VLOOKUP($B117,'Feeder DER'!$B$3:$V$366,'Feeder DER'!M$369,FALSE)),0,VLOOKUP($B117,'Feeder DER'!$B$3:$V$366,'Feeder DER'!M$369,FALSE)/1000)</f>
        <v>-2.9712016113219342E-3</v>
      </c>
      <c r="AN117" s="82">
        <f>IF(ISNA(VLOOKUP($B117,'Feeder DER'!$B$3:$V$366,'Feeder DER'!N$369,FALSE)),0,VLOOKUP($B117,'Feeder DER'!$B$3:$V$366,'Feeder DER'!N$369,FALSE)/1000)</f>
        <v>-3.6203073151608225E-3</v>
      </c>
      <c r="AO117" s="82">
        <f>IF(ISNA(VLOOKUP($B117,'Feeder DER'!$B$3:$V$366,'Feeder DER'!O$369,FALSE)),0,VLOOKUP($B117,'Feeder DER'!$B$3:$V$366,'Feeder DER'!O$369,FALSE)/1000)</f>
        <v>-4.3162873708177188E-3</v>
      </c>
      <c r="AP117" s="82">
        <f>IF(ISNA(VLOOKUP($B117,'Feeder DER'!$B$3:$V$366,'Feeder DER'!P$369,FALSE)),0,VLOOKUP($B117,'Feeder DER'!$B$3:$V$366,'Feeder DER'!P$369,FALSE)/1000)</f>
        <v>-4.9841595947513967E-3</v>
      </c>
      <c r="AQ117" s="82">
        <f>IF(ISNA(VLOOKUP($B117,'Feeder DER'!$B$3:$V$366,'Feeder DER'!Q$369,FALSE)),0,VLOOKUP($B117,'Feeder DER'!$B$3:$V$366,'Feeder DER'!Q$369,FALSE)/1000)</f>
        <v>-5.5636807016419413E-3</v>
      </c>
      <c r="AR117" s="82">
        <f>IF(ISNA(VLOOKUP($B117,'Feeder DER'!$B$3:$V$366,'Feeder DER'!R$369,FALSE)),0,VLOOKUP($B117,'Feeder DER'!$B$3:$V$366,'Feeder DER'!R$369,FALSE)/1000)</f>
        <v>-6.0831449402873041E-3</v>
      </c>
      <c r="AS117" s="82">
        <f>IF(ISNA(VLOOKUP($B117,'Feeder DER'!$B$3:$V$366,'Feeder DER'!S$369,FALSE)),0,VLOOKUP($B117,'Feeder DER'!$B$3:$V$366,'Feeder DER'!S$369,FALSE)/1000)</f>
        <v>-6.5689922690852038E-3</v>
      </c>
      <c r="AT117" s="82">
        <f>IF(ISNA(VLOOKUP($B117,'Feeder DER'!$B$3:$V$366,'Feeder DER'!T$369,FALSE)),0,VLOOKUP($B117,'Feeder DER'!$B$3:$V$366,'Feeder DER'!T$369,FALSE)/1000)</f>
        <v>-7.1327050462716684E-3</v>
      </c>
      <c r="AU117" s="82">
        <f>IF(ISNA(VLOOKUP($B117,'Feeder DER'!$B$3:$V$366,'Feeder DER'!U$369,FALSE)),0,VLOOKUP($B117,'Feeder DER'!$B$3:$V$366,'Feeder DER'!U$369,FALSE)/1000)</f>
        <v>-7.6864377341988727E-3</v>
      </c>
      <c r="AV117" s="82">
        <f>IF(ISNA(VLOOKUP($B117,'Feeder DER'!$B$3:$V$366,'Feeder DER'!V$369,FALSE)),0,VLOOKUP($B117,'Feeder DER'!$B$3:$V$366,'Feeder DER'!V$369,FALSE)/1000)</f>
        <v>-8.1742982045033847E-3</v>
      </c>
    </row>
    <row r="118" spans="1:48" x14ac:dyDescent="0.25">
      <c r="A118" s="9" t="s">
        <v>65</v>
      </c>
      <c r="B118" s="108">
        <v>33274</v>
      </c>
      <c r="C118" s="109">
        <v>167.6115960217486</v>
      </c>
      <c r="D118" s="109">
        <v>195.83568445542991</v>
      </c>
      <c r="E118" s="109">
        <v>195.83568445542991</v>
      </c>
      <c r="F118" s="109">
        <v>198.81822082508003</v>
      </c>
      <c r="G118" s="109">
        <v>205.88715503384756</v>
      </c>
      <c r="H118" s="109">
        <v>210.8381832233091</v>
      </c>
      <c r="I118" s="109">
        <v>211.91396906200481</v>
      </c>
      <c r="J118" s="109">
        <v>213.03850791052528</v>
      </c>
      <c r="K118" s="109">
        <v>214.72980639023763</v>
      </c>
      <c r="L118" s="109">
        <v>221.56181835690464</v>
      </c>
      <c r="M118" s="109">
        <v>235.78109438177708</v>
      </c>
      <c r="N118" s="109">
        <v>250.01364033317296</v>
      </c>
      <c r="P118" s="109">
        <v>264.64811862417963</v>
      </c>
      <c r="Q118" s="109">
        <v>252.19133659110838</v>
      </c>
      <c r="R118" s="109">
        <v>252.19133659110838</v>
      </c>
      <c r="S118" s="109">
        <v>260.04688326242308</v>
      </c>
      <c r="T118" s="109">
        <v>265.1242093802968</v>
      </c>
      <c r="U118" s="109">
        <v>269.94445972048413</v>
      </c>
      <c r="V118" s="109">
        <v>271.68054798499702</v>
      </c>
      <c r="W118" s="109">
        <v>273.80257406856629</v>
      </c>
      <c r="X118" s="109">
        <v>276.83318974010911</v>
      </c>
      <c r="Y118" s="109">
        <v>282.3669968478136</v>
      </c>
      <c r="Z118" s="109">
        <v>296.26967150076007</v>
      </c>
      <c r="AA118" s="109">
        <v>308.87523795651714</v>
      </c>
      <c r="AC118" s="82">
        <f>IF(ISNA(VLOOKUP($B118,'Feeder DER'!$B$3:$V$366,'Feeder DER'!C$369,FALSE)),0,VLOOKUP($B118,'Feeder DER'!$B$3:$V$366,'Feeder DER'!C$369,FALSE)/1000)</f>
        <v>6.7958281968505826E-2</v>
      </c>
      <c r="AD118" s="82">
        <f>IF(ISNA(VLOOKUP($B118,'Feeder DER'!$B$3:$V$366,'Feeder DER'!D$369,FALSE)),0,VLOOKUP($B118,'Feeder DER'!$B$3:$V$366,'Feeder DER'!D$369,FALSE)/1000)</f>
        <v>0.13694882393924915</v>
      </c>
      <c r="AE118" s="82">
        <f>IF(ISNA(VLOOKUP($B118,'Feeder DER'!$B$3:$V$366,'Feeder DER'!E$369,FALSE)),0,VLOOKUP($B118,'Feeder DER'!$B$3:$V$366,'Feeder DER'!E$369,FALSE)/1000)</f>
        <v>0.21603495489666175</v>
      </c>
      <c r="AF118" s="82">
        <f>IF(ISNA(VLOOKUP($B118,'Feeder DER'!$B$3:$V$366,'Feeder DER'!F$369,FALSE)),0,VLOOKUP($B118,'Feeder DER'!$B$3:$V$366,'Feeder DER'!F$369,FALSE)/1000)</f>
        <v>0.30127769230112061</v>
      </c>
      <c r="AG118" s="82">
        <f>IF(ISNA(VLOOKUP($B118,'Feeder DER'!$B$3:$V$366,'Feeder DER'!G$369,FALSE)),0,VLOOKUP($B118,'Feeder DER'!$B$3:$V$366,'Feeder DER'!G$369,FALSE)/1000)</f>
        <v>0.38581376688207725</v>
      </c>
      <c r="AH118" s="82">
        <f>IF(ISNA(VLOOKUP($B118,'Feeder DER'!$B$3:$V$366,'Feeder DER'!H$369,FALSE)),0,VLOOKUP($B118,'Feeder DER'!$B$3:$V$366,'Feeder DER'!H$369,FALSE)/1000)</f>
        <v>0.47608903623930621</v>
      </c>
      <c r="AI118" s="82">
        <f>IF(ISNA(VLOOKUP($B118,'Feeder DER'!$B$3:$V$366,'Feeder DER'!I$369,FALSE)),0,VLOOKUP($B118,'Feeder DER'!$B$3:$V$366,'Feeder DER'!I$369,FALSE)/1000)</f>
        <v>0.57448113103673271</v>
      </c>
      <c r="AJ118" s="82">
        <f>IF(ISNA(VLOOKUP($B118,'Feeder DER'!$B$3:$V$366,'Feeder DER'!J$369,FALSE)),0,VLOOKUP($B118,'Feeder DER'!$B$3:$V$366,'Feeder DER'!J$369,FALSE)/1000)</f>
        <v>0.77902752396234176</v>
      </c>
      <c r="AK118" s="82">
        <f>IF(ISNA(VLOOKUP($B118,'Feeder DER'!$B$3:$V$366,'Feeder DER'!K$369,FALSE)),0,VLOOKUP($B118,'Feeder DER'!$B$3:$V$366,'Feeder DER'!K$369,FALSE)/1000)</f>
        <v>0.95478022282744546</v>
      </c>
      <c r="AL118" s="82">
        <f>IF(ISNA(VLOOKUP($B118,'Feeder DER'!$B$3:$V$366,'Feeder DER'!L$369,FALSE)),0,VLOOKUP($B118,'Feeder DER'!$B$3:$V$366,'Feeder DER'!L$369,FALSE)/1000)</f>
        <v>1.1185774384789142</v>
      </c>
      <c r="AM118" s="82">
        <f>IF(ISNA(VLOOKUP($B118,'Feeder DER'!$B$3:$V$366,'Feeder DER'!M$369,FALSE)),0,VLOOKUP($B118,'Feeder DER'!$B$3:$V$366,'Feeder DER'!M$369,FALSE)/1000)</f>
        <v>-0.70691008872377625</v>
      </c>
      <c r="AN118" s="82">
        <f>IF(ISNA(VLOOKUP($B118,'Feeder DER'!$B$3:$V$366,'Feeder DER'!N$369,FALSE)),0,VLOOKUP($B118,'Feeder DER'!$B$3:$V$366,'Feeder DER'!N$369,FALSE)/1000)</f>
        <v>-0.86140841451505967</v>
      </c>
      <c r="AO118" s="82">
        <f>IF(ISNA(VLOOKUP($B118,'Feeder DER'!$B$3:$V$366,'Feeder DER'!O$369,FALSE)),0,VLOOKUP($B118,'Feeder DER'!$B$3:$V$366,'Feeder DER'!O$369,FALSE)/1000)</f>
        <v>-1.0270750711403323</v>
      </c>
      <c r="AP118" s="82">
        <f>IF(ISNA(VLOOKUP($B118,'Feeder DER'!$B$3:$V$366,'Feeder DER'!P$369,FALSE)),0,VLOOKUP($B118,'Feeder DER'!$B$3:$V$366,'Feeder DER'!P$369,FALSE)/1000)</f>
        <v>-1.1860639724596371</v>
      </c>
      <c r="AQ118" s="82">
        <f>IF(ISNA(VLOOKUP($B118,'Feeder DER'!$B$3:$V$366,'Feeder DER'!Q$369,FALSE)),0,VLOOKUP($B118,'Feeder DER'!$B$3:$V$366,'Feeder DER'!Q$369,FALSE)/1000)</f>
        <v>-1.324032330097217</v>
      </c>
      <c r="AR118" s="82">
        <f>IF(ISNA(VLOOKUP($B118,'Feeder DER'!$B$3:$V$366,'Feeder DER'!R$369,FALSE)),0,VLOOKUP($B118,'Feeder DER'!$B$3:$V$366,'Feeder DER'!R$369,FALSE)/1000)</f>
        <v>-1.4477130151613602</v>
      </c>
      <c r="AS118" s="82">
        <f>IF(ISNA(VLOOKUP($B118,'Feeder DER'!$B$3:$V$366,'Feeder DER'!S$369,FALSE)),0,VLOOKUP($B118,'Feeder DER'!$B$3:$V$366,'Feeder DER'!S$369,FALSE)/1000)</f>
        <v>-1.5633993938088058</v>
      </c>
      <c r="AT118" s="82">
        <f>IF(ISNA(VLOOKUP($B118,'Feeder DER'!$B$3:$V$366,'Feeder DER'!T$369,FALSE)),0,VLOOKUP($B118,'Feeder DER'!$B$3:$V$366,'Feeder DER'!T$369,FALSE)/1000)</f>
        <v>-1.6976367093858522</v>
      </c>
      <c r="AU118" s="82">
        <f>IF(ISNA(VLOOKUP($B118,'Feeder DER'!$B$3:$V$366,'Feeder DER'!U$369,FALSE)),0,VLOOKUP($B118,'Feeder DER'!$B$3:$V$366,'Feeder DER'!U$369,FALSE)/1000)</f>
        <v>-1.8295035728249187</v>
      </c>
      <c r="AV118" s="82">
        <f>IF(ISNA(VLOOKUP($B118,'Feeder DER'!$B$3:$V$366,'Feeder DER'!V$369,FALSE)),0,VLOOKUP($B118,'Feeder DER'!$B$3:$V$366,'Feeder DER'!V$369,FALSE)/1000)</f>
        <v>-1.945687029448472</v>
      </c>
    </row>
    <row r="119" spans="1:48" x14ac:dyDescent="0.25">
      <c r="A119" s="9" t="s">
        <v>65</v>
      </c>
      <c r="B119" s="108">
        <v>33275</v>
      </c>
      <c r="C119" s="109">
        <v>5.9188021692205659</v>
      </c>
      <c r="D119" s="109">
        <v>8.7897370742576193</v>
      </c>
      <c r="E119" s="109">
        <v>8.7897370742576193</v>
      </c>
      <c r="F119" s="109">
        <v>8.9236029249912843</v>
      </c>
      <c r="G119" s="109">
        <v>9.2408794890815873</v>
      </c>
      <c r="H119" s="109">
        <v>9.4630976009319276</v>
      </c>
      <c r="I119" s="109">
        <v>9.5113823387040011</v>
      </c>
      <c r="J119" s="109">
        <v>9.5618552687819367</v>
      </c>
      <c r="K119" s="109">
        <v>9.6377661988665224</v>
      </c>
      <c r="L119" s="109">
        <v>9.9444089286742852</v>
      </c>
      <c r="M119" s="109">
        <v>10.582615892805833</v>
      </c>
      <c r="N119" s="109">
        <v>11.221418454034305</v>
      </c>
      <c r="P119" s="109">
        <v>12.452023777499603</v>
      </c>
      <c r="Q119" s="109">
        <v>11.663767697438262</v>
      </c>
      <c r="R119" s="109">
        <v>11.663767697438262</v>
      </c>
      <c r="S119" s="109">
        <v>12.027084188595753</v>
      </c>
      <c r="T119" s="109">
        <v>12.261908878307567</v>
      </c>
      <c r="U119" s="109">
        <v>12.484843896502102</v>
      </c>
      <c r="V119" s="109">
        <v>12.565137416863424</v>
      </c>
      <c r="W119" s="109">
        <v>12.663280436450123</v>
      </c>
      <c r="X119" s="109">
        <v>12.803445430422153</v>
      </c>
      <c r="Y119" s="109">
        <v>13.059382218176875</v>
      </c>
      <c r="Z119" s="109">
        <v>13.702376421375636</v>
      </c>
      <c r="AA119" s="109">
        <v>14.285379790254067</v>
      </c>
      <c r="AC119" s="82">
        <f>IF(ISNA(VLOOKUP($B119,'Feeder DER'!$B$3:$V$366,'Feeder DER'!C$369,FALSE)),0,VLOOKUP($B119,'Feeder DER'!$B$3:$V$366,'Feeder DER'!C$369,FALSE)/1000)</f>
        <v>4.7968493341661294E-3</v>
      </c>
      <c r="AD119" s="82">
        <f>IF(ISNA(VLOOKUP($B119,'Feeder DER'!$B$3:$V$366,'Feeder DER'!D$369,FALSE)),0,VLOOKUP($B119,'Feeder DER'!$B$3:$V$366,'Feeder DER'!D$369,FALSE)/1000)</f>
        <v>9.6669304208018714E-3</v>
      </c>
      <c r="AE119" s="82">
        <f>IF(ISNA(VLOOKUP($B119,'Feeder DER'!$B$3:$V$366,'Feeder DER'!E$369,FALSE)),0,VLOOKUP($B119,'Feeder DER'!$B$3:$V$366,'Feeder DER'!E$369,FALSE)/1000)</f>
        <v>1.524933639347008E-2</v>
      </c>
      <c r="AF119" s="82">
        <f>IF(ISNA(VLOOKUP($B119,'Feeder DER'!$B$3:$V$366,'Feeder DER'!F$369,FALSE)),0,VLOOKUP($B119,'Feeder DER'!$B$3:$V$366,'Feeder DER'!F$369,FALSE)/1000)</f>
        <v>2.1265905740509287E-2</v>
      </c>
      <c r="AG119" s="82">
        <f>IF(ISNA(VLOOKUP($B119,'Feeder DER'!$B$3:$V$366,'Feeder DER'!G$369,FALSE)),0,VLOOKUP($B119,'Feeder DER'!$B$3:$V$366,'Feeder DER'!G$369,FALSE)/1000)</f>
        <v>2.7232267642246413E-2</v>
      </c>
      <c r="AH119" s="82">
        <f>IF(ISNA(VLOOKUP($B119,'Feeder DER'!$B$3:$V$366,'Feeder DER'!H$369,FALSE)),0,VLOOKUP($B119,'Feeder DER'!$B$3:$V$366,'Feeder DER'!H$369,FALSE)/1000)</f>
        <v>3.360343069886465E-2</v>
      </c>
      <c r="AI119" s="82">
        <f>IF(ISNA(VLOOKUP($B119,'Feeder DER'!$B$3:$V$366,'Feeder DER'!I$369,FALSE)),0,VLOOKUP($B119,'Feeder DER'!$B$3:$V$366,'Feeder DER'!I$369,FALSE)/1000)</f>
        <v>4.0547258564460377E-2</v>
      </c>
      <c r="AJ119" s="82">
        <f>IF(ISNA(VLOOKUP($B119,'Feeder DER'!$B$3:$V$366,'Feeder DER'!J$369,FALSE)),0,VLOOKUP($B119,'Feeder DER'!$B$3:$V$366,'Feeder DER'!J$369,FALSE)/1000)</f>
        <v>5.4981432227935667E-2</v>
      </c>
      <c r="AK119" s="82">
        <f>IF(ISNA(VLOOKUP($B119,'Feeder DER'!$B$3:$V$366,'Feeder DER'!K$369,FALSE)),0,VLOOKUP($B119,'Feeder DER'!$B$3:$V$366,'Feeder DER'!K$369,FALSE)/1000)</f>
        <v>6.7384316293365318E-2</v>
      </c>
      <c r="AL119" s="82">
        <f>IF(ISNA(VLOOKUP($B119,'Feeder DER'!$B$3:$V$366,'Feeder DER'!L$369,FALSE)),0,VLOOKUP($B119,'Feeder DER'!$B$3:$V$366,'Feeder DER'!L$369,FALSE)/1000)</f>
        <v>7.8943504228928138E-2</v>
      </c>
      <c r="AM119" s="82">
        <f>IF(ISNA(VLOOKUP($B119,'Feeder DER'!$B$3:$V$366,'Feeder DER'!M$369,FALSE)),0,VLOOKUP($B119,'Feeder DER'!$B$3:$V$366,'Feeder DER'!M$369,FALSE)/1000)</f>
        <v>-4.9916187070208499E-2</v>
      </c>
      <c r="AN119" s="82">
        <f>IF(ISNA(VLOOKUP($B119,'Feeder DER'!$B$3:$V$366,'Feeder DER'!N$369,FALSE)),0,VLOOKUP($B119,'Feeder DER'!$B$3:$V$366,'Feeder DER'!N$369,FALSE)/1000)</f>
        <v>-6.0821162894701825E-2</v>
      </c>
      <c r="AO119" s="82">
        <f>IF(ISNA(VLOOKUP($B119,'Feeder DER'!$B$3:$V$366,'Feeder DER'!O$369,FALSE)),0,VLOOKUP($B119,'Feeder DER'!$B$3:$V$366,'Feeder DER'!O$369,FALSE)/1000)</f>
        <v>-7.2513627829737692E-2</v>
      </c>
      <c r="AP119" s="82">
        <f>IF(ISNA(VLOOKUP($B119,'Feeder DER'!$B$3:$V$366,'Feeder DER'!P$369,FALSE)),0,VLOOKUP($B119,'Feeder DER'!$B$3:$V$366,'Feeder DER'!P$369,FALSE)/1000)</f>
        <v>-8.373388119182347E-2</v>
      </c>
      <c r="AQ119" s="82">
        <f>IF(ISNA(VLOOKUP($B119,'Feeder DER'!$B$3:$V$366,'Feeder DER'!Q$369,FALSE)),0,VLOOKUP($B119,'Feeder DER'!$B$3:$V$366,'Feeder DER'!Q$369,FALSE)/1000)</f>
        <v>-9.3469835787584624E-2</v>
      </c>
      <c r="AR119" s="82">
        <f>IF(ISNA(VLOOKUP($B119,'Feeder DER'!$B$3:$V$366,'Feeder DER'!R$369,FALSE)),0,VLOOKUP($B119,'Feeder DER'!$B$3:$V$366,'Feeder DER'!R$369,FALSE)/1000)</f>
        <v>-0.1021968349968267</v>
      </c>
      <c r="AS119" s="82">
        <f>IF(ISNA(VLOOKUP($B119,'Feeder DER'!$B$3:$V$366,'Feeder DER'!S$369,FALSE)),0,VLOOKUP($B119,'Feeder DER'!$B$3:$V$366,'Feeder DER'!S$369,FALSE)/1000)</f>
        <v>-0.11035907012063143</v>
      </c>
      <c r="AT119" s="82">
        <f>IF(ISNA(VLOOKUP($B119,'Feeder DER'!$B$3:$V$366,'Feeder DER'!T$369,FALSE)),0,VLOOKUP($B119,'Feeder DER'!$B$3:$V$366,'Feeder DER'!T$369,FALSE)/1000)</f>
        <v>-0.11982944477736401</v>
      </c>
      <c r="AU119" s="82">
        <f>IF(ISNA(VLOOKUP($B119,'Feeder DER'!$B$3:$V$366,'Feeder DER'!U$369,FALSE)),0,VLOOKUP($B119,'Feeder DER'!$B$3:$V$366,'Feeder DER'!U$369,FALSE)/1000)</f>
        <v>-0.12913215393454106</v>
      </c>
      <c r="AV119" s="82">
        <f>IF(ISNA(VLOOKUP($B119,'Feeder DER'!$B$3:$V$366,'Feeder DER'!V$369,FALSE)),0,VLOOKUP($B119,'Feeder DER'!$B$3:$V$366,'Feeder DER'!V$369,FALSE)/1000)</f>
        <v>-0.13732820983565686</v>
      </c>
    </row>
    <row r="120" spans="1:48" x14ac:dyDescent="0.25">
      <c r="A120" s="9" t="s">
        <v>65</v>
      </c>
      <c r="B120" s="108">
        <v>33276</v>
      </c>
      <c r="C120" s="109">
        <v>134.49918775380331</v>
      </c>
      <c r="D120" s="109">
        <v>179.51604682114746</v>
      </c>
      <c r="E120" s="109">
        <v>179.51604682114746</v>
      </c>
      <c r="F120" s="109">
        <v>182.25003853501073</v>
      </c>
      <c r="G120" s="109">
        <v>188.72989499184317</v>
      </c>
      <c r="H120" s="109">
        <v>193.26833756804527</v>
      </c>
      <c r="I120" s="109">
        <v>194.25447460188485</v>
      </c>
      <c r="J120" s="109">
        <v>195.28530189541186</v>
      </c>
      <c r="K120" s="109">
        <v>196.83565885878582</v>
      </c>
      <c r="L120" s="109">
        <v>203.09833659038156</v>
      </c>
      <c r="M120" s="109">
        <v>216.13267314524353</v>
      </c>
      <c r="N120" s="109">
        <v>229.17917379960409</v>
      </c>
      <c r="P120" s="109">
        <v>238.03516902984418</v>
      </c>
      <c r="Q120" s="109">
        <v>226.01632163289892</v>
      </c>
      <c r="R120" s="109">
        <v>226.01632163289892</v>
      </c>
      <c r="S120" s="109">
        <v>233.05653874370634</v>
      </c>
      <c r="T120" s="109">
        <v>237.60688765102455</v>
      </c>
      <c r="U120" s="109">
        <v>241.92684275323037</v>
      </c>
      <c r="V120" s="109">
        <v>243.48274189266607</v>
      </c>
      <c r="W120" s="109">
        <v>245.3845222484085</v>
      </c>
      <c r="X120" s="109">
        <v>248.10058940449682</v>
      </c>
      <c r="Y120" s="109">
        <v>253.06004100190535</v>
      </c>
      <c r="Z120" s="109">
        <v>265.51975285557842</v>
      </c>
      <c r="AA120" s="109">
        <v>276.81698376342922</v>
      </c>
      <c r="AC120" s="82">
        <f>IF(ISNA(VLOOKUP($B120,'Feeder DER'!$B$3:$V$366,'Feeder DER'!C$369,FALSE)),0,VLOOKUP($B120,'Feeder DER'!$B$3:$V$366,'Feeder DER'!C$369,FALSE)/1000)</f>
        <v>0.36289094538498107</v>
      </c>
      <c r="AD120" s="82">
        <f>IF(ISNA(VLOOKUP($B120,'Feeder DER'!$B$3:$V$366,'Feeder DER'!D$369,FALSE)),0,VLOOKUP($B120,'Feeder DER'!$B$3:$V$366,'Feeder DER'!D$369,FALSE)/1000)</f>
        <v>0.46490381622149929</v>
      </c>
      <c r="AE120" s="82">
        <f>IF(ISNA(VLOOKUP($B120,'Feeder DER'!$B$3:$V$366,'Feeder DER'!E$369,FALSE)),0,VLOOKUP($B120,'Feeder DER'!$B$3:$V$366,'Feeder DER'!E$369,FALSE)/1000)</f>
        <v>0.58248482226669807</v>
      </c>
      <c r="AF120" s="82">
        <f>IF(ISNA(VLOOKUP($B120,'Feeder DER'!$B$3:$V$366,'Feeder DER'!F$369,FALSE)),0,VLOOKUP($B120,'Feeder DER'!$B$3:$V$366,'Feeder DER'!F$369,FALSE)/1000)</f>
        <v>0.71248972674642819</v>
      </c>
      <c r="AG120" s="82">
        <f>IF(ISNA(VLOOKUP($B120,'Feeder DER'!$B$3:$V$366,'Feeder DER'!G$369,FALSE)),0,VLOOKUP($B120,'Feeder DER'!$B$3:$V$366,'Feeder DER'!G$369,FALSE)/1000)</f>
        <v>0.84534125232721458</v>
      </c>
      <c r="AH120" s="82">
        <f>IF(ISNA(VLOOKUP($B120,'Feeder DER'!$B$3:$V$366,'Feeder DER'!H$369,FALSE)),0,VLOOKUP($B120,'Feeder DER'!$B$3:$V$366,'Feeder DER'!H$369,FALSE)/1000)</f>
        <v>0.99230299925153942</v>
      </c>
      <c r="AI120" s="82">
        <f>IF(ISNA(VLOOKUP($B120,'Feeder DER'!$B$3:$V$366,'Feeder DER'!I$369,FALSE)),0,VLOOKUP($B120,'Feeder DER'!$B$3:$V$366,'Feeder DER'!I$369,FALSE)/1000)</f>
        <v>1.1569383705030292</v>
      </c>
      <c r="AJ120" s="82">
        <f>IF(ISNA(VLOOKUP($B120,'Feeder DER'!$B$3:$V$366,'Feeder DER'!J$369,FALSE)),0,VLOOKUP($B120,'Feeder DER'!$B$3:$V$366,'Feeder DER'!J$369,FALSE)/1000)</f>
        <v>1.5123430459446203</v>
      </c>
      <c r="AK120" s="82">
        <f>IF(ISNA(VLOOKUP($B120,'Feeder DER'!$B$3:$V$366,'Feeder DER'!K$369,FALSE)),0,VLOOKUP($B120,'Feeder DER'!$B$3:$V$366,'Feeder DER'!K$369,FALSE)/1000)</f>
        <v>1.8120928924989093</v>
      </c>
      <c r="AL120" s="82">
        <f>IF(ISNA(VLOOKUP($B120,'Feeder DER'!$B$3:$V$366,'Feeder DER'!L$369,FALSE)),0,VLOOKUP($B120,'Feeder DER'!$B$3:$V$366,'Feeder DER'!L$369,FALSE)/1000)</f>
        <v>2.0947054014719955</v>
      </c>
      <c r="AM120" s="82">
        <f>IF(ISNA(VLOOKUP($B120,'Feeder DER'!$B$3:$V$366,'Feeder DER'!M$369,FALSE)),0,VLOOKUP($B120,'Feeder DER'!$B$3:$V$366,'Feeder DER'!M$369,FALSE)/1000)</f>
        <v>-1.3899273878262264</v>
      </c>
      <c r="AN120" s="82">
        <f>IF(ISNA(VLOOKUP($B120,'Feeder DER'!$B$3:$V$366,'Feeder DER'!N$369,FALSE)),0,VLOOKUP($B120,'Feeder DER'!$B$3:$V$366,'Feeder DER'!N$369,FALSE)/1000)</f>
        <v>-1.6049032823547678</v>
      </c>
      <c r="AO120" s="82">
        <f>IF(ISNA(VLOOKUP($B120,'Feeder DER'!$B$3:$V$366,'Feeder DER'!O$369,FALSE)),0,VLOOKUP($B120,'Feeder DER'!$B$3:$V$366,'Feeder DER'!O$369,FALSE)/1000)</f>
        <v>-1.8306565954008234</v>
      </c>
      <c r="AP120" s="82">
        <f>IF(ISNA(VLOOKUP($B120,'Feeder DER'!$B$3:$V$366,'Feeder DER'!P$369,FALSE)),0,VLOOKUP($B120,'Feeder DER'!$B$3:$V$366,'Feeder DER'!P$369,FALSE)/1000)</f>
        <v>-2.039785873458686</v>
      </c>
      <c r="AQ120" s="82">
        <f>IF(ISNA(VLOOKUP($B120,'Feeder DER'!$B$3:$V$366,'Feeder DER'!Q$369,FALSE)),0,VLOOKUP($B120,'Feeder DER'!$B$3:$V$366,'Feeder DER'!Q$369,FALSE)/1000)</f>
        <v>-2.213776390938941</v>
      </c>
      <c r="AR120" s="82">
        <f>IF(ISNA(VLOOKUP($B120,'Feeder DER'!$B$3:$V$366,'Feeder DER'!R$369,FALSE)),0,VLOOKUP($B120,'Feeder DER'!$B$3:$V$366,'Feeder DER'!R$369,FALSE)/1000)</f>
        <v>-2.3610646443289296</v>
      </c>
      <c r="AS120" s="82">
        <f>IF(ISNA(VLOOKUP($B120,'Feeder DER'!$B$3:$V$366,'Feeder DER'!S$369,FALSE)),0,VLOOKUP($B120,'Feeder DER'!$B$3:$V$366,'Feeder DER'!S$369,FALSE)/1000)</f>
        <v>-2.490266567668542</v>
      </c>
      <c r="AT120" s="82">
        <f>IF(ISNA(VLOOKUP($B120,'Feeder DER'!$B$3:$V$366,'Feeder DER'!T$369,FALSE)),0,VLOOKUP($B120,'Feeder DER'!$B$3:$V$366,'Feeder DER'!T$369,FALSE)/1000)</f>
        <v>-2.61199949078213</v>
      </c>
      <c r="AU120" s="82">
        <f>IF(ISNA(VLOOKUP($B120,'Feeder DER'!$B$3:$V$366,'Feeder DER'!U$369,FALSE)),0,VLOOKUP($B120,'Feeder DER'!$B$3:$V$366,'Feeder DER'!U$369,FALSE)/1000)</f>
        <v>-2.7398412489964259</v>
      </c>
      <c r="AV120" s="82">
        <f>IF(ISNA(VLOOKUP($B120,'Feeder DER'!$B$3:$V$366,'Feeder DER'!V$369,FALSE)),0,VLOOKUP($B120,'Feeder DER'!$B$3:$V$366,'Feeder DER'!V$369,FALSE)/1000)</f>
        <v>-2.8425429608653934</v>
      </c>
    </row>
    <row r="121" spans="1:48" x14ac:dyDescent="0.25">
      <c r="A121" s="9" t="s">
        <v>65</v>
      </c>
      <c r="B121" s="108">
        <v>33277</v>
      </c>
      <c r="C121" s="109">
        <v>0</v>
      </c>
      <c r="D121" s="109">
        <v>0</v>
      </c>
      <c r="E121" s="109">
        <v>0</v>
      </c>
      <c r="F121" s="109">
        <v>0</v>
      </c>
      <c r="G121" s="109">
        <v>0</v>
      </c>
      <c r="H121" s="109">
        <v>0</v>
      </c>
      <c r="I121" s="109">
        <v>0</v>
      </c>
      <c r="J121" s="109">
        <v>0</v>
      </c>
      <c r="K121" s="109">
        <v>0</v>
      </c>
      <c r="L121" s="109">
        <v>0</v>
      </c>
      <c r="M121" s="109">
        <v>0</v>
      </c>
      <c r="N121" s="109">
        <v>0</v>
      </c>
      <c r="P121" s="109">
        <v>0</v>
      </c>
      <c r="Q121" s="109">
        <v>0</v>
      </c>
      <c r="R121" s="109">
        <v>0</v>
      </c>
      <c r="S121" s="109">
        <v>0</v>
      </c>
      <c r="T121" s="109">
        <v>0</v>
      </c>
      <c r="U121" s="109">
        <v>0</v>
      </c>
      <c r="V121" s="109">
        <v>0</v>
      </c>
      <c r="W121" s="109">
        <v>0</v>
      </c>
      <c r="X121" s="109">
        <v>0</v>
      </c>
      <c r="Y121" s="109">
        <v>0</v>
      </c>
      <c r="Z121" s="109">
        <v>0</v>
      </c>
      <c r="AA121" s="109">
        <v>0</v>
      </c>
      <c r="AC121" s="82">
        <f>IF(ISNA(VLOOKUP($B121,'Feeder DER'!$B$3:$V$366,'Feeder DER'!C$369,FALSE)),0,VLOOKUP($B121,'Feeder DER'!$B$3:$V$366,'Feeder DER'!C$369,FALSE)/1000)</f>
        <v>0</v>
      </c>
      <c r="AD121" s="82">
        <f>IF(ISNA(VLOOKUP($B121,'Feeder DER'!$B$3:$V$366,'Feeder DER'!D$369,FALSE)),0,VLOOKUP($B121,'Feeder DER'!$B$3:$V$366,'Feeder DER'!D$369,FALSE)/1000)</f>
        <v>0</v>
      </c>
      <c r="AE121" s="82">
        <f>IF(ISNA(VLOOKUP($B121,'Feeder DER'!$B$3:$V$366,'Feeder DER'!E$369,FALSE)),0,VLOOKUP($B121,'Feeder DER'!$B$3:$V$366,'Feeder DER'!E$369,FALSE)/1000)</f>
        <v>0</v>
      </c>
      <c r="AF121" s="82">
        <f>IF(ISNA(VLOOKUP($B121,'Feeder DER'!$B$3:$V$366,'Feeder DER'!F$369,FALSE)),0,VLOOKUP($B121,'Feeder DER'!$B$3:$V$366,'Feeder DER'!F$369,FALSE)/1000)</f>
        <v>0</v>
      </c>
      <c r="AG121" s="82">
        <f>IF(ISNA(VLOOKUP($B121,'Feeder DER'!$B$3:$V$366,'Feeder DER'!G$369,FALSE)),0,VLOOKUP($B121,'Feeder DER'!$B$3:$V$366,'Feeder DER'!G$369,FALSE)/1000)</f>
        <v>0</v>
      </c>
      <c r="AH121" s="82">
        <f>IF(ISNA(VLOOKUP($B121,'Feeder DER'!$B$3:$V$366,'Feeder DER'!H$369,FALSE)),0,VLOOKUP($B121,'Feeder DER'!$B$3:$V$366,'Feeder DER'!H$369,FALSE)/1000)</f>
        <v>0</v>
      </c>
      <c r="AI121" s="82">
        <f>IF(ISNA(VLOOKUP($B121,'Feeder DER'!$B$3:$V$366,'Feeder DER'!I$369,FALSE)),0,VLOOKUP($B121,'Feeder DER'!$B$3:$V$366,'Feeder DER'!I$369,FALSE)/1000)</f>
        <v>0</v>
      </c>
      <c r="AJ121" s="82">
        <f>IF(ISNA(VLOOKUP($B121,'Feeder DER'!$B$3:$V$366,'Feeder DER'!J$369,FALSE)),0,VLOOKUP($B121,'Feeder DER'!$B$3:$V$366,'Feeder DER'!J$369,FALSE)/1000)</f>
        <v>0</v>
      </c>
      <c r="AK121" s="82">
        <f>IF(ISNA(VLOOKUP($B121,'Feeder DER'!$B$3:$V$366,'Feeder DER'!K$369,FALSE)),0,VLOOKUP($B121,'Feeder DER'!$B$3:$V$366,'Feeder DER'!K$369,FALSE)/1000)</f>
        <v>0</v>
      </c>
      <c r="AL121" s="82">
        <f>IF(ISNA(VLOOKUP($B121,'Feeder DER'!$B$3:$V$366,'Feeder DER'!L$369,FALSE)),0,VLOOKUP($B121,'Feeder DER'!$B$3:$V$366,'Feeder DER'!L$369,FALSE)/1000)</f>
        <v>0</v>
      </c>
      <c r="AM121" s="82">
        <f>IF(ISNA(VLOOKUP($B121,'Feeder DER'!$B$3:$V$366,'Feeder DER'!M$369,FALSE)),0,VLOOKUP($B121,'Feeder DER'!$B$3:$V$366,'Feeder DER'!M$369,FALSE)/1000)</f>
        <v>0</v>
      </c>
      <c r="AN121" s="82">
        <f>IF(ISNA(VLOOKUP($B121,'Feeder DER'!$B$3:$V$366,'Feeder DER'!N$369,FALSE)),0,VLOOKUP($B121,'Feeder DER'!$B$3:$V$366,'Feeder DER'!N$369,FALSE)/1000)</f>
        <v>0</v>
      </c>
      <c r="AO121" s="82">
        <f>IF(ISNA(VLOOKUP($B121,'Feeder DER'!$B$3:$V$366,'Feeder DER'!O$369,FALSE)),0,VLOOKUP($B121,'Feeder DER'!$B$3:$V$366,'Feeder DER'!O$369,FALSE)/1000)</f>
        <v>0</v>
      </c>
      <c r="AP121" s="82">
        <f>IF(ISNA(VLOOKUP($B121,'Feeder DER'!$B$3:$V$366,'Feeder DER'!P$369,FALSE)),0,VLOOKUP($B121,'Feeder DER'!$B$3:$V$366,'Feeder DER'!P$369,FALSE)/1000)</f>
        <v>0</v>
      </c>
      <c r="AQ121" s="82">
        <f>IF(ISNA(VLOOKUP($B121,'Feeder DER'!$B$3:$V$366,'Feeder DER'!Q$369,FALSE)),0,VLOOKUP($B121,'Feeder DER'!$B$3:$V$366,'Feeder DER'!Q$369,FALSE)/1000)</f>
        <v>0</v>
      </c>
      <c r="AR121" s="82">
        <f>IF(ISNA(VLOOKUP($B121,'Feeder DER'!$B$3:$V$366,'Feeder DER'!R$369,FALSE)),0,VLOOKUP($B121,'Feeder DER'!$B$3:$V$366,'Feeder DER'!R$369,FALSE)/1000)</f>
        <v>0</v>
      </c>
      <c r="AS121" s="82">
        <f>IF(ISNA(VLOOKUP($B121,'Feeder DER'!$B$3:$V$366,'Feeder DER'!S$369,FALSE)),0,VLOOKUP($B121,'Feeder DER'!$B$3:$V$366,'Feeder DER'!S$369,FALSE)/1000)</f>
        <v>0</v>
      </c>
      <c r="AT121" s="82">
        <f>IF(ISNA(VLOOKUP($B121,'Feeder DER'!$B$3:$V$366,'Feeder DER'!T$369,FALSE)),0,VLOOKUP($B121,'Feeder DER'!$B$3:$V$366,'Feeder DER'!T$369,FALSE)/1000)</f>
        <v>0</v>
      </c>
      <c r="AU121" s="82">
        <f>IF(ISNA(VLOOKUP($B121,'Feeder DER'!$B$3:$V$366,'Feeder DER'!U$369,FALSE)),0,VLOOKUP($B121,'Feeder DER'!$B$3:$V$366,'Feeder DER'!U$369,FALSE)/1000)</f>
        <v>0</v>
      </c>
      <c r="AV121" s="82">
        <f>IF(ISNA(VLOOKUP($B121,'Feeder DER'!$B$3:$V$366,'Feeder DER'!V$369,FALSE)),0,VLOOKUP($B121,'Feeder DER'!$B$3:$V$366,'Feeder DER'!V$369,FALSE)/1000)</f>
        <v>0</v>
      </c>
    </row>
    <row r="122" spans="1:48" x14ac:dyDescent="0.25">
      <c r="A122" s="9" t="s">
        <v>149</v>
      </c>
      <c r="B122" s="108">
        <v>90019</v>
      </c>
      <c r="C122" s="109">
        <v>389.39283907691487</v>
      </c>
      <c r="D122" s="109">
        <v>441.26856512344546</v>
      </c>
      <c r="E122" s="109">
        <v>441.26856512344546</v>
      </c>
      <c r="F122" s="109">
        <v>447.9889927509422</v>
      </c>
      <c r="G122" s="109">
        <v>463.91713405945234</v>
      </c>
      <c r="H122" s="109">
        <v>475.0730840648082</v>
      </c>
      <c r="I122" s="109">
        <v>477.49710844392695</v>
      </c>
      <c r="J122" s="109">
        <v>480.03098599281225</v>
      </c>
      <c r="K122" s="109">
        <v>483.84191991638937</v>
      </c>
      <c r="L122" s="109">
        <v>499.2362139942058</v>
      </c>
      <c r="M122" s="109">
        <v>531.27592905450012</v>
      </c>
      <c r="N122" s="109">
        <v>563.3455446993205</v>
      </c>
      <c r="P122" s="109">
        <v>371.70577363351885</v>
      </c>
      <c r="Q122" s="109">
        <v>365.64206900766914</v>
      </c>
      <c r="R122" s="109">
        <v>365.64206900766914</v>
      </c>
      <c r="S122" s="109">
        <v>377.03150996512306</v>
      </c>
      <c r="T122" s="109">
        <v>384.39292075686666</v>
      </c>
      <c r="U122" s="109">
        <v>391.38160772504204</v>
      </c>
      <c r="V122" s="109">
        <v>393.89869222761416</v>
      </c>
      <c r="W122" s="109">
        <v>396.97533244124099</v>
      </c>
      <c r="X122" s="109">
        <v>401.3693001305698</v>
      </c>
      <c r="Y122" s="109">
        <v>409.39254433753109</v>
      </c>
      <c r="Z122" s="109">
        <v>429.54947277748698</v>
      </c>
      <c r="AA122" s="109">
        <v>447.82577624690282</v>
      </c>
      <c r="AC122" s="82">
        <f>IF(ISNA(VLOOKUP($B122,'Feeder DER'!$B$3:$V$366,'Feeder DER'!C$369,FALSE)),0,VLOOKUP($B122,'Feeder DER'!$B$3:$V$366,'Feeder DER'!C$369,FALSE)/1000)</f>
        <v>1.4918887678226715E-4</v>
      </c>
      <c r="AD122" s="82">
        <f>IF(ISNA(VLOOKUP($B122,'Feeder DER'!$B$3:$V$366,'Feeder DER'!D$369,FALSE)),0,VLOOKUP($B122,'Feeder DER'!$B$3:$V$366,'Feeder DER'!D$369,FALSE)/1000)</f>
        <v>2.8819770860129019E-4</v>
      </c>
      <c r="AE122" s="82">
        <f>IF(ISNA(VLOOKUP($B122,'Feeder DER'!$B$3:$V$366,'Feeder DER'!E$369,FALSE)),0,VLOOKUP($B122,'Feeder DER'!$B$3:$V$366,'Feeder DER'!E$369,FALSE)/1000)</f>
        <v>4.5620279411514713E-4</v>
      </c>
      <c r="AF122" s="82">
        <f>IF(ISNA(VLOOKUP($B122,'Feeder DER'!$B$3:$V$366,'Feeder DER'!F$369,FALSE)),0,VLOOKUP($B122,'Feeder DER'!$B$3:$V$366,'Feeder DER'!F$369,FALSE)/1000)</f>
        <v>6.5113398125286805E-4</v>
      </c>
      <c r="AG122" s="82">
        <f>IF(ISNA(VLOOKUP($B122,'Feeder DER'!$B$3:$V$366,'Feeder DER'!G$369,FALSE)),0,VLOOKUP($B122,'Feeder DER'!$B$3:$V$366,'Feeder DER'!G$369,FALSE)/1000)</f>
        <v>8.5702668988451886E-4</v>
      </c>
      <c r="AH122" s="82">
        <f>IF(ISNA(VLOOKUP($B122,'Feeder DER'!$B$3:$V$366,'Feeder DER'!H$369,FALSE)),0,VLOOKUP($B122,'Feeder DER'!$B$3:$V$366,'Feeder DER'!H$369,FALSE)/1000)</f>
        <v>1.0889298276726754E-3</v>
      </c>
      <c r="AI122" s="82">
        <f>IF(ISNA(VLOOKUP($B122,'Feeder DER'!$B$3:$V$366,'Feeder DER'!I$369,FALSE)),0,VLOOKUP($B122,'Feeder DER'!$B$3:$V$366,'Feeder DER'!I$369,FALSE)/1000)</f>
        <v>1.354072578750209E-3</v>
      </c>
      <c r="AJ122" s="82">
        <f>IF(ISNA(VLOOKUP($B122,'Feeder DER'!$B$3:$V$366,'Feeder DER'!J$369,FALSE)),0,VLOOKUP($B122,'Feeder DER'!$B$3:$V$366,'Feeder DER'!J$369,FALSE)/1000)</f>
        <v>1.9305249475070746E-3</v>
      </c>
      <c r="AK122" s="82">
        <f>IF(ISNA(VLOOKUP($B122,'Feeder DER'!$B$3:$V$366,'Feeder DER'!K$369,FALSE)),0,VLOOKUP($B122,'Feeder DER'!$B$3:$V$366,'Feeder DER'!K$369,FALSE)/1000)</f>
        <v>2.4125117826126188E-3</v>
      </c>
      <c r="AL122" s="82">
        <f>IF(ISNA(VLOOKUP($B122,'Feeder DER'!$B$3:$V$366,'Feeder DER'!L$369,FALSE)),0,VLOOKUP($B122,'Feeder DER'!$B$3:$V$366,'Feeder DER'!L$369,FALSE)/1000)</f>
        <v>2.8631599847023436E-3</v>
      </c>
      <c r="AM122" s="82">
        <f>IF(ISNA(VLOOKUP($B122,'Feeder DER'!$B$3:$V$366,'Feeder DER'!M$369,FALSE)),0,VLOOKUP($B122,'Feeder DER'!$B$3:$V$366,'Feeder DER'!M$369,FALSE)/1000)</f>
        <v>-1.4131286367653827E-3</v>
      </c>
      <c r="AN122" s="82">
        <f>IF(ISNA(VLOOKUP($B122,'Feeder DER'!$B$3:$V$366,'Feeder DER'!N$369,FALSE)),0,VLOOKUP($B122,'Feeder DER'!$B$3:$V$366,'Feeder DER'!N$369,FALSE)/1000)</f>
        <v>-1.7324729268490269E-3</v>
      </c>
      <c r="AO122" s="82">
        <f>IF(ISNA(VLOOKUP($B122,'Feeder DER'!$B$3:$V$366,'Feeder DER'!O$369,FALSE)),0,VLOOKUP($B122,'Feeder DER'!$B$3:$V$366,'Feeder DER'!O$369,FALSE)/1000)</f>
        <v>-2.0884486158081E-3</v>
      </c>
      <c r="AP122" s="82">
        <f>IF(ISNA(VLOOKUP($B122,'Feeder DER'!$B$3:$V$366,'Feeder DER'!P$369,FALSE)),0,VLOOKUP($B122,'Feeder DER'!$B$3:$V$366,'Feeder DER'!P$369,FALSE)/1000)</f>
        <v>-2.4430982494787973E-3</v>
      </c>
      <c r="AQ122" s="82">
        <f>IF(ISNA(VLOOKUP($B122,'Feeder DER'!$B$3:$V$366,'Feeder DER'!Q$369,FALSE)),0,VLOOKUP($B122,'Feeder DER'!$B$3:$V$366,'Feeder DER'!Q$369,FALSE)/1000)</f>
        <v>-2.7628595326395556E-3</v>
      </c>
      <c r="AR122" s="82">
        <f>IF(ISNA(VLOOKUP($B122,'Feeder DER'!$B$3:$V$366,'Feeder DER'!R$369,FALSE)),0,VLOOKUP($B122,'Feeder DER'!$B$3:$V$366,'Feeder DER'!R$369,FALSE)/1000)</f>
        <v>-3.0582167506577303E-3</v>
      </c>
      <c r="AS122" s="82">
        <f>IF(ISNA(VLOOKUP($B122,'Feeder DER'!$B$3:$V$366,'Feeder DER'!S$369,FALSE)),0,VLOOKUP($B122,'Feeder DER'!$B$3:$V$366,'Feeder DER'!S$369,FALSE)/1000)</f>
        <v>-3.3428206382211472E-3</v>
      </c>
      <c r="AT122" s="82">
        <f>IF(ISNA(VLOOKUP($B122,'Feeder DER'!$B$3:$V$366,'Feeder DER'!T$369,FALSE)),0,VLOOKUP($B122,'Feeder DER'!$B$3:$V$366,'Feeder DER'!T$369,FALSE)/1000)</f>
        <v>-3.6617306637900548E-3</v>
      </c>
      <c r="AU122" s="82">
        <f>IF(ISNA(VLOOKUP($B122,'Feeder DER'!$B$3:$V$366,'Feeder DER'!U$369,FALSE)),0,VLOOKUP($B122,'Feeder DER'!$B$3:$V$366,'Feeder DER'!U$369,FALSE)/1000)</f>
        <v>-3.989155877873473E-3</v>
      </c>
      <c r="AV122" s="82">
        <f>IF(ISNA(VLOOKUP($B122,'Feeder DER'!$B$3:$V$366,'Feeder DER'!V$369,FALSE)),0,VLOOKUP($B122,'Feeder DER'!$B$3:$V$366,'Feeder DER'!V$369,FALSE)/1000)</f>
        <v>-4.2823033343149363E-3</v>
      </c>
    </row>
    <row r="123" spans="1:48" x14ac:dyDescent="0.25">
      <c r="A123" s="9" t="s">
        <v>149</v>
      </c>
      <c r="B123" s="108">
        <v>90020</v>
      </c>
      <c r="C123" s="109">
        <v>84.851787839382638</v>
      </c>
      <c r="D123" s="109">
        <v>106.65856973395296</v>
      </c>
      <c r="E123" s="109">
        <v>106.65856973395296</v>
      </c>
      <c r="F123" s="109">
        <v>108.28295736407753</v>
      </c>
      <c r="G123" s="109">
        <v>112.13293197083593</v>
      </c>
      <c r="H123" s="109">
        <v>114.82942513993777</v>
      </c>
      <c r="I123" s="109">
        <v>115.41533357237894</v>
      </c>
      <c r="J123" s="109">
        <v>116.02779450117742</v>
      </c>
      <c r="K123" s="109">
        <v>116.94893140909568</v>
      </c>
      <c r="L123" s="109">
        <v>120.66987035235449</v>
      </c>
      <c r="M123" s="109">
        <v>128.41415683253553</v>
      </c>
      <c r="N123" s="109">
        <v>136.16567055216169</v>
      </c>
      <c r="P123" s="109">
        <v>113.4965897641937</v>
      </c>
      <c r="Q123" s="109">
        <v>117.58433656101053</v>
      </c>
      <c r="R123" s="109">
        <v>117.58433656101053</v>
      </c>
      <c r="S123" s="109">
        <v>121.24698911742338</v>
      </c>
      <c r="T123" s="109">
        <v>123.61429495411056</v>
      </c>
      <c r="U123" s="109">
        <v>125.8617390811381</v>
      </c>
      <c r="V123" s="109">
        <v>126.67119110099507</v>
      </c>
      <c r="W123" s="109">
        <v>127.66058682161894</v>
      </c>
      <c r="X123" s="109">
        <v>129.07361289113669</v>
      </c>
      <c r="Y123" s="109">
        <v>131.65375321717428</v>
      </c>
      <c r="Z123" s="109">
        <v>138.13588221330539</v>
      </c>
      <c r="AA123" s="109">
        <v>144.01323386507573</v>
      </c>
      <c r="AC123" s="82">
        <f>IF(ISNA(VLOOKUP($B123,'Feeder DER'!$B$3:$V$366,'Feeder DER'!C$369,FALSE)),0,VLOOKUP($B123,'Feeder DER'!$B$3:$V$366,'Feeder DER'!C$369,FALSE)/1000)</f>
        <v>3.2821552892098762E-3</v>
      </c>
      <c r="AD123" s="82">
        <f>IF(ISNA(VLOOKUP($B123,'Feeder DER'!$B$3:$V$366,'Feeder DER'!D$369,FALSE)),0,VLOOKUP($B123,'Feeder DER'!$B$3:$V$366,'Feeder DER'!D$369,FALSE)/1000)</f>
        <v>6.3403495892283834E-3</v>
      </c>
      <c r="AE123" s="82">
        <f>IF(ISNA(VLOOKUP($B123,'Feeder DER'!$B$3:$V$366,'Feeder DER'!E$369,FALSE)),0,VLOOKUP($B123,'Feeder DER'!$B$3:$V$366,'Feeder DER'!E$369,FALSE)/1000)</f>
        <v>1.0036461470533236E-2</v>
      </c>
      <c r="AF123" s="82">
        <f>IF(ISNA(VLOOKUP($B123,'Feeder DER'!$B$3:$V$366,'Feeder DER'!F$369,FALSE)),0,VLOOKUP($B123,'Feeder DER'!$B$3:$V$366,'Feeder DER'!F$369,FALSE)/1000)</f>
        <v>1.4324947587563096E-2</v>
      </c>
      <c r="AG123" s="82">
        <f>IF(ISNA(VLOOKUP($B123,'Feeder DER'!$B$3:$V$366,'Feeder DER'!G$369,FALSE)),0,VLOOKUP($B123,'Feeder DER'!$B$3:$V$366,'Feeder DER'!G$369,FALSE)/1000)</f>
        <v>1.8854587177459411E-2</v>
      </c>
      <c r="AH123" s="82">
        <f>IF(ISNA(VLOOKUP($B123,'Feeder DER'!$B$3:$V$366,'Feeder DER'!H$369,FALSE)),0,VLOOKUP($B123,'Feeder DER'!$B$3:$V$366,'Feeder DER'!H$369,FALSE)/1000)</f>
        <v>2.3956456208798851E-2</v>
      </c>
      <c r="AI123" s="82">
        <f>IF(ISNA(VLOOKUP($B123,'Feeder DER'!$B$3:$V$366,'Feeder DER'!I$369,FALSE)),0,VLOOKUP($B123,'Feeder DER'!$B$3:$V$366,'Feeder DER'!I$369,FALSE)/1000)</f>
        <v>2.97895967325046E-2</v>
      </c>
      <c r="AJ123" s="82">
        <f>IF(ISNA(VLOOKUP($B123,'Feeder DER'!$B$3:$V$366,'Feeder DER'!J$369,FALSE)),0,VLOOKUP($B123,'Feeder DER'!$B$3:$V$366,'Feeder DER'!J$369,FALSE)/1000)</f>
        <v>4.2471548845155638E-2</v>
      </c>
      <c r="AK123" s="82">
        <f>IF(ISNA(VLOOKUP($B123,'Feeder DER'!$B$3:$V$366,'Feeder DER'!K$369,FALSE)),0,VLOOKUP($B123,'Feeder DER'!$B$3:$V$366,'Feeder DER'!K$369,FALSE)/1000)</f>
        <v>5.3075259217477626E-2</v>
      </c>
      <c r="AL123" s="82">
        <f>IF(ISNA(VLOOKUP($B123,'Feeder DER'!$B$3:$V$366,'Feeder DER'!L$369,FALSE)),0,VLOOKUP($B123,'Feeder DER'!$B$3:$V$366,'Feeder DER'!L$369,FALSE)/1000)</f>
        <v>6.2989519663451565E-2</v>
      </c>
      <c r="AM123" s="82">
        <f>IF(ISNA(VLOOKUP($B123,'Feeder DER'!$B$3:$V$366,'Feeder DER'!M$369,FALSE)),0,VLOOKUP($B123,'Feeder DER'!$B$3:$V$366,'Feeder DER'!M$369,FALSE)/1000)</f>
        <v>-3.1088830008838414E-2</v>
      </c>
      <c r="AN123" s="82">
        <f>IF(ISNA(VLOOKUP($B123,'Feeder DER'!$B$3:$V$366,'Feeder DER'!N$369,FALSE)),0,VLOOKUP($B123,'Feeder DER'!$B$3:$V$366,'Feeder DER'!N$369,FALSE)/1000)</f>
        <v>-3.8114404390678591E-2</v>
      </c>
      <c r="AO123" s="82">
        <f>IF(ISNA(VLOOKUP($B123,'Feeder DER'!$B$3:$V$366,'Feeder DER'!O$369,FALSE)),0,VLOOKUP($B123,'Feeder DER'!$B$3:$V$366,'Feeder DER'!O$369,FALSE)/1000)</f>
        <v>-4.5945869547778191E-2</v>
      </c>
      <c r="AP123" s="82">
        <f>IF(ISNA(VLOOKUP($B123,'Feeder DER'!$B$3:$V$366,'Feeder DER'!P$369,FALSE)),0,VLOOKUP($B123,'Feeder DER'!$B$3:$V$366,'Feeder DER'!P$369,FALSE)/1000)</f>
        <v>-5.3748161488533557E-2</v>
      </c>
      <c r="AQ123" s="82">
        <f>IF(ISNA(VLOOKUP($B123,'Feeder DER'!$B$3:$V$366,'Feeder DER'!Q$369,FALSE)),0,VLOOKUP($B123,'Feeder DER'!$B$3:$V$366,'Feeder DER'!Q$369,FALSE)/1000)</f>
        <v>-6.0782909718070224E-2</v>
      </c>
      <c r="AR123" s="82">
        <f>IF(ISNA(VLOOKUP($B123,'Feeder DER'!$B$3:$V$366,'Feeder DER'!R$369,FALSE)),0,VLOOKUP($B123,'Feeder DER'!$B$3:$V$366,'Feeder DER'!R$369,FALSE)/1000)</f>
        <v>-6.7280768514470068E-2</v>
      </c>
      <c r="AS123" s="82">
        <f>IF(ISNA(VLOOKUP($B123,'Feeder DER'!$B$3:$V$366,'Feeder DER'!S$369,FALSE)),0,VLOOKUP($B123,'Feeder DER'!$B$3:$V$366,'Feeder DER'!S$369,FALSE)/1000)</f>
        <v>-7.3542054040865223E-2</v>
      </c>
      <c r="AT123" s="82">
        <f>IF(ISNA(VLOOKUP($B123,'Feeder DER'!$B$3:$V$366,'Feeder DER'!T$369,FALSE)),0,VLOOKUP($B123,'Feeder DER'!$B$3:$V$366,'Feeder DER'!T$369,FALSE)/1000)</f>
        <v>-8.0558074603381172E-2</v>
      </c>
      <c r="AU123" s="82">
        <f>IF(ISNA(VLOOKUP($B123,'Feeder DER'!$B$3:$V$366,'Feeder DER'!U$369,FALSE)),0,VLOOKUP($B123,'Feeder DER'!$B$3:$V$366,'Feeder DER'!U$369,FALSE)/1000)</f>
        <v>-8.7761429313216385E-2</v>
      </c>
      <c r="AV123" s="82">
        <f>IF(ISNA(VLOOKUP($B123,'Feeder DER'!$B$3:$V$366,'Feeder DER'!V$369,FALSE)),0,VLOOKUP($B123,'Feeder DER'!$B$3:$V$366,'Feeder DER'!V$369,FALSE)/1000)</f>
        <v>-9.4210673354928581E-2</v>
      </c>
    </row>
    <row r="124" spans="1:48" x14ac:dyDescent="0.25">
      <c r="A124" s="9" t="s">
        <v>149</v>
      </c>
      <c r="B124" s="108">
        <v>90021</v>
      </c>
      <c r="C124" s="109">
        <v>62.247171190543227</v>
      </c>
      <c r="D124" s="109">
        <v>73.484416576039834</v>
      </c>
      <c r="E124" s="109">
        <v>73.484416576039834</v>
      </c>
      <c r="F124" s="109">
        <v>74.603568816603229</v>
      </c>
      <c r="G124" s="109">
        <v>77.256080832430015</v>
      </c>
      <c r="H124" s="109">
        <v>79.113880236894076</v>
      </c>
      <c r="I124" s="109">
        <v>79.517552810343318</v>
      </c>
      <c r="J124" s="109">
        <v>79.939519222799817</v>
      </c>
      <c r="K124" s="109">
        <v>80.57415372459252</v>
      </c>
      <c r="L124" s="109">
        <v>83.137764206548923</v>
      </c>
      <c r="M124" s="109">
        <v>88.473335227361673</v>
      </c>
      <c r="N124" s="109">
        <v>93.81388558996953</v>
      </c>
      <c r="P124" s="109">
        <v>98.021708631495301</v>
      </c>
      <c r="Q124" s="109">
        <v>81.781737936673593</v>
      </c>
      <c r="R124" s="109">
        <v>81.781737936673593</v>
      </c>
      <c r="S124" s="109">
        <v>84.329169850500165</v>
      </c>
      <c r="T124" s="109">
        <v>85.975667940417566</v>
      </c>
      <c r="U124" s="109">
        <v>87.53880034392877</v>
      </c>
      <c r="V124" s="109">
        <v>88.101786834275686</v>
      </c>
      <c r="W124" s="109">
        <v>88.789926971867416</v>
      </c>
      <c r="X124" s="109">
        <v>89.772708616895699</v>
      </c>
      <c r="Y124" s="109">
        <v>91.56723640992675</v>
      </c>
      <c r="Z124" s="109">
        <v>96.07565811249124</v>
      </c>
      <c r="AA124" s="109">
        <v>100.16344775016428</v>
      </c>
      <c r="AC124" s="82">
        <f>IF(ISNA(VLOOKUP($B124,'Feeder DER'!$B$3:$V$366,'Feeder DER'!C$369,FALSE)),0,VLOOKUP($B124,'Feeder DER'!$B$3:$V$366,'Feeder DER'!C$369,FALSE)/1000)</f>
        <v>5.9377172959342297E-3</v>
      </c>
      <c r="AD124" s="82">
        <f>IF(ISNA(VLOOKUP($B124,'Feeder DER'!$B$3:$V$366,'Feeder DER'!D$369,FALSE)),0,VLOOKUP($B124,'Feeder DER'!$B$3:$V$366,'Feeder DER'!D$369,FALSE)/1000)</f>
        <v>1.1470268802331349E-2</v>
      </c>
      <c r="AE124" s="82">
        <f>IF(ISNA(VLOOKUP($B124,'Feeder DER'!$B$3:$V$366,'Feeder DER'!E$369,FALSE)),0,VLOOKUP($B124,'Feeder DER'!$B$3:$V$366,'Feeder DER'!E$369,FALSE)/1000)</f>
        <v>1.8156871205782854E-2</v>
      </c>
      <c r="AF124" s="82">
        <f>IF(ISNA(VLOOKUP($B124,'Feeder DER'!$B$3:$V$366,'Feeder DER'!F$369,FALSE)),0,VLOOKUP($B124,'Feeder DER'!$B$3:$V$366,'Feeder DER'!F$369,FALSE)/1000)</f>
        <v>2.5915132453864148E-2</v>
      </c>
      <c r="AG124" s="82">
        <f>IF(ISNA(VLOOKUP($B124,'Feeder DER'!$B$3:$V$366,'Feeder DER'!G$369,FALSE)),0,VLOOKUP($B124,'Feeder DER'!$B$3:$V$366,'Feeder DER'!G$369,FALSE)/1000)</f>
        <v>3.4109662257403847E-2</v>
      </c>
      <c r="AH124" s="82">
        <f>IF(ISNA(VLOOKUP($B124,'Feeder DER'!$B$3:$V$366,'Feeder DER'!H$369,FALSE)),0,VLOOKUP($B124,'Feeder DER'!$B$3:$V$366,'Feeder DER'!H$369,FALSE)/1000)</f>
        <v>4.3339407141372466E-2</v>
      </c>
      <c r="AI124" s="82">
        <f>IF(ISNA(VLOOKUP($B124,'Feeder DER'!$B$3:$V$366,'Feeder DER'!I$369,FALSE)),0,VLOOKUP($B124,'Feeder DER'!$B$3:$V$366,'Feeder DER'!I$369,FALSE)/1000)</f>
        <v>5.3892088634258317E-2</v>
      </c>
      <c r="AJ124" s="82">
        <f>IF(ISNA(VLOOKUP($B124,'Feeder DER'!$B$3:$V$366,'Feeder DER'!J$369,FALSE)),0,VLOOKUP($B124,'Feeder DER'!$B$3:$V$366,'Feeder DER'!J$369,FALSE)/1000)</f>
        <v>7.6834892910781577E-2</v>
      </c>
      <c r="AK124" s="82">
        <f>IF(ISNA(VLOOKUP($B124,'Feeder DER'!$B$3:$V$366,'Feeder DER'!K$369,FALSE)),0,VLOOKUP($B124,'Feeder DER'!$B$3:$V$366,'Feeder DER'!K$369,FALSE)/1000)</f>
        <v>9.6017968947982243E-2</v>
      </c>
      <c r="AL124" s="82">
        <f>IF(ISNA(VLOOKUP($B124,'Feeder DER'!$B$3:$V$366,'Feeder DER'!L$369,FALSE)),0,VLOOKUP($B124,'Feeder DER'!$B$3:$V$366,'Feeder DER'!L$369,FALSE)/1000)</f>
        <v>0.11395376739115326</v>
      </c>
      <c r="AM124" s="82">
        <f>IF(ISNA(VLOOKUP($B124,'Feeder DER'!$B$3:$V$366,'Feeder DER'!M$369,FALSE)),0,VLOOKUP($B124,'Feeder DER'!$B$3:$V$366,'Feeder DER'!M$369,FALSE)/1000)</f>
        <v>-5.6242519743262227E-2</v>
      </c>
      <c r="AN124" s="82">
        <f>IF(ISNA(VLOOKUP($B124,'Feeder DER'!$B$3:$V$366,'Feeder DER'!N$369,FALSE)),0,VLOOKUP($B124,'Feeder DER'!$B$3:$V$366,'Feeder DER'!N$369,FALSE)/1000)</f>
        <v>-6.8952422488591278E-2</v>
      </c>
      <c r="AO124" s="82">
        <f>IF(ISNA(VLOOKUP($B124,'Feeder DER'!$B$3:$V$366,'Feeder DER'!O$369,FALSE)),0,VLOOKUP($B124,'Feeder DER'!$B$3:$V$366,'Feeder DER'!O$369,FALSE)/1000)</f>
        <v>-8.3120254909162375E-2</v>
      </c>
      <c r="AP124" s="82">
        <f>IF(ISNA(VLOOKUP($B124,'Feeder DER'!$B$3:$V$366,'Feeder DER'!P$369,FALSE)),0,VLOOKUP($B124,'Feeder DER'!$B$3:$V$366,'Feeder DER'!P$369,FALSE)/1000)</f>
        <v>-9.7235310329256142E-2</v>
      </c>
      <c r="AQ124" s="82">
        <f>IF(ISNA(VLOOKUP($B124,'Feeder DER'!$B$3:$V$366,'Feeder DER'!Q$369,FALSE)),0,VLOOKUP($B124,'Feeder DER'!$B$3:$V$366,'Feeder DER'!Q$369,FALSE)/1000)</f>
        <v>-0.10996180939905431</v>
      </c>
      <c r="AR124" s="82">
        <f>IF(ISNA(VLOOKUP($B124,'Feeder DER'!$B$3:$V$366,'Feeder DER'!R$369,FALSE)),0,VLOOKUP($B124,'Feeder DER'!$B$3:$V$366,'Feeder DER'!R$369,FALSE)/1000)</f>
        <v>-0.12171702667617768</v>
      </c>
      <c r="AS124" s="82">
        <f>IF(ISNA(VLOOKUP($B124,'Feeder DER'!$B$3:$V$366,'Feeder DER'!S$369,FALSE)),0,VLOOKUP($B124,'Feeder DER'!$B$3:$V$366,'Feeder DER'!S$369,FALSE)/1000)</f>
        <v>-0.13304426140120162</v>
      </c>
      <c r="AT124" s="82">
        <f>IF(ISNA(VLOOKUP($B124,'Feeder DER'!$B$3:$V$366,'Feeder DER'!T$369,FALSE)),0,VLOOKUP($B124,'Feeder DER'!$B$3:$V$366,'Feeder DER'!T$369,FALSE)/1000)</f>
        <v>-0.14573688041884414</v>
      </c>
      <c r="AU124" s="82">
        <f>IF(ISNA(VLOOKUP($B124,'Feeder DER'!$B$3:$V$366,'Feeder DER'!U$369,FALSE)),0,VLOOKUP($B124,'Feeder DER'!$B$3:$V$366,'Feeder DER'!U$369,FALSE)/1000)</f>
        <v>-0.1587684039393642</v>
      </c>
      <c r="AV124" s="82">
        <f>IF(ISNA(VLOOKUP($B124,'Feeder DER'!$B$3:$V$366,'Feeder DER'!V$369,FALSE)),0,VLOOKUP($B124,'Feeder DER'!$B$3:$V$366,'Feeder DER'!V$369,FALSE)/1000)</f>
        <v>-0.17043567270573443</v>
      </c>
    </row>
    <row r="125" spans="1:48" x14ac:dyDescent="0.25">
      <c r="A125" s="9" t="s">
        <v>149</v>
      </c>
      <c r="B125" s="108">
        <v>90023</v>
      </c>
      <c r="C125" s="109">
        <v>94.16624890089102</v>
      </c>
      <c r="D125" s="109">
        <v>93.344301620125805</v>
      </c>
      <c r="E125" s="109">
        <v>93.344301620125805</v>
      </c>
      <c r="F125" s="109">
        <v>94.765915741453</v>
      </c>
      <c r="G125" s="109">
        <v>98.135295171718141</v>
      </c>
      <c r="H125" s="109">
        <v>100.49518310497182</v>
      </c>
      <c r="I125" s="109">
        <v>101.00795215462234</v>
      </c>
      <c r="J125" s="109">
        <v>101.54395913287934</v>
      </c>
      <c r="K125" s="109">
        <v>102.35010983957477</v>
      </c>
      <c r="L125" s="109">
        <v>105.60656122361257</v>
      </c>
      <c r="M125" s="109">
        <v>112.38412269703032</v>
      </c>
      <c r="N125" s="109">
        <v>119.1680092282501</v>
      </c>
      <c r="P125" s="109">
        <v>141.25512158968553</v>
      </c>
      <c r="Q125" s="109">
        <v>128.18478986851127</v>
      </c>
      <c r="R125" s="109">
        <v>128.18478986851127</v>
      </c>
      <c r="S125" s="109">
        <v>132.17763757286127</v>
      </c>
      <c r="T125" s="109">
        <v>134.75836056799247</v>
      </c>
      <c r="U125" s="109">
        <v>137.20841609060679</v>
      </c>
      <c r="V125" s="109">
        <v>138.09084176147982</v>
      </c>
      <c r="W125" s="109">
        <v>139.16943340263066</v>
      </c>
      <c r="X125" s="109">
        <v>140.7098464805739</v>
      </c>
      <c r="Y125" s="109">
        <v>143.52259140219698</v>
      </c>
      <c r="Z125" s="109">
        <v>150.58909675121956</v>
      </c>
      <c r="AA125" s="109">
        <v>156.99630291914841</v>
      </c>
      <c r="AC125" s="82">
        <f>IF(ISNA(VLOOKUP($B125,'Feeder DER'!$B$3:$V$366,'Feeder DER'!C$369,FALSE)),0,VLOOKUP($B125,'Feeder DER'!$B$3:$V$366,'Feeder DER'!C$369,FALSE)/1000)</f>
        <v>1.4680185475375087E-2</v>
      </c>
      <c r="AD125" s="82">
        <f>IF(ISNA(VLOOKUP($B125,'Feeder DER'!$B$3:$V$366,'Feeder DER'!D$369,FALSE)),0,VLOOKUP($B125,'Feeder DER'!$B$3:$V$366,'Feeder DER'!D$369,FALSE)/1000)</f>
        <v>2.8358654526366951E-2</v>
      </c>
      <c r="AE125" s="82">
        <f>IF(ISNA(VLOOKUP($B125,'Feeder DER'!$B$3:$V$366,'Feeder DER'!E$369,FALSE)),0,VLOOKUP($B125,'Feeder DER'!$B$3:$V$366,'Feeder DER'!E$369,FALSE)/1000)</f>
        <v>4.489035494093048E-2</v>
      </c>
      <c r="AF125" s="82">
        <f>IF(ISNA(VLOOKUP($B125,'Feeder DER'!$B$3:$V$366,'Feeder DER'!F$369,FALSE)),0,VLOOKUP($B125,'Feeder DER'!$B$3:$V$366,'Feeder DER'!F$369,FALSE)/1000)</f>
        <v>6.4071583755282213E-2</v>
      </c>
      <c r="AG125" s="82">
        <f>IF(ISNA(VLOOKUP($B125,'Feeder DER'!$B$3:$V$366,'Feeder DER'!G$369,FALSE)),0,VLOOKUP($B125,'Feeder DER'!$B$3:$V$366,'Feeder DER'!G$369,FALSE)/1000)</f>
        <v>8.4331426284636649E-2</v>
      </c>
      <c r="AH125" s="82">
        <f>IF(ISNA(VLOOKUP($B125,'Feeder DER'!$B$3:$V$366,'Feeder DER'!H$369,FALSE)),0,VLOOKUP($B125,'Feeder DER'!$B$3:$V$366,'Feeder DER'!H$369,FALSE)/1000)</f>
        <v>0.10715069504299123</v>
      </c>
      <c r="AI125" s="82">
        <f>IF(ISNA(VLOOKUP($B125,'Feeder DER'!$B$3:$V$366,'Feeder DER'!I$369,FALSE)),0,VLOOKUP($B125,'Feeder DER'!$B$3:$V$366,'Feeder DER'!I$369,FALSE)/1000)</f>
        <v>0.13324074174902056</v>
      </c>
      <c r="AJ125" s="82">
        <f>IF(ISNA(VLOOKUP($B125,'Feeder DER'!$B$3:$V$366,'Feeder DER'!J$369,FALSE)),0,VLOOKUP($B125,'Feeder DER'!$B$3:$V$366,'Feeder DER'!J$369,FALSE)/1000)</f>
        <v>0.18996365483469616</v>
      </c>
      <c r="AK125" s="82">
        <f>IF(ISNA(VLOOKUP($B125,'Feeder DER'!$B$3:$V$366,'Feeder DER'!K$369,FALSE)),0,VLOOKUP($B125,'Feeder DER'!$B$3:$V$366,'Feeder DER'!K$369,FALSE)/1000)</f>
        <v>0.23739115940908173</v>
      </c>
      <c r="AL125" s="82">
        <f>IF(ISNA(VLOOKUP($B125,'Feeder DER'!$B$3:$V$366,'Feeder DER'!L$369,FALSE)),0,VLOOKUP($B125,'Feeder DER'!$B$3:$V$366,'Feeder DER'!L$369,FALSE)/1000)</f>
        <v>0.28173494249471059</v>
      </c>
      <c r="AM125" s="82">
        <f>IF(ISNA(VLOOKUP($B125,'Feeder DER'!$B$3:$V$366,'Feeder DER'!M$369,FALSE)),0,VLOOKUP($B125,'Feeder DER'!$B$3:$V$366,'Feeder DER'!M$369,FALSE)/1000)</f>
        <v>-0.13905185785771362</v>
      </c>
      <c r="AN125" s="82">
        <f>IF(ISNA(VLOOKUP($B125,'Feeder DER'!$B$3:$V$366,'Feeder DER'!N$369,FALSE)),0,VLOOKUP($B125,'Feeder DER'!$B$3:$V$366,'Feeder DER'!N$369,FALSE)/1000)</f>
        <v>-0.17047533600194426</v>
      </c>
      <c r="AO125" s="82">
        <f>IF(ISNA(VLOOKUP($B125,'Feeder DER'!$B$3:$V$366,'Feeder DER'!O$369,FALSE)),0,VLOOKUP($B125,'Feeder DER'!$B$3:$V$366,'Feeder DER'!O$369,FALSE)/1000)</f>
        <v>-0.20550334379551702</v>
      </c>
      <c r="AP125" s="82">
        <f>IF(ISNA(VLOOKUP($B125,'Feeder DER'!$B$3:$V$366,'Feeder DER'!P$369,FALSE)),0,VLOOKUP($B125,'Feeder DER'!$B$3:$V$366,'Feeder DER'!P$369,FALSE)/1000)</f>
        <v>-0.24040086774871372</v>
      </c>
      <c r="AQ125" s="82">
        <f>IF(ISNA(VLOOKUP($B125,'Feeder DER'!$B$3:$V$366,'Feeder DER'!Q$369,FALSE)),0,VLOOKUP($B125,'Feeder DER'!$B$3:$V$366,'Feeder DER'!Q$369,FALSE)/1000)</f>
        <v>-0.27186537801173233</v>
      </c>
      <c r="AR125" s="82">
        <f>IF(ISNA(VLOOKUP($B125,'Feeder DER'!$B$3:$V$366,'Feeder DER'!R$369,FALSE)),0,VLOOKUP($B125,'Feeder DER'!$B$3:$V$366,'Feeder DER'!R$369,FALSE)/1000)</f>
        <v>-0.30092852826472061</v>
      </c>
      <c r="AS125" s="82">
        <f>IF(ISNA(VLOOKUP($B125,'Feeder DER'!$B$3:$V$366,'Feeder DER'!S$369,FALSE)),0,VLOOKUP($B125,'Feeder DER'!$B$3:$V$366,'Feeder DER'!S$369,FALSE)/1000)</f>
        <v>-0.32893355080096087</v>
      </c>
      <c r="AT125" s="82">
        <f>IF(ISNA(VLOOKUP($B125,'Feeder DER'!$B$3:$V$366,'Feeder DER'!T$369,FALSE)),0,VLOOKUP($B125,'Feeder DER'!$B$3:$V$366,'Feeder DER'!T$369,FALSE)/1000)</f>
        <v>-0.36031429731694137</v>
      </c>
      <c r="AU125" s="82">
        <f>IF(ISNA(VLOOKUP($B125,'Feeder DER'!$B$3:$V$366,'Feeder DER'!U$369,FALSE)),0,VLOOKUP($B125,'Feeder DER'!$B$3:$V$366,'Feeder DER'!U$369,FALSE)/1000)</f>
        <v>-0.39253293838274961</v>
      </c>
      <c r="AV125" s="82">
        <f>IF(ISNA(VLOOKUP($B125,'Feeder DER'!$B$3:$V$366,'Feeder DER'!V$369,FALSE)),0,VLOOKUP($B125,'Feeder DER'!$B$3:$V$366,'Feeder DER'!V$369,FALSE)/1000)</f>
        <v>-0.4213786480965897</v>
      </c>
    </row>
    <row r="126" spans="1:48" x14ac:dyDescent="0.25">
      <c r="A126" s="9" t="s">
        <v>149</v>
      </c>
      <c r="B126" s="108">
        <v>90024</v>
      </c>
      <c r="C126" s="109">
        <v>83.526552535620226</v>
      </c>
      <c r="D126" s="109">
        <v>85.786680534134646</v>
      </c>
      <c r="E126" s="109">
        <v>85.786680534134646</v>
      </c>
      <c r="F126" s="109">
        <v>87.093193672616536</v>
      </c>
      <c r="G126" s="109">
        <v>90.189771307947197</v>
      </c>
      <c r="H126" s="109">
        <v>92.358590922135008</v>
      </c>
      <c r="I126" s="109">
        <v>92.829843627299368</v>
      </c>
      <c r="J126" s="109">
        <v>93.32245280225392</v>
      </c>
      <c r="K126" s="109">
        <v>94.063333519526722</v>
      </c>
      <c r="L126" s="109">
        <v>97.056126327536319</v>
      </c>
      <c r="M126" s="109">
        <v>103.28494255765516</v>
      </c>
      <c r="N126" s="109">
        <v>109.51957173729105</v>
      </c>
      <c r="P126" s="109">
        <v>129.46183373197246</v>
      </c>
      <c r="Q126" s="109">
        <v>115.67130204228435</v>
      </c>
      <c r="R126" s="109">
        <v>115.67130204228435</v>
      </c>
      <c r="S126" s="109">
        <v>119.27436519269767</v>
      </c>
      <c r="T126" s="109">
        <v>121.60315622448466</v>
      </c>
      <c r="U126" s="109">
        <v>123.81403563277792</v>
      </c>
      <c r="V126" s="109">
        <v>124.61031829946654</v>
      </c>
      <c r="W126" s="109">
        <v>125.58361707876648</v>
      </c>
      <c r="X126" s="109">
        <v>126.9736539668515</v>
      </c>
      <c r="Y126" s="109">
        <v>129.51181678422404</v>
      </c>
      <c r="Z126" s="109">
        <v>135.8884849946152</v>
      </c>
      <c r="AA126" s="109">
        <v>141.67021526587374</v>
      </c>
      <c r="AC126" s="82">
        <f>IF(ISNA(VLOOKUP($B126,'Feeder DER'!$B$3:$V$366,'Feeder DER'!C$369,FALSE)),0,VLOOKUP($B126,'Feeder DER'!$B$3:$V$366,'Feeder DER'!C$369,FALSE)/1000)</f>
        <v>4.9829084845277221E-3</v>
      </c>
      <c r="AD126" s="82">
        <f>IF(ISNA(VLOOKUP($B126,'Feeder DER'!$B$3:$V$366,'Feeder DER'!D$369,FALSE)),0,VLOOKUP($B126,'Feeder DER'!$B$3:$V$366,'Feeder DER'!D$369,FALSE)/1000)</f>
        <v>9.6258034672830946E-3</v>
      </c>
      <c r="AE126" s="82">
        <f>IF(ISNA(VLOOKUP($B126,'Feeder DER'!$B$3:$V$366,'Feeder DER'!E$369,FALSE)),0,VLOOKUP($B126,'Feeder DER'!$B$3:$V$366,'Feeder DER'!E$369,FALSE)/1000)</f>
        <v>1.5237173323445916E-2</v>
      </c>
      <c r="AF126" s="82">
        <f>IF(ISNA(VLOOKUP($B126,'Feeder DER'!$B$3:$V$366,'Feeder DER'!F$369,FALSE)),0,VLOOKUP($B126,'Feeder DER'!$B$3:$V$366,'Feeder DER'!F$369,FALSE)/1000)</f>
        <v>2.1747874973845793E-2</v>
      </c>
      <c r="AG126" s="82">
        <f>IF(ISNA(VLOOKUP($B126,'Feeder DER'!$B$3:$V$366,'Feeder DER'!G$369,FALSE)),0,VLOOKUP($B126,'Feeder DER'!$B$3:$V$366,'Feeder DER'!G$369,FALSE)/1000)</f>
        <v>2.8624691442142934E-2</v>
      </c>
      <c r="AH126" s="82">
        <f>IF(ISNA(VLOOKUP($B126,'Feeder DER'!$B$3:$V$366,'Feeder DER'!H$369,FALSE)),0,VLOOKUP($B126,'Feeder DER'!$B$3:$V$366,'Feeder DER'!H$369,FALSE)/1000)</f>
        <v>3.637025624426736E-2</v>
      </c>
      <c r="AI126" s="82">
        <f>IF(ISNA(VLOOKUP($B126,'Feeder DER'!$B$3:$V$366,'Feeder DER'!I$369,FALSE)),0,VLOOKUP($B126,'Feeder DER'!$B$3:$V$366,'Feeder DER'!I$369,FALSE)/1000)</f>
        <v>4.5226024130256989E-2</v>
      </c>
      <c r="AJ126" s="82">
        <f>IF(ISNA(VLOOKUP($B126,'Feeder DER'!$B$3:$V$366,'Feeder DER'!J$369,FALSE)),0,VLOOKUP($B126,'Feeder DER'!$B$3:$V$366,'Feeder DER'!J$369,FALSE)/1000)</f>
        <v>6.4479533246736304E-2</v>
      </c>
      <c r="AK126" s="82">
        <f>IF(ISNA(VLOOKUP($B126,'Feeder DER'!$B$3:$V$366,'Feeder DER'!K$369,FALSE)),0,VLOOKUP($B126,'Feeder DER'!$B$3:$V$366,'Feeder DER'!K$369,FALSE)/1000)</f>
        <v>8.0577893539261494E-2</v>
      </c>
      <c r="AL126" s="82">
        <f>IF(ISNA(VLOOKUP($B126,'Feeder DER'!$B$3:$V$366,'Feeder DER'!L$369,FALSE)),0,VLOOKUP($B126,'Feeder DER'!$B$3:$V$366,'Feeder DER'!L$369,FALSE)/1000)</f>
        <v>9.5629543489058291E-2</v>
      </c>
      <c r="AM126" s="82">
        <f>IF(ISNA(VLOOKUP($B126,'Feeder DER'!$B$3:$V$366,'Feeder DER'!M$369,FALSE)),0,VLOOKUP($B126,'Feeder DER'!$B$3:$V$366,'Feeder DER'!M$369,FALSE)/1000)</f>
        <v>-4.7198496467963785E-2</v>
      </c>
      <c r="AN126" s="82">
        <f>IF(ISNA(VLOOKUP($B126,'Feeder DER'!$B$3:$V$366,'Feeder DER'!N$369,FALSE)),0,VLOOKUP($B126,'Feeder DER'!$B$3:$V$366,'Feeder DER'!N$369,FALSE)/1000)</f>
        <v>-5.7864595756757502E-2</v>
      </c>
      <c r="AO126" s="82">
        <f>IF(ISNA(VLOOKUP($B126,'Feeder DER'!$B$3:$V$366,'Feeder DER'!O$369,FALSE)),0,VLOOKUP($B126,'Feeder DER'!$B$3:$V$366,'Feeder DER'!O$369,FALSE)/1000)</f>
        <v>-6.9754183767990544E-2</v>
      </c>
      <c r="AP126" s="82">
        <f>IF(ISNA(VLOOKUP($B126,'Feeder DER'!$B$3:$V$366,'Feeder DER'!P$369,FALSE)),0,VLOOKUP($B126,'Feeder DER'!$B$3:$V$366,'Feeder DER'!P$369,FALSE)/1000)</f>
        <v>-8.1599481532591847E-2</v>
      </c>
      <c r="AQ126" s="82">
        <f>IF(ISNA(VLOOKUP($B126,'Feeder DER'!$B$3:$V$366,'Feeder DER'!Q$369,FALSE)),0,VLOOKUP($B126,'Feeder DER'!$B$3:$V$366,'Feeder DER'!Q$369,FALSE)/1000)</f>
        <v>-9.227950839016115E-2</v>
      </c>
      <c r="AR126" s="82">
        <f>IF(ISNA(VLOOKUP($B126,'Feeder DER'!$B$3:$V$366,'Feeder DER'!R$369,FALSE)),0,VLOOKUP($B126,'Feeder DER'!$B$3:$V$366,'Feeder DER'!R$369,FALSE)/1000)</f>
        <v>-0.10214443947196822</v>
      </c>
      <c r="AS126" s="82">
        <f>IF(ISNA(VLOOKUP($B126,'Feeder DER'!$B$3:$V$366,'Feeder DER'!S$369,FALSE)),0,VLOOKUP($B126,'Feeder DER'!$B$3:$V$366,'Feeder DER'!S$369,FALSE)/1000)</f>
        <v>-0.11165020931658633</v>
      </c>
      <c r="AT126" s="82">
        <f>IF(ISNA(VLOOKUP($B126,'Feeder DER'!$B$3:$V$366,'Feeder DER'!T$369,FALSE)),0,VLOOKUP($B126,'Feeder DER'!$B$3:$V$366,'Feeder DER'!T$369,FALSE)/1000)</f>
        <v>-0.12230180417058784</v>
      </c>
      <c r="AU126" s="82">
        <f>IF(ISNA(VLOOKUP($B126,'Feeder DER'!$B$3:$V$366,'Feeder DER'!U$369,FALSE)),0,VLOOKUP($B126,'Feeder DER'!$B$3:$V$366,'Feeder DER'!U$369,FALSE)/1000)</f>
        <v>-0.13323780632097398</v>
      </c>
      <c r="AV126" s="82">
        <f>IF(ISNA(VLOOKUP($B126,'Feeder DER'!$B$3:$V$366,'Feeder DER'!V$369,FALSE)),0,VLOOKUP($B126,'Feeder DER'!$B$3:$V$366,'Feeder DER'!V$369,FALSE)/1000)</f>
        <v>-0.14302893136611891</v>
      </c>
    </row>
    <row r="127" spans="1:48" x14ac:dyDescent="0.25">
      <c r="A127" s="9" t="s">
        <v>1662</v>
      </c>
      <c r="B127" s="108">
        <v>26161</v>
      </c>
      <c r="C127" s="109">
        <v>81.706846159681604</v>
      </c>
      <c r="D127" s="109">
        <v>141.38163206145438</v>
      </c>
      <c r="E127" s="109">
        <v>141.38163206145438</v>
      </c>
      <c r="F127" s="109">
        <v>143.53484464268723</v>
      </c>
      <c r="G127" s="109">
        <v>148.63819165602513</v>
      </c>
      <c r="H127" s="109">
        <v>152.21253740284251</v>
      </c>
      <c r="I127" s="109">
        <v>152.98919033025123</v>
      </c>
      <c r="J127" s="109">
        <v>153.80104001006032</v>
      </c>
      <c r="K127" s="109">
        <v>155.02205619017946</v>
      </c>
      <c r="L127" s="109">
        <v>159.95435953824779</v>
      </c>
      <c r="M127" s="109">
        <v>170.21982498045787</v>
      </c>
      <c r="N127" s="109">
        <v>180.49487051464374</v>
      </c>
      <c r="P127" s="109">
        <v>164.62731646173799</v>
      </c>
      <c r="Q127" s="109">
        <v>129.9642765644646</v>
      </c>
      <c r="R127" s="109">
        <v>129.9642765644646</v>
      </c>
      <c r="S127" s="109">
        <v>134.01255377317423</v>
      </c>
      <c r="T127" s="109">
        <v>136.62910287716349</v>
      </c>
      <c r="U127" s="109">
        <v>139.11317055684663</v>
      </c>
      <c r="V127" s="109">
        <v>140.00784623603261</v>
      </c>
      <c r="W127" s="109">
        <v>141.10141110043219</v>
      </c>
      <c r="X127" s="109">
        <v>142.66320849847523</v>
      </c>
      <c r="Y127" s="109">
        <v>145.51500050339325</v>
      </c>
      <c r="Z127" s="109">
        <v>152.6796044822795</v>
      </c>
      <c r="AA127" s="109">
        <v>159.17575675797789</v>
      </c>
      <c r="AC127" s="82">
        <f>IF(ISNA(VLOOKUP($B127,'Feeder DER'!$B$3:$V$366,'Feeder DER'!C$369,FALSE)),0,VLOOKUP($B127,'Feeder DER'!$B$3:$V$366,'Feeder DER'!C$369,FALSE)/1000)</f>
        <v>2.7714664724264652E-2</v>
      </c>
      <c r="AD127" s="82">
        <f>IF(ISNA(VLOOKUP($B127,'Feeder DER'!$B$3:$V$366,'Feeder DER'!D$369,FALSE)),0,VLOOKUP($B127,'Feeder DER'!$B$3:$V$366,'Feeder DER'!D$369,FALSE)/1000)</f>
        <v>5.9352792525929156E-2</v>
      </c>
      <c r="AE127" s="82">
        <f>IF(ISNA(VLOOKUP($B127,'Feeder DER'!$B$3:$V$366,'Feeder DER'!E$369,FALSE)),0,VLOOKUP($B127,'Feeder DER'!$B$3:$V$366,'Feeder DER'!E$369,FALSE)/1000)</f>
        <v>9.6797470417587544E-2</v>
      </c>
      <c r="AF127" s="82">
        <f>IF(ISNA(VLOOKUP($B127,'Feeder DER'!$B$3:$V$366,'Feeder DER'!F$369,FALSE)),0,VLOOKUP($B127,'Feeder DER'!$B$3:$V$366,'Feeder DER'!F$369,FALSE)/1000)</f>
        <v>0.13893080606100766</v>
      </c>
      <c r="AG127" s="82">
        <f>IF(ISNA(VLOOKUP($B127,'Feeder DER'!$B$3:$V$366,'Feeder DER'!G$369,FALSE)),0,VLOOKUP($B127,'Feeder DER'!$B$3:$V$366,'Feeder DER'!G$369,FALSE)/1000)</f>
        <v>0.18232393554829104</v>
      </c>
      <c r="AH127" s="82">
        <f>IF(ISNA(VLOOKUP($B127,'Feeder DER'!$B$3:$V$366,'Feeder DER'!H$369,FALSE)),0,VLOOKUP($B127,'Feeder DER'!$B$3:$V$366,'Feeder DER'!H$369,FALSE)/1000)</f>
        <v>0.23018296258272025</v>
      </c>
      <c r="AI127" s="82">
        <f>IF(ISNA(VLOOKUP($B127,'Feeder DER'!$B$3:$V$366,'Feeder DER'!I$369,FALSE)),0,VLOOKUP($B127,'Feeder DER'!$B$3:$V$366,'Feeder DER'!I$369,FALSE)/1000)</f>
        <v>0.28371823040064276</v>
      </c>
      <c r="AJ127" s="82">
        <f>IF(ISNA(VLOOKUP($B127,'Feeder DER'!$B$3:$V$366,'Feeder DER'!J$369,FALSE)),0,VLOOKUP($B127,'Feeder DER'!$B$3:$V$366,'Feeder DER'!J$369,FALSE)/1000)</f>
        <v>0.39929674489197953</v>
      </c>
      <c r="AK127" s="82">
        <f>IF(ISNA(VLOOKUP($B127,'Feeder DER'!$B$3:$V$366,'Feeder DER'!K$369,FALSE)),0,VLOOKUP($B127,'Feeder DER'!$B$3:$V$366,'Feeder DER'!K$369,FALSE)/1000)</f>
        <v>0.49747485290149285</v>
      </c>
      <c r="AL127" s="82">
        <f>IF(ISNA(VLOOKUP($B127,'Feeder DER'!$B$3:$V$366,'Feeder DER'!L$369,FALSE)),0,VLOOKUP($B127,'Feeder DER'!$B$3:$V$366,'Feeder DER'!L$369,FALSE)/1000)</f>
        <v>0.58966822230528615</v>
      </c>
      <c r="AM127" s="82">
        <f>IF(ISNA(VLOOKUP($B127,'Feeder DER'!$B$3:$V$366,'Feeder DER'!M$369,FALSE)),0,VLOOKUP($B127,'Feeder DER'!$B$3:$V$366,'Feeder DER'!M$369,FALSE)/1000)</f>
        <v>-0.27425742910124429</v>
      </c>
      <c r="AN127" s="82">
        <f>IF(ISNA(VLOOKUP($B127,'Feeder DER'!$B$3:$V$366,'Feeder DER'!N$369,FALSE)),0,VLOOKUP($B127,'Feeder DER'!$B$3:$V$366,'Feeder DER'!N$369,FALSE)/1000)</f>
        <v>-0.34699128793546052</v>
      </c>
      <c r="AO127" s="82">
        <f>IF(ISNA(VLOOKUP($B127,'Feeder DER'!$B$3:$V$366,'Feeder DER'!O$369,FALSE)),0,VLOOKUP($B127,'Feeder DER'!$B$3:$V$366,'Feeder DER'!O$369,FALSE)/1000)</f>
        <v>-0.42720301298234886</v>
      </c>
      <c r="AP127" s="82">
        <f>IF(ISNA(VLOOKUP($B127,'Feeder DER'!$B$3:$V$366,'Feeder DER'!P$369,FALSE)),0,VLOOKUP($B127,'Feeder DER'!$B$3:$V$366,'Feeder DER'!P$369,FALSE)/1000)</f>
        <v>-0.50656852229978355</v>
      </c>
      <c r="AQ127" s="82">
        <f>IF(ISNA(VLOOKUP($B127,'Feeder DER'!$B$3:$V$366,'Feeder DER'!Q$369,FALSE)),0,VLOOKUP($B127,'Feeder DER'!$B$3:$V$366,'Feeder DER'!Q$369,FALSE)/1000)</f>
        <v>-0.57763143672649153</v>
      </c>
      <c r="AR127" s="82">
        <f>IF(ISNA(VLOOKUP($B127,'Feeder DER'!$B$3:$V$366,'Feeder DER'!R$369,FALSE)),0,VLOOKUP($B127,'Feeder DER'!$B$3:$V$366,'Feeder DER'!R$369,FALSE)/1000)</f>
        <v>-0.64314549970163526</v>
      </c>
      <c r="AS127" s="82">
        <f>IF(ISNA(VLOOKUP($B127,'Feeder DER'!$B$3:$V$366,'Feeder DER'!S$369,FALSE)),0,VLOOKUP($B127,'Feeder DER'!$B$3:$V$366,'Feeder DER'!S$369,FALSE)/1000)</f>
        <v>-0.70618127045389834</v>
      </c>
      <c r="AT127" s="82">
        <f>IF(ISNA(VLOOKUP($B127,'Feeder DER'!$B$3:$V$366,'Feeder DER'!T$369,FALSE)),0,VLOOKUP($B127,'Feeder DER'!$B$3:$V$366,'Feeder DER'!T$369,FALSE)/1000)</f>
        <v>-0.7792534661950361</v>
      </c>
      <c r="AU127" s="82">
        <f>IF(ISNA(VLOOKUP($B127,'Feeder DER'!$B$3:$V$366,'Feeder DER'!U$369,FALSE)),0,VLOOKUP($B127,'Feeder DER'!$B$3:$V$366,'Feeder DER'!U$369,FALSE)/1000)</f>
        <v>-0.85380365982152251</v>
      </c>
      <c r="AV127" s="82">
        <f>IF(ISNA(VLOOKUP($B127,'Feeder DER'!$B$3:$V$366,'Feeder DER'!V$369,FALSE)),0,VLOOKUP($B127,'Feeder DER'!$B$3:$V$366,'Feeder DER'!V$369,FALSE)/1000)</f>
        <v>-0.92055179026081246</v>
      </c>
    </row>
    <row r="128" spans="1:48" x14ac:dyDescent="0.25">
      <c r="A128" s="9" t="s">
        <v>1662</v>
      </c>
      <c r="B128" s="108">
        <v>26162</v>
      </c>
      <c r="C128" s="109">
        <v>94.127336558016836</v>
      </c>
      <c r="D128" s="109">
        <v>95.747763546341389</v>
      </c>
      <c r="E128" s="109">
        <v>95.747763546341389</v>
      </c>
      <c r="F128" s="109">
        <v>97.205981888334193</v>
      </c>
      <c r="G128" s="109">
        <v>100.66211728586312</v>
      </c>
      <c r="H128" s="109">
        <v>103.08276844407287</v>
      </c>
      <c r="I128" s="109">
        <v>103.60874045165855</v>
      </c>
      <c r="J128" s="109">
        <v>104.15854872621394</v>
      </c>
      <c r="K128" s="109">
        <v>104.98545648499189</v>
      </c>
      <c r="L128" s="109">
        <v>108.32575612521953</v>
      </c>
      <c r="M128" s="109">
        <v>115.27782863649621</v>
      </c>
      <c r="N128" s="109">
        <v>122.23638906538901</v>
      </c>
      <c r="P128" s="109">
        <v>184.90566995486139</v>
      </c>
      <c r="Q128" s="109">
        <v>167.68304680259357</v>
      </c>
      <c r="R128" s="109">
        <v>167.68304680259357</v>
      </c>
      <c r="S128" s="109">
        <v>172.90623177774495</v>
      </c>
      <c r="T128" s="109">
        <v>176.28216659201593</v>
      </c>
      <c r="U128" s="109">
        <v>179.4871706747071</v>
      </c>
      <c r="V128" s="109">
        <v>180.64150283237257</v>
      </c>
      <c r="W128" s="109">
        <v>182.05244661774293</v>
      </c>
      <c r="X128" s="109">
        <v>184.06751532058234</v>
      </c>
      <c r="Y128" s="109">
        <v>187.74696620410828</v>
      </c>
      <c r="Z128" s="109">
        <v>196.99091120246888</v>
      </c>
      <c r="AA128" s="109">
        <v>205.37240367776764</v>
      </c>
      <c r="AC128" s="82">
        <f>IF(ISNA(VLOOKUP($B128,'Feeder DER'!$B$3:$V$366,'Feeder DER'!C$369,FALSE)),0,VLOOKUP($B128,'Feeder DER'!$B$3:$V$366,'Feeder DER'!C$369,FALSE)/1000)</f>
        <v>3.0738693739584301E-2</v>
      </c>
      <c r="AD128" s="82">
        <f>IF(ISNA(VLOOKUP($B128,'Feeder DER'!$B$3:$V$366,'Feeder DER'!D$369,FALSE)),0,VLOOKUP($B128,'Feeder DER'!$B$3:$V$366,'Feeder DER'!D$369,FALSE)/1000)</f>
        <v>6.5819172901407111E-2</v>
      </c>
      <c r="AE128" s="82">
        <f>IF(ISNA(VLOOKUP($B128,'Feeder DER'!$B$3:$V$366,'Feeder DER'!E$369,FALSE)),0,VLOOKUP($B128,'Feeder DER'!$B$3:$V$366,'Feeder DER'!E$369,FALSE)/1000)</f>
        <v>0.10729287130197349</v>
      </c>
      <c r="AF128" s="82">
        <f>IF(ISNA(VLOOKUP($B128,'Feeder DER'!$B$3:$V$366,'Feeder DER'!F$369,FALSE)),0,VLOOKUP($B128,'Feeder DER'!$B$3:$V$366,'Feeder DER'!F$369,FALSE)/1000)</f>
        <v>0.15386051779804877</v>
      </c>
      <c r="AG128" s="82">
        <f>IF(ISNA(VLOOKUP($B128,'Feeder DER'!$B$3:$V$366,'Feeder DER'!G$369,FALSE)),0,VLOOKUP($B128,'Feeder DER'!$B$3:$V$366,'Feeder DER'!G$369,FALSE)/1000)</f>
        <v>0.20170046815946774</v>
      </c>
      <c r="AH128" s="82">
        <f>IF(ISNA(VLOOKUP($B128,'Feeder DER'!$B$3:$V$366,'Feeder DER'!H$369,FALSE)),0,VLOOKUP($B128,'Feeder DER'!$B$3:$V$366,'Feeder DER'!H$369,FALSE)/1000)</f>
        <v>0.25432875587397763</v>
      </c>
      <c r="AI128" s="82">
        <f>IF(ISNA(VLOOKUP($B128,'Feeder DER'!$B$3:$V$366,'Feeder DER'!I$369,FALSE)),0,VLOOKUP($B128,'Feeder DER'!$B$3:$V$366,'Feeder DER'!I$369,FALSE)/1000)</f>
        <v>0.31323679830993018</v>
      </c>
      <c r="AJ128" s="82">
        <f>IF(ISNA(VLOOKUP($B128,'Feeder DER'!$B$3:$V$366,'Feeder DER'!J$369,FALSE)),0,VLOOKUP($B128,'Feeder DER'!$B$3:$V$366,'Feeder DER'!J$369,FALSE)/1000)</f>
        <v>0.43994934680069886</v>
      </c>
      <c r="AK128" s="82">
        <f>IF(ISNA(VLOOKUP($B128,'Feeder DER'!$B$3:$V$366,'Feeder DER'!K$369,FALSE)),0,VLOOKUP($B128,'Feeder DER'!$B$3:$V$366,'Feeder DER'!K$369,FALSE)/1000)</f>
        <v>0.54711270724648986</v>
      </c>
      <c r="AL128" s="82">
        <f>IF(ISNA(VLOOKUP($B128,'Feeder DER'!$B$3:$V$366,'Feeder DER'!L$369,FALSE)),0,VLOOKUP($B128,'Feeder DER'!$B$3:$V$366,'Feeder DER'!L$369,FALSE)/1000)</f>
        <v>0.64745338627054094</v>
      </c>
      <c r="AM128" s="82">
        <f>IF(ISNA(VLOOKUP($B128,'Feeder DER'!$B$3:$V$366,'Feeder DER'!M$369,FALSE)),0,VLOOKUP($B128,'Feeder DER'!$B$3:$V$366,'Feeder DER'!M$369,FALSE)/1000)</f>
        <v>-0.30544814362495742</v>
      </c>
      <c r="AN128" s="82">
        <f>IF(ISNA(VLOOKUP($B128,'Feeder DER'!$B$3:$V$366,'Feeder DER'!N$369,FALSE)),0,VLOOKUP($B128,'Feeder DER'!$B$3:$V$366,'Feeder DER'!N$369,FALSE)/1000)</f>
        <v>-0.38649095189019489</v>
      </c>
      <c r="AO128" s="82">
        <f>IF(ISNA(VLOOKUP($B128,'Feeder DER'!$B$3:$V$366,'Feeder DER'!O$369,FALSE)),0,VLOOKUP($B128,'Feeder DER'!$B$3:$V$366,'Feeder DER'!O$369,FALSE)/1000)</f>
        <v>-0.47580737901928649</v>
      </c>
      <c r="AP128" s="82">
        <f>IF(ISNA(VLOOKUP($B128,'Feeder DER'!$B$3:$V$366,'Feeder DER'!P$369,FALSE)),0,VLOOKUP($B128,'Feeder DER'!$B$3:$V$366,'Feeder DER'!P$369,FALSE)/1000)</f>
        <v>-0.56409017720505117</v>
      </c>
      <c r="AQ128" s="82">
        <f>IF(ISNA(VLOOKUP($B128,'Feeder DER'!$B$3:$V$366,'Feeder DER'!Q$369,FALSE)),0,VLOOKUP($B128,'Feeder DER'!$B$3:$V$366,'Feeder DER'!Q$369,FALSE)/1000)</f>
        <v>-0.64299814726219739</v>
      </c>
      <c r="AR128" s="82">
        <f>IF(ISNA(VLOOKUP($B128,'Feeder DER'!$B$3:$V$366,'Feeder DER'!R$369,FALSE)),0,VLOOKUP($B128,'Feeder DER'!$B$3:$V$366,'Feeder DER'!R$369,FALSE)/1000)</f>
        <v>-0.71559145606718622</v>
      </c>
      <c r="AS128" s="82">
        <f>IF(ISNA(VLOOKUP($B128,'Feeder DER'!$B$3:$V$366,'Feeder DER'!S$369,FALSE)),0,VLOOKUP($B128,'Feeder DER'!$B$3:$V$366,'Feeder DER'!S$369,FALSE)/1000)</f>
        <v>-0.78524676703523089</v>
      </c>
      <c r="AT128" s="82">
        <f>IF(ISNA(VLOOKUP($B128,'Feeder DER'!$B$3:$V$366,'Feeder DER'!T$369,FALSE)),0,VLOOKUP($B128,'Feeder DER'!$B$3:$V$366,'Feeder DER'!T$369,FALSE)/1000)</f>
        <v>-0.86590564540313097</v>
      </c>
      <c r="AU128" s="82">
        <f>IF(ISNA(VLOOKUP($B128,'Feeder DER'!$B$3:$V$366,'Feeder DER'!U$369,FALSE)),0,VLOOKUP($B128,'Feeder DER'!$B$3:$V$366,'Feeder DER'!U$369,FALSE)/1000)</f>
        <v>-0.94751323280751054</v>
      </c>
      <c r="AV128" s="82">
        <f>IF(ISNA(VLOOKUP($B128,'Feeder DER'!$B$3:$V$366,'Feeder DER'!V$369,FALSE)),0,VLOOKUP($B128,'Feeder DER'!$B$3:$V$366,'Feeder DER'!V$369,FALSE)/1000)</f>
        <v>-1.0200458679603732</v>
      </c>
    </row>
    <row r="129" spans="1:48" x14ac:dyDescent="0.25">
      <c r="A129" s="9" t="s">
        <v>1662</v>
      </c>
      <c r="B129" s="108">
        <v>26163</v>
      </c>
      <c r="C129" s="109">
        <v>56.746153658633517</v>
      </c>
      <c r="D129" s="109">
        <v>82.138848297284994</v>
      </c>
      <c r="E129" s="109">
        <v>82.138848297284994</v>
      </c>
      <c r="F129" s="109">
        <v>83.389805716455371</v>
      </c>
      <c r="G129" s="109">
        <v>86.354710280258644</v>
      </c>
      <c r="H129" s="109">
        <v>88.431307068533556</v>
      </c>
      <c r="I129" s="109">
        <v>88.882521105703091</v>
      </c>
      <c r="J129" s="109">
        <v>89.354183490114181</v>
      </c>
      <c r="K129" s="109">
        <v>90.063560382465681</v>
      </c>
      <c r="L129" s="109">
        <v>92.929093270691752</v>
      </c>
      <c r="M129" s="109">
        <v>98.893046977862184</v>
      </c>
      <c r="N129" s="109">
        <v>104.86256645556445</v>
      </c>
      <c r="P129" s="109">
        <v>116.39752386105332</v>
      </c>
      <c r="Q129" s="109">
        <v>103.93414488788562</v>
      </c>
      <c r="R129" s="109">
        <v>103.93414488788562</v>
      </c>
      <c r="S129" s="109">
        <v>107.17160552767652</v>
      </c>
      <c r="T129" s="109">
        <v>109.26409433205497</v>
      </c>
      <c r="U129" s="109">
        <v>111.25063599532071</v>
      </c>
      <c r="V129" s="109">
        <v>111.96611992772317</v>
      </c>
      <c r="W129" s="109">
        <v>112.84065816288529</v>
      </c>
      <c r="X129" s="109">
        <v>114.08964812647126</v>
      </c>
      <c r="Y129" s="109">
        <v>116.37026377920598</v>
      </c>
      <c r="Z129" s="109">
        <v>122.099892010057</v>
      </c>
      <c r="AA129" s="109">
        <v>127.29495060372608</v>
      </c>
      <c r="AC129" s="82">
        <f>IF(ISNA(VLOOKUP($B129,'Feeder DER'!$B$3:$V$366,'Feeder DER'!C$369,FALSE)),0,VLOOKUP($B129,'Feeder DER'!$B$3:$V$366,'Feeder DER'!C$369,FALSE)/1000)</f>
        <v>1.9779354823883918E-2</v>
      </c>
      <c r="AD129" s="82">
        <f>IF(ISNA(VLOOKUP($B129,'Feeder DER'!$B$3:$V$366,'Feeder DER'!D$369,FALSE)),0,VLOOKUP($B129,'Feeder DER'!$B$3:$V$366,'Feeder DER'!D$369,FALSE)/1000)</f>
        <v>4.2352508081857823E-2</v>
      </c>
      <c r="AE129" s="82">
        <f>IF(ISNA(VLOOKUP($B129,'Feeder DER'!$B$3:$V$366,'Feeder DER'!E$369,FALSE)),0,VLOOKUP($B129,'Feeder DER'!$B$3:$V$366,'Feeder DER'!E$369,FALSE)/1000)</f>
        <v>6.9039491057558036E-2</v>
      </c>
      <c r="AF129" s="82">
        <f>IF(ISNA(VLOOKUP($B129,'Feeder DER'!$B$3:$V$366,'Feeder DER'!F$369,FALSE)),0,VLOOKUP($B129,'Feeder DER'!$B$3:$V$366,'Feeder DER'!F$369,FALSE)/1000)</f>
        <v>9.9004264810221843E-2</v>
      </c>
      <c r="AG129" s="82">
        <f>IF(ISNA(VLOOKUP($B129,'Feeder DER'!$B$3:$V$366,'Feeder DER'!G$369,FALSE)),0,VLOOKUP($B129,'Feeder DER'!$B$3:$V$366,'Feeder DER'!G$369,FALSE)/1000)</f>
        <v>0.12978772493289314</v>
      </c>
      <c r="AH129" s="82">
        <f>IF(ISNA(VLOOKUP($B129,'Feeder DER'!$B$3:$V$366,'Feeder DER'!H$369,FALSE)),0,VLOOKUP($B129,'Feeder DER'!$B$3:$V$366,'Feeder DER'!H$369,FALSE)/1000)</f>
        <v>0.16365232520828596</v>
      </c>
      <c r="AI129" s="82">
        <f>IF(ISNA(VLOOKUP($B129,'Feeder DER'!$B$3:$V$366,'Feeder DER'!I$369,FALSE)),0,VLOOKUP($B129,'Feeder DER'!$B$3:$V$366,'Feeder DER'!I$369,FALSE)/1000)</f>
        <v>0.20155774445584029</v>
      </c>
      <c r="AJ129" s="82">
        <f>IF(ISNA(VLOOKUP($B129,'Feeder DER'!$B$3:$V$366,'Feeder DER'!J$369,FALSE)),0,VLOOKUP($B129,'Feeder DER'!$B$3:$V$366,'Feeder DER'!J$369,FALSE)/1000)</f>
        <v>0.28309316943097468</v>
      </c>
      <c r="AK129" s="82">
        <f>IF(ISNA(VLOOKUP($B129,'Feeder DER'!$B$3:$V$366,'Feeder DER'!K$369,FALSE)),0,VLOOKUP($B129,'Feeder DER'!$B$3:$V$366,'Feeder DER'!K$369,FALSE)/1000)</f>
        <v>0.35204932444310155</v>
      </c>
      <c r="AL129" s="82">
        <f>IF(ISNA(VLOOKUP($B129,'Feeder DER'!$B$3:$V$366,'Feeder DER'!L$369,FALSE)),0,VLOOKUP($B129,'Feeder DER'!$B$3:$V$366,'Feeder DER'!L$369,FALSE)/1000)</f>
        <v>0.41661530471865094</v>
      </c>
      <c r="AM129" s="82">
        <f>IF(ISNA(VLOOKUP($B129,'Feeder DER'!$B$3:$V$366,'Feeder DER'!M$369,FALSE)),0,VLOOKUP($B129,'Feeder DER'!$B$3:$V$366,'Feeder DER'!M$369,FALSE)/1000)</f>
        <v>-0.19654599717991766</v>
      </c>
      <c r="AN129" s="82">
        <f>IF(ISNA(VLOOKUP($B129,'Feeder DER'!$B$3:$V$366,'Feeder DER'!N$369,FALSE)),0,VLOOKUP($B129,'Feeder DER'!$B$3:$V$366,'Feeder DER'!N$369,FALSE)/1000)</f>
        <v>-0.24869442203435005</v>
      </c>
      <c r="AO129" s="82">
        <f>IF(ISNA(VLOOKUP($B129,'Feeder DER'!$B$3:$V$366,'Feeder DER'!O$369,FALSE)),0,VLOOKUP($B129,'Feeder DER'!$B$3:$V$366,'Feeder DER'!O$369,FALSE)/1000)</f>
        <v>-0.30616665292205614</v>
      </c>
      <c r="AP129" s="82">
        <f>IF(ISNA(VLOOKUP($B129,'Feeder DER'!$B$3:$V$366,'Feeder DER'!P$369,FALSE)),0,VLOOKUP($B129,'Feeder DER'!$B$3:$V$366,'Feeder DER'!P$369,FALSE)/1000)</f>
        <v>-0.36297377702937977</v>
      </c>
      <c r="AQ129" s="82">
        <f>IF(ISNA(VLOOKUP($B129,'Feeder DER'!$B$3:$V$366,'Feeder DER'!Q$369,FALSE)),0,VLOOKUP($B129,'Feeder DER'!$B$3:$V$366,'Feeder DER'!Q$369,FALSE)/1000)</f>
        <v>-0.41374850257286705</v>
      </c>
      <c r="AR129" s="82">
        <f>IF(ISNA(VLOOKUP($B129,'Feeder DER'!$B$3:$V$366,'Feeder DER'!R$369,FALSE)),0,VLOOKUP($B129,'Feeder DER'!$B$3:$V$366,'Feeder DER'!R$369,FALSE)/1000)</f>
        <v>-0.46045994792113204</v>
      </c>
      <c r="AS129" s="82">
        <f>IF(ISNA(VLOOKUP($B129,'Feeder DER'!$B$3:$V$366,'Feeder DER'!S$369,FALSE)),0,VLOOKUP($B129,'Feeder DER'!$B$3:$V$366,'Feeder DER'!S$369,FALSE)/1000)</f>
        <v>-0.50528088672474558</v>
      </c>
      <c r="AT129" s="82">
        <f>IF(ISNA(VLOOKUP($B129,'Feeder DER'!$B$3:$V$366,'Feeder DER'!T$369,FALSE)),0,VLOOKUP($B129,'Feeder DER'!$B$3:$V$366,'Feeder DER'!T$369,FALSE)/1000)</f>
        <v>-0.5571822651128816</v>
      </c>
      <c r="AU129" s="82">
        <f>IF(ISNA(VLOOKUP($B129,'Feeder DER'!$B$3:$V$366,'Feeder DER'!U$369,FALSE)),0,VLOOKUP($B129,'Feeder DER'!$B$3:$V$366,'Feeder DER'!U$369,FALSE)/1000)</f>
        <v>-0.60969410706905736</v>
      </c>
      <c r="AV129" s="82">
        <f>IF(ISNA(VLOOKUP($B129,'Feeder DER'!$B$3:$V$366,'Feeder DER'!V$369,FALSE)),0,VLOOKUP($B129,'Feeder DER'!$B$3:$V$366,'Feeder DER'!V$369,FALSE)/1000)</f>
        <v>-0.65636651088536857</v>
      </c>
    </row>
    <row r="130" spans="1:48" x14ac:dyDescent="0.25">
      <c r="A130" s="9" t="s">
        <v>1662</v>
      </c>
      <c r="B130" s="108">
        <v>26164</v>
      </c>
      <c r="C130" s="109">
        <v>105.48219563285134</v>
      </c>
      <c r="D130" s="109">
        <v>204.8084917965854</v>
      </c>
      <c r="E130" s="109">
        <v>204.8084917965854</v>
      </c>
      <c r="F130" s="109">
        <v>207.9276821387088</v>
      </c>
      <c r="G130" s="109">
        <v>215.32050106204687</v>
      </c>
      <c r="H130" s="109">
        <v>220.49837566210107</v>
      </c>
      <c r="I130" s="109">
        <v>221.6234519000302</v>
      </c>
      <c r="J130" s="109">
        <v>222.79951491516758</v>
      </c>
      <c r="K130" s="109">
        <v>224.56830537728879</v>
      </c>
      <c r="L130" s="109">
        <v>231.71334674561894</v>
      </c>
      <c r="M130" s="109">
        <v>246.58412213669052</v>
      </c>
      <c r="N130" s="109">
        <v>261.46877545631776</v>
      </c>
      <c r="P130" s="109">
        <v>230.68617093535818</v>
      </c>
      <c r="Q130" s="109">
        <v>201.36403568292931</v>
      </c>
      <c r="R130" s="109">
        <v>201.36403568292931</v>
      </c>
      <c r="S130" s="109">
        <v>207.63635495294542</v>
      </c>
      <c r="T130" s="109">
        <v>211.69038349886273</v>
      </c>
      <c r="U130" s="109">
        <v>215.53914799102236</v>
      </c>
      <c r="V130" s="109">
        <v>216.92534049061203</v>
      </c>
      <c r="W130" s="109">
        <v>218.61968789281781</v>
      </c>
      <c r="X130" s="109">
        <v>221.03950536345215</v>
      </c>
      <c r="Y130" s="109">
        <v>225.4580145278052</v>
      </c>
      <c r="Z130" s="109">
        <v>236.55870780595316</v>
      </c>
      <c r="AA130" s="109">
        <v>246.62371546208885</v>
      </c>
      <c r="AC130" s="82">
        <f>IF(ISNA(VLOOKUP($B130,'Feeder DER'!$B$3:$V$366,'Feeder DER'!C$369,FALSE)),0,VLOOKUP($B130,'Feeder DER'!$B$3:$V$366,'Feeder DER'!C$369,FALSE)/1000)</f>
        <v>4.526357100114612E-2</v>
      </c>
      <c r="AD130" s="82">
        <f>IF(ISNA(VLOOKUP($B130,'Feeder DER'!$B$3:$V$366,'Feeder DER'!D$369,FALSE)),0,VLOOKUP($B130,'Feeder DER'!$B$3:$V$366,'Feeder DER'!D$369,FALSE)/1000)</f>
        <v>9.6920540316357745E-2</v>
      </c>
      <c r="AE130" s="82">
        <f>IF(ISNA(VLOOKUP($B130,'Feeder DER'!$B$3:$V$366,'Feeder DER'!E$369,FALSE)),0,VLOOKUP($B130,'Feeder DER'!$B$3:$V$366,'Feeder DER'!E$369,FALSE)/1000)</f>
        <v>0.15799170059851042</v>
      </c>
      <c r="AF130" s="82">
        <f>IF(ISNA(VLOOKUP($B130,'Feeder DER'!$B$3:$V$366,'Feeder DER'!F$369,FALSE)),0,VLOOKUP($B130,'Feeder DER'!$B$3:$V$366,'Feeder DER'!F$369,FALSE)/1000)</f>
        <v>0.22656383939492891</v>
      </c>
      <c r="AG130" s="82">
        <f>IF(ISNA(VLOOKUP($B130,'Feeder DER'!$B$3:$V$366,'Feeder DER'!G$369,FALSE)),0,VLOOKUP($B130,'Feeder DER'!$B$3:$V$366,'Feeder DER'!G$369,FALSE)/1000)</f>
        <v>0.29700948058646903</v>
      </c>
      <c r="AH130" s="82">
        <f>IF(ISNA(VLOOKUP($B130,'Feeder DER'!$B$3:$V$366,'Feeder DER'!H$369,FALSE)),0,VLOOKUP($B130,'Feeder DER'!$B$3:$V$366,'Feeder DER'!H$369,FALSE)/1000)</f>
        <v>0.37450608007816494</v>
      </c>
      <c r="AI130" s="82">
        <f>IF(ISNA(VLOOKUP($B130,'Feeder DER'!$B$3:$V$366,'Feeder DER'!I$369,FALSE)),0,VLOOKUP($B130,'Feeder DER'!$B$3:$V$366,'Feeder DER'!I$369,FALSE)/1000)</f>
        <v>0.46124979091791912</v>
      </c>
      <c r="AJ130" s="82">
        <f>IF(ISNA(VLOOKUP($B130,'Feeder DER'!$B$3:$V$366,'Feeder DER'!J$369,FALSE)),0,VLOOKUP($B130,'Feeder DER'!$B$3:$V$366,'Feeder DER'!J$369,FALSE)/1000)</f>
        <v>0.64783749968454551</v>
      </c>
      <c r="AK130" s="82">
        <f>IF(ISNA(VLOOKUP($B130,'Feeder DER'!$B$3:$V$366,'Feeder DER'!K$369,FALSE)),0,VLOOKUP($B130,'Feeder DER'!$B$3:$V$366,'Feeder DER'!K$369,FALSE)/1000)</f>
        <v>0.80563849198933679</v>
      </c>
      <c r="AL130" s="82">
        <f>IF(ISNA(VLOOKUP($B130,'Feeder DER'!$B$3:$V$366,'Feeder DER'!L$369,FALSE)),0,VLOOKUP($B130,'Feeder DER'!$B$3:$V$366,'Feeder DER'!L$369,FALSE)/1000)</f>
        <v>0.95339289846431285</v>
      </c>
      <c r="AM130" s="82">
        <f>IF(ISNA(VLOOKUP($B130,'Feeder DER'!$B$3:$V$366,'Feeder DER'!M$369,FALSE)),0,VLOOKUP($B130,'Feeder DER'!$B$3:$V$366,'Feeder DER'!M$369,FALSE)/1000)</f>
        <v>-0.44978078292026691</v>
      </c>
      <c r="AN130" s="82">
        <f>IF(ISNA(VLOOKUP($B130,'Feeder DER'!$B$3:$V$366,'Feeder DER'!N$369,FALSE)),0,VLOOKUP($B130,'Feeder DER'!$B$3:$V$366,'Feeder DER'!N$369,FALSE)/1000)</f>
        <v>-0.5691185445416056</v>
      </c>
      <c r="AO130" s="82">
        <f>IF(ISNA(VLOOKUP($B130,'Feeder DER'!$B$3:$V$366,'Feeder DER'!O$369,FALSE)),0,VLOOKUP($B130,'Feeder DER'!$B$3:$V$366,'Feeder DER'!O$369,FALSE)/1000)</f>
        <v>-0.70063943723719113</v>
      </c>
      <c r="AP130" s="82">
        <f>IF(ISNA(VLOOKUP($B130,'Feeder DER'!$B$3:$V$366,'Feeder DER'!P$369,FALSE)),0,VLOOKUP($B130,'Feeder DER'!$B$3:$V$366,'Feeder DER'!P$369,FALSE)/1000)</f>
        <v>-0.83063828291732833</v>
      </c>
      <c r="AQ130" s="82">
        <f>IF(ISNA(VLOOKUP($B130,'Feeder DER'!$B$3:$V$366,'Feeder DER'!Q$369,FALSE)),0,VLOOKUP($B130,'Feeder DER'!$B$3:$V$366,'Feeder DER'!Q$369,FALSE)/1000)</f>
        <v>-0.94683243662785133</v>
      </c>
      <c r="AR130" s="82">
        <f>IF(ISNA(VLOOKUP($B130,'Feeder DER'!$B$3:$V$366,'Feeder DER'!R$369,FALSE)),0,VLOOKUP($B130,'Feeder DER'!$B$3:$V$366,'Feeder DER'!R$369,FALSE)/1000)</f>
        <v>-1.0537280781648675</v>
      </c>
      <c r="AS130" s="82">
        <f>IF(ISNA(VLOOKUP($B130,'Feeder DER'!$B$3:$V$366,'Feeder DER'!S$369,FALSE)),0,VLOOKUP($B130,'Feeder DER'!$B$3:$V$366,'Feeder DER'!S$369,FALSE)/1000)</f>
        <v>-1.1562974371727572</v>
      </c>
      <c r="AT130" s="82">
        <f>IF(ISNA(VLOOKUP($B130,'Feeder DER'!$B$3:$V$366,'Feeder DER'!T$369,FALSE)),0,VLOOKUP($B130,'Feeder DER'!$B$3:$V$366,'Feeder DER'!T$369,FALSE)/1000)</f>
        <v>-1.2750698514727423</v>
      </c>
      <c r="AU130" s="82">
        <f>IF(ISNA(VLOOKUP($B130,'Feeder DER'!$B$3:$V$366,'Feeder DER'!U$369,FALSE)),0,VLOOKUP($B130,'Feeder DER'!$B$3:$V$366,'Feeder DER'!U$369,FALSE)/1000)</f>
        <v>-1.3952392658923782</v>
      </c>
      <c r="AV130" s="82">
        <f>IF(ISNA(VLOOKUP($B130,'Feeder DER'!$B$3:$V$366,'Feeder DER'!V$369,FALSE)),0,VLOOKUP($B130,'Feeder DER'!$B$3:$V$366,'Feeder DER'!V$369,FALSE)/1000)</f>
        <v>-1.5020455638097805</v>
      </c>
    </row>
    <row r="131" spans="1:48" x14ac:dyDescent="0.25">
      <c r="A131" s="9" t="s">
        <v>1662</v>
      </c>
      <c r="B131" s="108">
        <v>26165</v>
      </c>
      <c r="C131" s="109">
        <v>100.2112881080995</v>
      </c>
      <c r="D131" s="109">
        <v>129.22213965908162</v>
      </c>
      <c r="E131" s="109">
        <v>129.22213965908162</v>
      </c>
      <c r="F131" s="109">
        <v>131.19016572322283</v>
      </c>
      <c r="G131" s="109">
        <v>135.85460063510484</v>
      </c>
      <c r="H131" s="109">
        <v>139.12153565735946</v>
      </c>
      <c r="I131" s="109">
        <v>139.83139274126</v>
      </c>
      <c r="J131" s="109">
        <v>140.57341948954982</v>
      </c>
      <c r="K131" s="109">
        <v>141.68942247418627</v>
      </c>
      <c r="L131" s="109">
        <v>146.19752428905284</v>
      </c>
      <c r="M131" s="109">
        <v>155.58011090725051</v>
      </c>
      <c r="N131" s="109">
        <v>164.97145368397591</v>
      </c>
      <c r="P131" s="109">
        <v>149.93060013977765</v>
      </c>
      <c r="Q131" s="109">
        <v>133.4638209196074</v>
      </c>
      <c r="R131" s="109">
        <v>133.4638209196074</v>
      </c>
      <c r="S131" s="109">
        <v>137.62110597284396</v>
      </c>
      <c r="T131" s="109">
        <v>140.30811081966405</v>
      </c>
      <c r="U131" s="109">
        <v>142.85906691865765</v>
      </c>
      <c r="V131" s="109">
        <v>143.7778335042492</v>
      </c>
      <c r="W131" s="109">
        <v>144.90084475845185</v>
      </c>
      <c r="X131" s="109">
        <v>146.50469663032936</v>
      </c>
      <c r="Y131" s="109">
        <v>149.43327875693825</v>
      </c>
      <c r="Z131" s="109">
        <v>156.7908038220948</v>
      </c>
      <c r="AA131" s="109">
        <v>163.4618778041845</v>
      </c>
      <c r="AC131" s="82">
        <f>IF(ISNA(VLOOKUP($B131,'Feeder DER'!$B$3:$V$366,'Feeder DER'!C$369,FALSE)),0,VLOOKUP($B131,'Feeder DER'!$B$3:$V$366,'Feeder DER'!C$369,FALSE)/1000)</f>
        <v>9.4158917822543698E-3</v>
      </c>
      <c r="AD131" s="82">
        <f>IF(ISNA(VLOOKUP($B131,'Feeder DER'!$B$3:$V$366,'Feeder DER'!D$369,FALSE)),0,VLOOKUP($B131,'Feeder DER'!$B$3:$V$366,'Feeder DER'!D$369,FALSE)/1000)</f>
        <v>2.0159328568070178E-2</v>
      </c>
      <c r="AE131" s="82">
        <f>IF(ISNA(VLOOKUP($B131,'Feeder DER'!$B$3:$V$366,'Feeder DER'!E$369,FALSE)),0,VLOOKUP($B131,'Feeder DER'!$B$3:$V$366,'Feeder DER'!E$369,FALSE)/1000)</f>
        <v>3.2860715428044918E-2</v>
      </c>
      <c r="AF131" s="82">
        <f>IF(ISNA(VLOOKUP($B131,'Feeder DER'!$B$3:$V$366,'Feeder DER'!F$369,FALSE)),0,VLOOKUP($B131,'Feeder DER'!$B$3:$V$366,'Feeder DER'!F$369,FALSE)/1000)</f>
        <v>4.7122040256038951E-2</v>
      </c>
      <c r="AG131" s="82">
        <f>IF(ISNA(VLOOKUP($B131,'Feeder DER'!$B$3:$V$366,'Feeder DER'!G$369,FALSE)),0,VLOOKUP($B131,'Feeder DER'!$B$3:$V$366,'Feeder DER'!G$369,FALSE)/1000)</f>
        <v>6.1772889907789001E-2</v>
      </c>
      <c r="AH131" s="82">
        <f>IF(ISNA(VLOOKUP($B131,'Feeder DER'!$B$3:$V$366,'Feeder DER'!H$369,FALSE)),0,VLOOKUP($B131,'Feeder DER'!$B$3:$V$366,'Feeder DER'!H$369,FALSE)/1000)</f>
        <v>7.7889974985404009E-2</v>
      </c>
      <c r="AI131" s="82">
        <f>IF(ISNA(VLOOKUP($B131,'Feeder DER'!$B$3:$V$366,'Feeder DER'!I$369,FALSE)),0,VLOOKUP($B131,'Feeder DER'!$B$3:$V$366,'Feeder DER'!I$369,FALSE)/1000)</f>
        <v>9.5930215331149302E-2</v>
      </c>
      <c r="AJ131" s="82">
        <f>IF(ISNA(VLOOKUP($B131,'Feeder DER'!$B$3:$V$366,'Feeder DER'!J$369,FALSE)),0,VLOOKUP($B131,'Feeder DER'!$B$3:$V$366,'Feeder DER'!J$369,FALSE)/1000)</f>
        <v>0.13473444756403014</v>
      </c>
      <c r="AK131" s="82">
        <f>IF(ISNA(VLOOKUP($B131,'Feeder DER'!$B$3:$V$366,'Feeder DER'!K$369,FALSE)),0,VLOOKUP($B131,'Feeder DER'!$B$3:$V$366,'Feeder DER'!K$369,FALSE)/1000)</f>
        <v>0.16755236101147097</v>
      </c>
      <c r="AL131" s="82">
        <f>IF(ISNA(VLOOKUP($B131,'Feeder DER'!$B$3:$V$366,'Feeder DER'!L$369,FALSE)),0,VLOOKUP($B131,'Feeder DER'!$B$3:$V$366,'Feeder DER'!L$369,FALSE)/1000)</f>
        <v>0.19828085422943431</v>
      </c>
      <c r="AM131" s="82">
        <f>IF(ISNA(VLOOKUP($B131,'Feeder DER'!$B$3:$V$366,'Feeder DER'!M$369,FALSE)),0,VLOOKUP($B131,'Feeder DER'!$B$3:$V$366,'Feeder DER'!M$369,FALSE)/1000)</f>
        <v>-9.3551885982494865E-2</v>
      </c>
      <c r="AN131" s="82">
        <f>IF(ISNA(VLOOKUP($B131,'Feeder DER'!$B$3:$V$366,'Feeder DER'!N$369,FALSE)),0,VLOOKUP($B131,'Feeder DER'!$B$3:$V$366,'Feeder DER'!N$369,FALSE)/1000)</f>
        <v>-0.11837191952535266</v>
      </c>
      <c r="AO131" s="82">
        <f>IF(ISNA(VLOOKUP($B131,'Feeder DER'!$B$3:$V$366,'Feeder DER'!O$369,FALSE)),0,VLOOKUP($B131,'Feeder DER'!$B$3:$V$366,'Feeder DER'!O$369,FALSE)/1000)</f>
        <v>-0.14572614457982944</v>
      </c>
      <c r="AP131" s="82">
        <f>IF(ISNA(VLOOKUP($B131,'Feeder DER'!$B$3:$V$366,'Feeder DER'!P$369,FALSE)),0,VLOOKUP($B131,'Feeder DER'!$B$3:$V$366,'Feeder DER'!P$369,FALSE)/1000)</f>
        <v>-0.17276426751292237</v>
      </c>
      <c r="AQ131" s="82">
        <f>IF(ISNA(VLOOKUP($B131,'Feeder DER'!$B$3:$V$366,'Feeder DER'!Q$369,FALSE)),0,VLOOKUP($B131,'Feeder DER'!$B$3:$V$366,'Feeder DER'!Q$369,FALSE)/1000)</f>
        <v>-0.1969316583057788</v>
      </c>
      <c r="AR131" s="82">
        <f>IF(ISNA(VLOOKUP($B131,'Feeder DER'!$B$3:$V$366,'Feeder DER'!R$369,FALSE)),0,VLOOKUP($B131,'Feeder DER'!$B$3:$V$366,'Feeder DER'!R$369,FALSE)/1000)</f>
        <v>-0.21916554746923897</v>
      </c>
      <c r="AS131" s="82">
        <f>IF(ISNA(VLOOKUP($B131,'Feeder DER'!$B$3:$V$366,'Feeder DER'!S$369,FALSE)),0,VLOOKUP($B131,'Feeder DER'!$B$3:$V$366,'Feeder DER'!S$369,FALSE)/1000)</f>
        <v>-0.24050008497331993</v>
      </c>
      <c r="AT131" s="82">
        <f>IF(ISNA(VLOOKUP($B131,'Feeder DER'!$B$3:$V$366,'Feeder DER'!T$369,FALSE)),0,VLOOKUP($B131,'Feeder DER'!$B$3:$V$366,'Feeder DER'!T$369,FALSE)/1000)</f>
        <v>-0.26520643024435514</v>
      </c>
      <c r="AU131" s="82">
        <f>IF(ISNA(VLOOKUP($B131,'Feeder DER'!$B$3:$V$366,'Feeder DER'!U$369,FALSE)),0,VLOOKUP($B131,'Feeder DER'!$B$3:$V$366,'Feeder DER'!U$369,FALSE)/1000)</f>
        <v>-0.29020318171338899</v>
      </c>
      <c r="AV131" s="82">
        <f>IF(ISNA(VLOOKUP($B131,'Feeder DER'!$B$3:$V$366,'Feeder DER'!V$369,FALSE)),0,VLOOKUP($B131,'Feeder DER'!$B$3:$V$366,'Feeder DER'!V$369,FALSE)/1000)</f>
        <v>-0.31242086701824773</v>
      </c>
    </row>
    <row r="132" spans="1:48" x14ac:dyDescent="0.25">
      <c r="A132" s="9" t="s">
        <v>1662</v>
      </c>
      <c r="B132" s="108">
        <v>26166</v>
      </c>
      <c r="C132" s="109">
        <v>49.894754134085204</v>
      </c>
      <c r="D132" s="109">
        <v>59.765796207154565</v>
      </c>
      <c r="E132" s="109">
        <v>59.765796207154565</v>
      </c>
      <c r="F132" s="109">
        <v>60.676016738946899</v>
      </c>
      <c r="G132" s="109">
        <v>62.833337977401449</v>
      </c>
      <c r="H132" s="109">
        <v>64.344309497275702</v>
      </c>
      <c r="I132" s="109">
        <v>64.672621456236698</v>
      </c>
      <c r="J132" s="109">
        <v>65.015812023546204</v>
      </c>
      <c r="K132" s="109">
        <v>65.531968211041047</v>
      </c>
      <c r="L132" s="109">
        <v>67.616984718732681</v>
      </c>
      <c r="M132" s="109">
        <v>71.956471444448482</v>
      </c>
      <c r="N132" s="109">
        <v>76.300007931199858</v>
      </c>
      <c r="P132" s="109">
        <v>97.053389988064311</v>
      </c>
      <c r="Q132" s="109">
        <v>87.135227895789669</v>
      </c>
      <c r="R132" s="109">
        <v>87.135227895789669</v>
      </c>
      <c r="S132" s="109">
        <v>89.849416490463042</v>
      </c>
      <c r="T132" s="109">
        <v>91.603695500845873</v>
      </c>
      <c r="U132" s="109">
        <v>93.269151648484964</v>
      </c>
      <c r="V132" s="109">
        <v>93.868991629589488</v>
      </c>
      <c r="W132" s="109">
        <v>94.602177903519319</v>
      </c>
      <c r="X132" s="109">
        <v>95.649293124739586</v>
      </c>
      <c r="Y132" s="109">
        <v>97.561291966487971</v>
      </c>
      <c r="Z132" s="109">
        <v>102.36483811767728</v>
      </c>
      <c r="AA132" s="109">
        <v>106.72021733381106</v>
      </c>
      <c r="AC132" s="82">
        <f>IF(ISNA(VLOOKUP($B132,'Feeder DER'!$B$3:$V$366,'Feeder DER'!C$369,FALSE)),0,VLOOKUP($B132,'Feeder DER'!$B$3:$V$366,'Feeder DER'!C$369,FALSE)/1000)</f>
        <v>1.7527435868603013E-2</v>
      </c>
      <c r="AD132" s="82">
        <f>IF(ISNA(VLOOKUP($B132,'Feeder DER'!$B$3:$V$366,'Feeder DER'!D$369,FALSE)),0,VLOOKUP($B132,'Feeder DER'!$B$3:$V$366,'Feeder DER'!D$369,FALSE)/1000)</f>
        <v>3.7530590653183302E-2</v>
      </c>
      <c r="AE132" s="82">
        <f>IF(ISNA(VLOOKUP($B132,'Feeder DER'!$B$3:$V$366,'Feeder DER'!E$369,FALSE)),0,VLOOKUP($B132,'Feeder DER'!$B$3:$V$366,'Feeder DER'!E$369,FALSE)/1000)</f>
        <v>6.1179207445691851E-2</v>
      </c>
      <c r="AF132" s="82">
        <f>IF(ISNA(VLOOKUP($B132,'Feeder DER'!$B$3:$V$366,'Feeder DER'!F$369,FALSE)),0,VLOOKUP($B132,'Feeder DER'!$B$3:$V$366,'Feeder DER'!F$369,FALSE)/1000)</f>
        <v>8.773243200450398E-2</v>
      </c>
      <c r="AG132" s="82">
        <f>IF(ISNA(VLOOKUP($B132,'Feeder DER'!$B$3:$V$366,'Feeder DER'!G$369,FALSE)),0,VLOOKUP($B132,'Feeder DER'!$B$3:$V$366,'Feeder DER'!G$369,FALSE)/1000)</f>
        <v>0.11501113385893948</v>
      </c>
      <c r="AH132" s="82">
        <f>IF(ISNA(VLOOKUP($B132,'Feeder DER'!$B$3:$V$366,'Feeder DER'!H$369,FALSE)),0,VLOOKUP($B132,'Feeder DER'!$B$3:$V$366,'Feeder DER'!H$369,FALSE)/1000)</f>
        <v>0.14502018192081512</v>
      </c>
      <c r="AI132" s="82">
        <f>IF(ISNA(VLOOKUP($B132,'Feeder DER'!$B$3:$V$366,'Feeder DER'!I$369,FALSE)),0,VLOOKUP($B132,'Feeder DER'!$B$3:$V$366,'Feeder DER'!I$369,FALSE)/1000)</f>
        <v>0.17860999366390404</v>
      </c>
      <c r="AJ132" s="82">
        <f>IF(ISNA(VLOOKUP($B132,'Feeder DER'!$B$3:$V$366,'Feeder DER'!J$369,FALSE)),0,VLOOKUP($B132,'Feeder DER'!$B$3:$V$366,'Feeder DER'!J$369,FALSE)/1000)</f>
        <v>0.25086244805363411</v>
      </c>
      <c r="AK132" s="82">
        <f>IF(ISNA(VLOOKUP($B132,'Feeder DER'!$B$3:$V$366,'Feeder DER'!K$369,FALSE)),0,VLOOKUP($B132,'Feeder DER'!$B$3:$V$366,'Feeder DER'!K$369,FALSE)/1000)</f>
        <v>0.31196780742870667</v>
      </c>
      <c r="AL132" s="82">
        <f>IF(ISNA(VLOOKUP($B132,'Feeder DER'!$B$3:$V$366,'Feeder DER'!L$369,FALSE)),0,VLOOKUP($B132,'Feeder DER'!$B$3:$V$366,'Feeder DER'!L$369,FALSE)/1000)</f>
        <v>0.36918282220798848</v>
      </c>
      <c r="AM132" s="82">
        <f>IF(ISNA(VLOOKUP($B132,'Feeder DER'!$B$3:$V$366,'Feeder DER'!M$369,FALSE)),0,VLOOKUP($B132,'Feeder DER'!$B$3:$V$366,'Feeder DER'!M$369,FALSE)/1000)</f>
        <v>-0.17416884380079992</v>
      </c>
      <c r="AN132" s="82">
        <f>IF(ISNA(VLOOKUP($B132,'Feeder DER'!$B$3:$V$366,'Feeder DER'!N$369,FALSE)),0,VLOOKUP($B132,'Feeder DER'!$B$3:$V$366,'Feeder DER'!N$369,FALSE)/1000)</f>
        <v>-0.22038006658451892</v>
      </c>
      <c r="AO132" s="82">
        <f>IF(ISNA(VLOOKUP($B132,'Feeder DER'!$B$3:$V$366,'Feeder DER'!O$369,FALSE)),0,VLOOKUP($B132,'Feeder DER'!$B$3:$V$366,'Feeder DER'!O$369,FALSE)/1000)</f>
        <v>-0.27130896947741973</v>
      </c>
      <c r="AP132" s="82">
        <f>IF(ISNA(VLOOKUP($B132,'Feeder DER'!$B$3:$V$366,'Feeder DER'!P$369,FALSE)),0,VLOOKUP($B132,'Feeder DER'!$B$3:$V$366,'Feeder DER'!P$369,FALSE)/1000)</f>
        <v>-0.32164848932205004</v>
      </c>
      <c r="AQ132" s="82">
        <f>IF(ISNA(VLOOKUP($B132,'Feeder DER'!$B$3:$V$366,'Feeder DER'!Q$369,FALSE)),0,VLOOKUP($B132,'Feeder DER'!$B$3:$V$366,'Feeder DER'!Q$369,FALSE)/1000)</f>
        <v>-0.36664241119834706</v>
      </c>
      <c r="AR132" s="82">
        <f>IF(ISNA(VLOOKUP($B132,'Feeder DER'!$B$3:$V$366,'Feeder DER'!R$369,FALSE)),0,VLOOKUP($B132,'Feeder DER'!$B$3:$V$366,'Feeder DER'!R$369,FALSE)/1000)</f>
        <v>-0.40803566542536751</v>
      </c>
      <c r="AS132" s="82">
        <f>IF(ISNA(VLOOKUP($B132,'Feeder DER'!$B$3:$V$366,'Feeder DER'!S$369,FALSE)),0,VLOOKUP($B132,'Feeder DER'!$B$3:$V$366,'Feeder DER'!S$369,FALSE)/1000)</f>
        <v>-0.44775365104450893</v>
      </c>
      <c r="AT132" s="82">
        <f>IF(ISNA(VLOOKUP($B132,'Feeder DER'!$B$3:$V$366,'Feeder DER'!T$369,FALSE)),0,VLOOKUP($B132,'Feeder DER'!$B$3:$V$366,'Feeder DER'!T$369,FALSE)/1000)</f>
        <v>-0.49374595409433719</v>
      </c>
      <c r="AU132" s="82">
        <f>IF(ISNA(VLOOKUP($B132,'Feeder DER'!$B$3:$V$366,'Feeder DER'!U$369,FALSE)),0,VLOOKUP($B132,'Feeder DER'!$B$3:$V$366,'Feeder DER'!U$369,FALSE)/1000)</f>
        <v>-0.54027921821869029</v>
      </c>
      <c r="AV132" s="82">
        <f>IF(ISNA(VLOOKUP($B132,'Feeder DER'!$B$3:$V$366,'Feeder DER'!V$369,FALSE)),0,VLOOKUP($B132,'Feeder DER'!$B$3:$V$366,'Feeder DER'!V$369,FALSE)/1000)</f>
        <v>-0.58163787586995652</v>
      </c>
    </row>
    <row r="133" spans="1:48" x14ac:dyDescent="0.25">
      <c r="A133" s="9" t="s">
        <v>1662</v>
      </c>
      <c r="B133" s="108">
        <v>26167</v>
      </c>
      <c r="C133" s="109">
        <v>120.39583098186023</v>
      </c>
      <c r="D133" s="109">
        <v>152.15943057672229</v>
      </c>
      <c r="E133" s="109">
        <v>152.15943057672229</v>
      </c>
      <c r="F133" s="109">
        <v>154.47678676715452</v>
      </c>
      <c r="G133" s="109">
        <v>159.9691719112684</v>
      </c>
      <c r="H133" s="109">
        <v>163.81599702985002</v>
      </c>
      <c r="I133" s="109">
        <v>164.65185572993127</v>
      </c>
      <c r="J133" s="109">
        <v>165.52559429973326</v>
      </c>
      <c r="K133" s="109">
        <v>166.83969093295883</v>
      </c>
      <c r="L133" s="109">
        <v>172.14799341844378</v>
      </c>
      <c r="M133" s="109">
        <v>183.19601538223577</v>
      </c>
      <c r="N133" s="109">
        <v>194.25434774716442</v>
      </c>
      <c r="P133" s="109">
        <v>215.54507815982697</v>
      </c>
      <c r="Q133" s="109">
        <v>216.03775842212326</v>
      </c>
      <c r="R133" s="109">
        <v>216.03775842212326</v>
      </c>
      <c r="S133" s="109">
        <v>222.76715173511718</v>
      </c>
      <c r="T133" s="109">
        <v>227.11660389358681</v>
      </c>
      <c r="U133" s="109">
        <v>231.24583407493898</v>
      </c>
      <c r="V133" s="109">
        <v>232.73304066243736</v>
      </c>
      <c r="W133" s="109">
        <v>234.55085789836755</v>
      </c>
      <c r="X133" s="109">
        <v>237.14701137916933</v>
      </c>
      <c r="Y133" s="109">
        <v>241.88750444783983</v>
      </c>
      <c r="Z133" s="109">
        <v>253.79712318690207</v>
      </c>
      <c r="AA133" s="109">
        <v>264.59558421872674</v>
      </c>
      <c r="AC133" s="82">
        <f>IF(ISNA(VLOOKUP($B133,'Feeder DER'!$B$3:$V$366,'Feeder DER'!C$369,FALSE)),0,VLOOKUP($B133,'Feeder DER'!$B$3:$V$366,'Feeder DER'!C$369,FALSE)/1000)</f>
        <v>2.3092609853454165E-2</v>
      </c>
      <c r="AD133" s="82">
        <f>IF(ISNA(VLOOKUP($B133,'Feeder DER'!$B$3:$V$366,'Feeder DER'!D$369,FALSE)),0,VLOOKUP($B133,'Feeder DER'!$B$3:$V$366,'Feeder DER'!D$369,FALSE)/1000)</f>
        <v>5.0186318808168533E-2</v>
      </c>
      <c r="AE133" s="82">
        <f>IF(ISNA(VLOOKUP($B133,'Feeder DER'!$B$3:$V$366,'Feeder DER'!E$369,FALSE)),0,VLOOKUP($B133,'Feeder DER'!$B$3:$V$366,'Feeder DER'!E$369,FALSE)/1000)</f>
        <v>8.2494908768695877E-2</v>
      </c>
      <c r="AF133" s="82">
        <f>IF(ISNA(VLOOKUP($B133,'Feeder DER'!$B$3:$V$366,'Feeder DER'!F$369,FALSE)),0,VLOOKUP($B133,'Feeder DER'!$B$3:$V$366,'Feeder DER'!F$369,FALSE)/1000)</f>
        <v>0.11912636084469445</v>
      </c>
      <c r="AG133" s="82">
        <f>IF(ISNA(VLOOKUP($B133,'Feeder DER'!$B$3:$V$366,'Feeder DER'!G$369,FALSE)),0,VLOOKUP($B133,'Feeder DER'!$B$3:$V$366,'Feeder DER'!G$369,FALSE)/1000)</f>
        <v>0.15706401976698892</v>
      </c>
      <c r="AH133" s="82">
        <f>IF(ISNA(VLOOKUP($B133,'Feeder DER'!$B$3:$V$366,'Feeder DER'!H$369,FALSE)),0,VLOOKUP($B133,'Feeder DER'!$B$3:$V$366,'Feeder DER'!H$369,FALSE)/1000)</f>
        <v>0.19905062627231804</v>
      </c>
      <c r="AI133" s="82">
        <f>IF(ISNA(VLOOKUP($B133,'Feeder DER'!$B$3:$V$366,'Feeder DER'!I$369,FALSE)),0,VLOOKUP($B133,'Feeder DER'!$B$3:$V$366,'Feeder DER'!I$369,FALSE)/1000)</f>
        <v>0.24650541605572063</v>
      </c>
      <c r="AJ133" s="82">
        <f>IF(ISNA(VLOOKUP($B133,'Feeder DER'!$B$3:$V$366,'Feeder DER'!J$369,FALSE)),0,VLOOKUP($B133,'Feeder DER'!$B$3:$V$366,'Feeder DER'!J$369,FALSE)/1000)</f>
        <v>0.34851000705758245</v>
      </c>
      <c r="AK133" s="82">
        <f>IF(ISNA(VLOOKUP($B133,'Feeder DER'!$B$3:$V$366,'Feeder DER'!K$369,FALSE)),0,VLOOKUP($B133,'Feeder DER'!$B$3:$V$366,'Feeder DER'!K$369,FALSE)/1000)</f>
        <v>0.43523004980843849</v>
      </c>
      <c r="AL133" s="82">
        <f>IF(ISNA(VLOOKUP($B133,'Feeder DER'!$B$3:$V$366,'Feeder DER'!L$369,FALSE)),0,VLOOKUP($B133,'Feeder DER'!$B$3:$V$366,'Feeder DER'!L$369,FALSE)/1000)</f>
        <v>0.51669712420591141</v>
      </c>
      <c r="AM133" s="82">
        <f>IF(ISNA(VLOOKUP($B133,'Feeder DER'!$B$3:$V$366,'Feeder DER'!M$369,FALSE)),0,VLOOKUP($B133,'Feeder DER'!$B$3:$V$366,'Feeder DER'!M$369,FALSE)/1000)</f>
        <v>-0.2204744114769005</v>
      </c>
      <c r="AN133" s="82">
        <f>IF(ISNA(VLOOKUP($B133,'Feeder DER'!$B$3:$V$366,'Feeder DER'!N$369,FALSE)),0,VLOOKUP($B133,'Feeder DER'!$B$3:$V$366,'Feeder DER'!N$369,FALSE)/1000)</f>
        <v>-0.28360684463143943</v>
      </c>
      <c r="AO133" s="82">
        <f>IF(ISNA(VLOOKUP($B133,'Feeder DER'!$B$3:$V$366,'Feeder DER'!O$369,FALSE)),0,VLOOKUP($B133,'Feeder DER'!$B$3:$V$366,'Feeder DER'!O$369,FALSE)/1000)</f>
        <v>-0.35384698583559326</v>
      </c>
      <c r="AP133" s="82">
        <f>IF(ISNA(VLOOKUP($B133,'Feeder DER'!$B$3:$V$366,'Feeder DER'!P$369,FALSE)),0,VLOOKUP($B133,'Feeder DER'!$B$3:$V$366,'Feeder DER'!P$369,FALSE)/1000)</f>
        <v>-0.42405275702376921</v>
      </c>
      <c r="AQ133" s="82">
        <f>IF(ISNA(VLOOKUP($B133,'Feeder DER'!$B$3:$V$366,'Feeder DER'!Q$369,FALSE)),0,VLOOKUP($B133,'Feeder DER'!$B$3:$V$366,'Feeder DER'!Q$369,FALSE)/1000)</f>
        <v>-0.48756508663948173</v>
      </c>
      <c r="AR133" s="82">
        <f>IF(ISNA(VLOOKUP($B133,'Feeder DER'!$B$3:$V$366,'Feeder DER'!R$369,FALSE)),0,VLOOKUP($B133,'Feeder DER'!$B$3:$V$366,'Feeder DER'!R$369,FALSE)/1000)</f>
        <v>-0.54670793047535249</v>
      </c>
      <c r="AS133" s="82">
        <f>IF(ISNA(VLOOKUP($B133,'Feeder DER'!$B$3:$V$366,'Feeder DER'!S$369,FALSE)),0,VLOOKUP($B133,'Feeder DER'!$B$3:$V$366,'Feeder DER'!S$369,FALSE)/1000)</f>
        <v>-0.60417024826021326</v>
      </c>
      <c r="AT133" s="82">
        <f>IF(ISNA(VLOOKUP($B133,'Feeder DER'!$B$3:$V$366,'Feeder DER'!T$369,FALSE)),0,VLOOKUP($B133,'Feeder DER'!$B$3:$V$366,'Feeder DER'!T$369,FALSE)/1000)</f>
        <v>-0.67165858385411115</v>
      </c>
      <c r="AU133" s="82">
        <f>IF(ISNA(VLOOKUP($B133,'Feeder DER'!$B$3:$V$366,'Feeder DER'!U$369,FALSE)),0,VLOOKUP($B133,'Feeder DER'!$B$3:$V$366,'Feeder DER'!U$369,FALSE)/1000)</f>
        <v>-0.74078204014283422</v>
      </c>
      <c r="AV133" s="82">
        <f>IF(ISNA(VLOOKUP($B133,'Feeder DER'!$B$3:$V$366,'Feeder DER'!V$369,FALSE)),0,VLOOKUP($B133,'Feeder DER'!$B$3:$V$366,'Feeder DER'!V$369,FALSE)/1000)</f>
        <v>-0.80299821425369144</v>
      </c>
    </row>
    <row r="134" spans="1:48" x14ac:dyDescent="0.25">
      <c r="A134" s="9" t="s">
        <v>1662</v>
      </c>
      <c r="B134" s="108">
        <v>26169</v>
      </c>
      <c r="C134" s="109">
        <v>0</v>
      </c>
      <c r="D134" s="109">
        <v>0</v>
      </c>
      <c r="E134" s="109">
        <v>0</v>
      </c>
      <c r="F134" s="109">
        <v>0</v>
      </c>
      <c r="G134" s="109">
        <v>0</v>
      </c>
      <c r="H134" s="109">
        <v>0</v>
      </c>
      <c r="I134" s="109">
        <v>0</v>
      </c>
      <c r="J134" s="109">
        <v>0</v>
      </c>
      <c r="K134" s="109">
        <v>0</v>
      </c>
      <c r="L134" s="109">
        <v>0</v>
      </c>
      <c r="M134" s="109">
        <v>0</v>
      </c>
      <c r="N134" s="109">
        <v>0</v>
      </c>
      <c r="P134" s="109">
        <v>0</v>
      </c>
      <c r="Q134" s="109">
        <v>0</v>
      </c>
      <c r="R134" s="109">
        <v>0</v>
      </c>
      <c r="S134" s="109">
        <v>0</v>
      </c>
      <c r="T134" s="109">
        <v>0</v>
      </c>
      <c r="U134" s="109">
        <v>0</v>
      </c>
      <c r="V134" s="109">
        <v>0</v>
      </c>
      <c r="W134" s="109">
        <v>0</v>
      </c>
      <c r="X134" s="109">
        <v>0</v>
      </c>
      <c r="Y134" s="109">
        <v>0</v>
      </c>
      <c r="Z134" s="109">
        <v>0</v>
      </c>
      <c r="AA134" s="109">
        <v>0</v>
      </c>
      <c r="AC134" s="82">
        <f>IF(ISNA(VLOOKUP($B134,'Feeder DER'!$B$3:$V$366,'Feeder DER'!C$369,FALSE)),0,VLOOKUP($B134,'Feeder DER'!$B$3:$V$366,'Feeder DER'!C$369,FALSE)/1000)</f>
        <v>0</v>
      </c>
      <c r="AD134" s="82">
        <f>IF(ISNA(VLOOKUP($B134,'Feeder DER'!$B$3:$V$366,'Feeder DER'!D$369,FALSE)),0,VLOOKUP($B134,'Feeder DER'!$B$3:$V$366,'Feeder DER'!D$369,FALSE)/1000)</f>
        <v>0</v>
      </c>
      <c r="AE134" s="82">
        <f>IF(ISNA(VLOOKUP($B134,'Feeder DER'!$B$3:$V$366,'Feeder DER'!E$369,FALSE)),0,VLOOKUP($B134,'Feeder DER'!$B$3:$V$366,'Feeder DER'!E$369,FALSE)/1000)</f>
        <v>0</v>
      </c>
      <c r="AF134" s="82">
        <f>IF(ISNA(VLOOKUP($B134,'Feeder DER'!$B$3:$V$366,'Feeder DER'!F$369,FALSE)),0,VLOOKUP($B134,'Feeder DER'!$B$3:$V$366,'Feeder DER'!F$369,FALSE)/1000)</f>
        <v>0</v>
      </c>
      <c r="AG134" s="82">
        <f>IF(ISNA(VLOOKUP($B134,'Feeder DER'!$B$3:$V$366,'Feeder DER'!G$369,FALSE)),0,VLOOKUP($B134,'Feeder DER'!$B$3:$V$366,'Feeder DER'!G$369,FALSE)/1000)</f>
        <v>0</v>
      </c>
      <c r="AH134" s="82">
        <f>IF(ISNA(VLOOKUP($B134,'Feeder DER'!$B$3:$V$366,'Feeder DER'!H$369,FALSE)),0,VLOOKUP($B134,'Feeder DER'!$B$3:$V$366,'Feeder DER'!H$369,FALSE)/1000)</f>
        <v>0</v>
      </c>
      <c r="AI134" s="82">
        <f>IF(ISNA(VLOOKUP($B134,'Feeder DER'!$B$3:$V$366,'Feeder DER'!I$369,FALSE)),0,VLOOKUP($B134,'Feeder DER'!$B$3:$V$366,'Feeder DER'!I$369,FALSE)/1000)</f>
        <v>0</v>
      </c>
      <c r="AJ134" s="82">
        <f>IF(ISNA(VLOOKUP($B134,'Feeder DER'!$B$3:$V$366,'Feeder DER'!J$369,FALSE)),0,VLOOKUP($B134,'Feeder DER'!$B$3:$V$366,'Feeder DER'!J$369,FALSE)/1000)</f>
        <v>0</v>
      </c>
      <c r="AK134" s="82">
        <f>IF(ISNA(VLOOKUP($B134,'Feeder DER'!$B$3:$V$366,'Feeder DER'!K$369,FALSE)),0,VLOOKUP($B134,'Feeder DER'!$B$3:$V$366,'Feeder DER'!K$369,FALSE)/1000)</f>
        <v>0</v>
      </c>
      <c r="AL134" s="82">
        <f>IF(ISNA(VLOOKUP($B134,'Feeder DER'!$B$3:$V$366,'Feeder DER'!L$369,FALSE)),0,VLOOKUP($B134,'Feeder DER'!$B$3:$V$366,'Feeder DER'!L$369,FALSE)/1000)</f>
        <v>0</v>
      </c>
      <c r="AM134" s="82">
        <f>IF(ISNA(VLOOKUP($B134,'Feeder DER'!$B$3:$V$366,'Feeder DER'!M$369,FALSE)),0,VLOOKUP($B134,'Feeder DER'!$B$3:$V$366,'Feeder DER'!M$369,FALSE)/1000)</f>
        <v>0</v>
      </c>
      <c r="AN134" s="82">
        <f>IF(ISNA(VLOOKUP($B134,'Feeder DER'!$B$3:$V$366,'Feeder DER'!N$369,FALSE)),0,VLOOKUP($B134,'Feeder DER'!$B$3:$V$366,'Feeder DER'!N$369,FALSE)/1000)</f>
        <v>0</v>
      </c>
      <c r="AO134" s="82">
        <f>IF(ISNA(VLOOKUP($B134,'Feeder DER'!$B$3:$V$366,'Feeder DER'!O$369,FALSE)),0,VLOOKUP($B134,'Feeder DER'!$B$3:$V$366,'Feeder DER'!O$369,FALSE)/1000)</f>
        <v>0</v>
      </c>
      <c r="AP134" s="82">
        <f>IF(ISNA(VLOOKUP($B134,'Feeder DER'!$B$3:$V$366,'Feeder DER'!P$369,FALSE)),0,VLOOKUP($B134,'Feeder DER'!$B$3:$V$366,'Feeder DER'!P$369,FALSE)/1000)</f>
        <v>0</v>
      </c>
      <c r="AQ134" s="82">
        <f>IF(ISNA(VLOOKUP($B134,'Feeder DER'!$B$3:$V$366,'Feeder DER'!Q$369,FALSE)),0,VLOOKUP($B134,'Feeder DER'!$B$3:$V$366,'Feeder DER'!Q$369,FALSE)/1000)</f>
        <v>0</v>
      </c>
      <c r="AR134" s="82">
        <f>IF(ISNA(VLOOKUP($B134,'Feeder DER'!$B$3:$V$366,'Feeder DER'!R$369,FALSE)),0,VLOOKUP($B134,'Feeder DER'!$B$3:$V$366,'Feeder DER'!R$369,FALSE)/1000)</f>
        <v>0</v>
      </c>
      <c r="AS134" s="82">
        <f>IF(ISNA(VLOOKUP($B134,'Feeder DER'!$B$3:$V$366,'Feeder DER'!S$369,FALSE)),0,VLOOKUP($B134,'Feeder DER'!$B$3:$V$366,'Feeder DER'!S$369,FALSE)/1000)</f>
        <v>0</v>
      </c>
      <c r="AT134" s="82">
        <f>IF(ISNA(VLOOKUP($B134,'Feeder DER'!$B$3:$V$366,'Feeder DER'!T$369,FALSE)),0,VLOOKUP($B134,'Feeder DER'!$B$3:$V$366,'Feeder DER'!T$369,FALSE)/1000)</f>
        <v>0</v>
      </c>
      <c r="AU134" s="82">
        <f>IF(ISNA(VLOOKUP($B134,'Feeder DER'!$B$3:$V$366,'Feeder DER'!U$369,FALSE)),0,VLOOKUP($B134,'Feeder DER'!$B$3:$V$366,'Feeder DER'!U$369,FALSE)/1000)</f>
        <v>0</v>
      </c>
      <c r="AV134" s="82">
        <f>IF(ISNA(VLOOKUP($B134,'Feeder DER'!$B$3:$V$366,'Feeder DER'!V$369,FALSE)),0,VLOOKUP($B134,'Feeder DER'!$B$3:$V$366,'Feeder DER'!V$369,FALSE)/1000)</f>
        <v>0</v>
      </c>
    </row>
    <row r="135" spans="1:48" x14ac:dyDescent="0.25">
      <c r="A135" s="9" t="s">
        <v>67</v>
      </c>
      <c r="B135" s="108">
        <v>53001</v>
      </c>
      <c r="C135" s="109">
        <v>88</v>
      </c>
      <c r="D135" s="109">
        <v>114.54126234256631</v>
      </c>
      <c r="E135" s="109">
        <v>99.357550170850431</v>
      </c>
      <c r="F135" s="109">
        <v>100.87074480546434</v>
      </c>
      <c r="G135" s="109">
        <v>104.45717997051163</v>
      </c>
      <c r="H135" s="109">
        <v>106.96909210286704</v>
      </c>
      <c r="I135" s="109">
        <v>107.5148937821602</v>
      </c>
      <c r="J135" s="109">
        <v>108.08543037957165</v>
      </c>
      <c r="K135" s="109">
        <v>108.94351338941323</v>
      </c>
      <c r="L135" s="109">
        <v>112.4097456730421</v>
      </c>
      <c r="M135" s="109">
        <v>119.62391828393811</v>
      </c>
      <c r="N135" s="109">
        <v>126.84482341344521</v>
      </c>
      <c r="P135" s="109">
        <v>0</v>
      </c>
      <c r="Q135" s="109">
        <v>127.47600192153014</v>
      </c>
      <c r="R135" s="109">
        <v>114.11985823330606</v>
      </c>
      <c r="S135" s="109">
        <v>117.67459522226558</v>
      </c>
      <c r="T135" s="109">
        <v>119.97215129460388</v>
      </c>
      <c r="U135" s="109">
        <v>122.1533772356167</v>
      </c>
      <c r="V135" s="109">
        <v>122.93897974403254</v>
      </c>
      <c r="W135" s="109">
        <v>123.89922413266885</v>
      </c>
      <c r="X135" s="109">
        <v>125.27061712130609</v>
      </c>
      <c r="Y135" s="109">
        <v>127.77473677568427</v>
      </c>
      <c r="Z135" s="109">
        <v>134.06587778752015</v>
      </c>
      <c r="AA135" s="109">
        <v>139.77006047803781</v>
      </c>
      <c r="AC135" s="82">
        <f>IF(ISNA(VLOOKUP($B135,'Feeder DER'!$B$3:$V$366,'Feeder DER'!C$369,FALSE)),0,VLOOKUP($B135,'Feeder DER'!$B$3:$V$366,'Feeder DER'!C$369,FALSE)/1000)</f>
        <v>5.3801169657492064E-2</v>
      </c>
      <c r="AD135" s="82">
        <f>IF(ISNA(VLOOKUP($B135,'Feeder DER'!$B$3:$V$366,'Feeder DER'!D$369,FALSE)),0,VLOOKUP($B135,'Feeder DER'!$B$3:$V$366,'Feeder DER'!D$369,FALSE)/1000)</f>
        <v>0.10877587664645767</v>
      </c>
      <c r="AE135" s="82">
        <f>IF(ISNA(VLOOKUP($B135,'Feeder DER'!$B$3:$V$366,'Feeder DER'!E$369,FALSE)),0,VLOOKUP($B135,'Feeder DER'!$B$3:$V$366,'Feeder DER'!E$369,FALSE)/1000)</f>
        <v>0.17150185253711167</v>
      </c>
      <c r="AF135" s="82">
        <f>IF(ISNA(VLOOKUP($B135,'Feeder DER'!$B$3:$V$366,'Feeder DER'!F$369,FALSE)),0,VLOOKUP($B135,'Feeder DER'!$B$3:$V$366,'Feeder DER'!F$369,FALSE)/1000)</f>
        <v>0.23866471755250002</v>
      </c>
      <c r="AG135" s="82">
        <f>IF(ISNA(VLOOKUP($B135,'Feeder DER'!$B$3:$V$366,'Feeder DER'!G$369,FALSE)),0,VLOOKUP($B135,'Feeder DER'!$B$3:$V$366,'Feeder DER'!G$369,FALSE)/1000)</f>
        <v>0.30489240274982587</v>
      </c>
      <c r="AH135" s="82">
        <f>IF(ISNA(VLOOKUP($B135,'Feeder DER'!$B$3:$V$366,'Feeder DER'!H$369,FALSE)),0,VLOOKUP($B135,'Feeder DER'!$B$3:$V$366,'Feeder DER'!H$369,FALSE)/1000)</f>
        <v>0.37521524766957548</v>
      </c>
      <c r="AI135" s="82">
        <f>IF(ISNA(VLOOKUP($B135,'Feeder DER'!$B$3:$V$366,'Feeder DER'!I$369,FALSE)),0,VLOOKUP($B135,'Feeder DER'!$B$3:$V$366,'Feeder DER'!I$369,FALSE)/1000)</f>
        <v>0.45143539927518539</v>
      </c>
      <c r="AJ135" s="82">
        <f>IF(ISNA(VLOOKUP($B135,'Feeder DER'!$B$3:$V$366,'Feeder DER'!J$369,FALSE)),0,VLOOKUP($B135,'Feeder DER'!$B$3:$V$366,'Feeder DER'!J$369,FALSE)/1000)</f>
        <v>0.60861857473348413</v>
      </c>
      <c r="AK135" s="82">
        <f>IF(ISNA(VLOOKUP($B135,'Feeder DER'!$B$3:$V$366,'Feeder DER'!K$369,FALSE)),0,VLOOKUP($B135,'Feeder DER'!$B$3:$V$366,'Feeder DER'!K$369,FALSE)/1000)</f>
        <v>0.74247169869654461</v>
      </c>
      <c r="AL135" s="82">
        <f>IF(ISNA(VLOOKUP($B135,'Feeder DER'!$B$3:$V$366,'Feeder DER'!L$369,FALSE)),0,VLOOKUP($B135,'Feeder DER'!$B$3:$V$366,'Feeder DER'!L$369,FALSE)/1000)</f>
        <v>0.86659116737461805</v>
      </c>
      <c r="AM135" s="82">
        <f>IF(ISNA(VLOOKUP($B135,'Feeder DER'!$B$3:$V$366,'Feeder DER'!M$369,FALSE)),0,VLOOKUP($B135,'Feeder DER'!$B$3:$V$366,'Feeder DER'!M$369,FALSE)/1000)</f>
        <v>-0.54602014437831847</v>
      </c>
      <c r="AN135" s="82">
        <f>IF(ISNA(VLOOKUP($B135,'Feeder DER'!$B$3:$V$366,'Feeder DER'!N$369,FALSE)),0,VLOOKUP($B135,'Feeder DER'!$B$3:$V$366,'Feeder DER'!N$369,FALSE)/1000)</f>
        <v>-0.66844883805716981</v>
      </c>
      <c r="AO135" s="82">
        <f>IF(ISNA(VLOOKUP($B135,'Feeder DER'!$B$3:$V$366,'Feeder DER'!O$369,FALSE)),0,VLOOKUP($B135,'Feeder DER'!$B$3:$V$366,'Feeder DER'!O$369,FALSE)/1000)</f>
        <v>-0.79883505369483088</v>
      </c>
      <c r="AP135" s="82">
        <f>IF(ISNA(VLOOKUP($B135,'Feeder DER'!$B$3:$V$366,'Feeder DER'!P$369,FALSE)),0,VLOOKUP($B135,'Feeder DER'!$B$3:$V$366,'Feeder DER'!P$369,FALSE)/1000)</f>
        <v>-0.92252048501951012</v>
      </c>
      <c r="AQ135" s="82">
        <f>IF(ISNA(VLOOKUP($B135,'Feeder DER'!$B$3:$V$366,'Feeder DER'!Q$369,FALSE)),0,VLOOKUP($B135,'Feeder DER'!$B$3:$V$366,'Feeder DER'!Q$369,FALSE)/1000)</f>
        <v>-1.028578630906906</v>
      </c>
      <c r="AR135" s="82">
        <f>IF(ISNA(VLOOKUP($B135,'Feeder DER'!$B$3:$V$366,'Feeder DER'!R$369,FALSE)),0,VLOOKUP($B135,'Feeder DER'!$B$3:$V$366,'Feeder DER'!R$369,FALSE)/1000)</f>
        <v>-1.1222312948164355</v>
      </c>
      <c r="AS135" s="82">
        <f>IF(ISNA(VLOOKUP($B135,'Feeder DER'!$B$3:$V$366,'Feeder DER'!S$369,FALSE)),0,VLOOKUP($B135,'Feeder DER'!$B$3:$V$366,'Feeder DER'!S$369,FALSE)/1000)</f>
        <v>-1.2083347830879696</v>
      </c>
      <c r="AT135" s="82">
        <f>IF(ISNA(VLOOKUP($B135,'Feeder DER'!$B$3:$V$366,'Feeder DER'!T$369,FALSE)),0,VLOOKUP($B135,'Feeder DER'!$B$3:$V$366,'Feeder DER'!T$369,FALSE)/1000)</f>
        <v>-1.3055268513467972</v>
      </c>
      <c r="AU135" s="82">
        <f>IF(ISNA(VLOOKUP($B135,'Feeder DER'!$B$3:$V$366,'Feeder DER'!U$369,FALSE)),0,VLOOKUP($B135,'Feeder DER'!$B$3:$V$366,'Feeder DER'!U$369,FALSE)/1000)</f>
        <v>-1.4003215851858102</v>
      </c>
      <c r="AV135" s="82">
        <f>IF(ISNA(VLOOKUP($B135,'Feeder DER'!$B$3:$V$366,'Feeder DER'!V$369,FALSE)),0,VLOOKUP($B135,'Feeder DER'!$B$3:$V$366,'Feeder DER'!V$369,FALSE)/1000)</f>
        <v>-1.4823930025823677</v>
      </c>
    </row>
    <row r="136" spans="1:48" x14ac:dyDescent="0.25">
      <c r="A136" s="9" t="s">
        <v>67</v>
      </c>
      <c r="B136" s="108">
        <v>53002</v>
      </c>
      <c r="C136" s="109">
        <v>126</v>
      </c>
      <c r="D136" s="109">
        <v>157.58994453298152</v>
      </c>
      <c r="E136" s="109">
        <v>157.58994453298152</v>
      </c>
      <c r="F136" s="109">
        <v>159.99000631113887</v>
      </c>
      <c r="G136" s="109">
        <v>165.67841265528756</v>
      </c>
      <c r="H136" s="109">
        <v>169.6625295435253</v>
      </c>
      <c r="I136" s="109">
        <v>170.52821973232236</v>
      </c>
      <c r="J136" s="109">
        <v>171.4331417094192</v>
      </c>
      <c r="K136" s="109">
        <v>172.79413796680583</v>
      </c>
      <c r="L136" s="109">
        <v>178.29189181013439</v>
      </c>
      <c r="M136" s="109">
        <v>189.73421360296774</v>
      </c>
      <c r="N136" s="109">
        <v>201.18721377135151</v>
      </c>
      <c r="P136" s="109">
        <v>123</v>
      </c>
      <c r="Q136" s="109">
        <v>162.62126193077935</v>
      </c>
      <c r="R136" s="109">
        <v>162.62126193077935</v>
      </c>
      <c r="S136" s="109">
        <v>167.68677659164408</v>
      </c>
      <c r="T136" s="109">
        <v>170.96080333532026</v>
      </c>
      <c r="U136" s="109">
        <v>174.06905916892359</v>
      </c>
      <c r="V136" s="109">
        <v>175.18854593724208</v>
      </c>
      <c r="W136" s="109">
        <v>176.5568980948722</v>
      </c>
      <c r="X136" s="109">
        <v>178.51113867900676</v>
      </c>
      <c r="Y136" s="109">
        <v>182.07951936686325</v>
      </c>
      <c r="Z136" s="109">
        <v>191.04442088503427</v>
      </c>
      <c r="AA136" s="109">
        <v>199.17290440907848</v>
      </c>
      <c r="AC136" s="82">
        <f>IF(ISNA(VLOOKUP($B136,'Feeder DER'!$B$3:$V$366,'Feeder DER'!C$369,FALSE)),0,VLOOKUP($B136,'Feeder DER'!$B$3:$V$366,'Feeder DER'!C$369,FALSE)/1000)</f>
        <v>6.4895845748575253E-5</v>
      </c>
      <c r="AD136" s="82">
        <f>IF(ISNA(VLOOKUP($B136,'Feeder DER'!$B$3:$V$366,'Feeder DER'!D$369,FALSE)),0,VLOOKUP($B136,'Feeder DER'!$B$3:$V$366,'Feeder DER'!D$369,FALSE)/1000)</f>
        <v>1.1940840316439017E-4</v>
      </c>
      <c r="AE136" s="82">
        <f>IF(ISNA(VLOOKUP($B136,'Feeder DER'!$B$3:$V$366,'Feeder DER'!E$369,FALSE)),0,VLOOKUP($B136,'Feeder DER'!$B$3:$V$366,'Feeder DER'!E$369,FALSE)/1000)</f>
        <v>1.8516968903189079E-4</v>
      </c>
      <c r="AF136" s="82">
        <f>IF(ISNA(VLOOKUP($B136,'Feeder DER'!$B$3:$V$366,'Feeder DER'!F$369,FALSE)),0,VLOOKUP($B136,'Feeder DER'!$B$3:$V$366,'Feeder DER'!F$369,FALSE)/1000)</f>
        <v>2.6422395778412692E-4</v>
      </c>
      <c r="AG136" s="82">
        <f>IF(ISNA(VLOOKUP($B136,'Feeder DER'!$B$3:$V$366,'Feeder DER'!G$369,FALSE)),0,VLOOKUP($B136,'Feeder DER'!$B$3:$V$366,'Feeder DER'!G$369,FALSE)/1000)</f>
        <v>3.5132454329298972E-4</v>
      </c>
      <c r="AH136" s="82">
        <f>IF(ISNA(VLOOKUP($B136,'Feeder DER'!$B$3:$V$366,'Feeder DER'!H$369,FALSE)),0,VLOOKUP($B136,'Feeder DER'!$B$3:$V$366,'Feeder DER'!H$369,FALSE)/1000)</f>
        <v>4.5465113869257113E-4</v>
      </c>
      <c r="AI136" s="82">
        <f>IF(ISNA(VLOOKUP($B136,'Feeder DER'!$B$3:$V$366,'Feeder DER'!I$369,FALSE)),0,VLOOKUP($B136,'Feeder DER'!$B$3:$V$366,'Feeder DER'!I$369,FALSE)/1000)</f>
        <v>5.761321581311394E-4</v>
      </c>
      <c r="AJ136" s="82">
        <f>IF(ISNA(VLOOKUP($B136,'Feeder DER'!$B$3:$V$366,'Feeder DER'!J$369,FALSE)),0,VLOOKUP($B136,'Feeder DER'!$B$3:$V$366,'Feeder DER'!J$369,FALSE)/1000)</f>
        <v>8.542594213115036E-4</v>
      </c>
      <c r="AK136" s="82">
        <f>IF(ISNA(VLOOKUP($B136,'Feeder DER'!$B$3:$V$366,'Feeder DER'!K$369,FALSE)),0,VLOOKUP($B136,'Feeder DER'!$B$3:$V$366,'Feeder DER'!K$369,FALSE)/1000)</f>
        <v>1.0856567020256745E-3</v>
      </c>
      <c r="AL136" s="82">
        <f>IF(ISNA(VLOOKUP($B136,'Feeder DER'!$B$3:$V$366,'Feeder DER'!L$369,FALSE)),0,VLOOKUP($B136,'Feeder DER'!$B$3:$V$366,'Feeder DER'!L$369,FALSE)/1000)</f>
        <v>1.3076248061776883E-3</v>
      </c>
      <c r="AM136" s="82">
        <f>IF(ISNA(VLOOKUP($B136,'Feeder DER'!$B$3:$V$366,'Feeder DER'!M$369,FALSE)),0,VLOOKUP($B136,'Feeder DER'!$B$3:$V$366,'Feeder DER'!M$369,FALSE)/1000)</f>
        <v>-5.4484985010541827E-4</v>
      </c>
      <c r="AN136" s="82">
        <f>IF(ISNA(VLOOKUP($B136,'Feeder DER'!$B$3:$V$366,'Feeder DER'!N$369,FALSE)),0,VLOOKUP($B136,'Feeder DER'!$B$3:$V$366,'Feeder DER'!N$369,FALSE)/1000)</f>
        <v>-6.5619619732693014E-4</v>
      </c>
      <c r="AO136" s="82">
        <f>IF(ISNA(VLOOKUP($B136,'Feeder DER'!$B$3:$V$366,'Feeder DER'!O$369,FALSE)),0,VLOOKUP($B136,'Feeder DER'!$B$3:$V$366,'Feeder DER'!O$369,FALSE)/1000)</f>
        <v>-7.7302966070456295E-4</v>
      </c>
      <c r="AP136" s="82">
        <f>IF(ISNA(VLOOKUP($B136,'Feeder DER'!$B$3:$V$366,'Feeder DER'!P$369,FALSE)),0,VLOOKUP($B136,'Feeder DER'!$B$3:$V$366,'Feeder DER'!P$369,FALSE)/1000)</f>
        <v>-8.7848109992222443E-4</v>
      </c>
      <c r="AQ136" s="82">
        <f>IF(ISNA(VLOOKUP($B136,'Feeder DER'!$B$3:$V$366,'Feeder DER'!Q$369,FALSE)),0,VLOOKUP($B136,'Feeder DER'!$B$3:$V$366,'Feeder DER'!Q$369,FALSE)/1000)</f>
        <v>-9.6229702428591538E-4</v>
      </c>
      <c r="AR136" s="82">
        <f>IF(ISNA(VLOOKUP($B136,'Feeder DER'!$B$3:$V$366,'Feeder DER'!R$369,FALSE)),0,VLOOKUP($B136,'Feeder DER'!$B$3:$V$366,'Feeder DER'!R$369,FALSE)/1000)</f>
        <v>-1.026925233903039E-3</v>
      </c>
      <c r="AS136" s="82">
        <f>IF(ISNA(VLOOKUP($B136,'Feeder DER'!$B$3:$V$366,'Feeder DER'!S$369,FALSE)),0,VLOOKUP($B136,'Feeder DER'!$B$3:$V$366,'Feeder DER'!S$369,FALSE)/1000)</f>
        <v>-1.0766863350540629E-3</v>
      </c>
      <c r="AT136" s="82">
        <f>IF(ISNA(VLOOKUP($B136,'Feeder DER'!$B$3:$V$366,'Feeder DER'!T$369,FALSE)),0,VLOOKUP($B136,'Feeder DER'!$B$3:$V$366,'Feeder DER'!T$369,FALSE)/1000)</f>
        <v>-1.0850397778737757E-3</v>
      </c>
      <c r="AU136" s="82">
        <f>IF(ISNA(VLOOKUP($B136,'Feeder DER'!$B$3:$V$366,'Feeder DER'!U$369,FALSE)),0,VLOOKUP($B136,'Feeder DER'!$B$3:$V$366,'Feeder DER'!U$369,FALSE)/1000)</f>
        <v>-1.1068369377380835E-3</v>
      </c>
      <c r="AV136" s="82">
        <f>IF(ISNA(VLOOKUP($B136,'Feeder DER'!$B$3:$V$366,'Feeder DER'!V$369,FALSE)),0,VLOOKUP($B136,'Feeder DER'!$B$3:$V$366,'Feeder DER'!V$369,FALSE)/1000)</f>
        <v>-1.1167870255097943E-3</v>
      </c>
    </row>
    <row r="137" spans="1:48" x14ac:dyDescent="0.25">
      <c r="A137" s="9" t="s">
        <v>67</v>
      </c>
      <c r="B137" s="108">
        <v>53003</v>
      </c>
      <c r="C137" s="109">
        <v>84.082731832374805</v>
      </c>
      <c r="D137" s="109">
        <v>96.719908941655959</v>
      </c>
      <c r="E137" s="109">
        <v>191.61811001488024</v>
      </c>
      <c r="F137" s="109">
        <v>98.192932853972565</v>
      </c>
      <c r="G137" s="109">
        <v>101.68415905663204</v>
      </c>
      <c r="H137" s="109">
        <v>104.12938755001868</v>
      </c>
      <c r="I137" s="109">
        <v>104.66069985221074</v>
      </c>
      <c r="J137" s="109">
        <v>105.21609043555975</v>
      </c>
      <c r="K137" s="109">
        <v>106.05139394730645</v>
      </c>
      <c r="L137" s="109">
        <v>109.42560829001847</v>
      </c>
      <c r="M137" s="109">
        <v>116.44826652600986</v>
      </c>
      <c r="N137" s="109">
        <v>123.47747855268845</v>
      </c>
      <c r="P137" s="109">
        <v>145.89881111807301</v>
      </c>
      <c r="Q137" s="109">
        <v>143.21284695254093</v>
      </c>
      <c r="R137" s="109">
        <v>226.68874500394148</v>
      </c>
      <c r="S137" s="109">
        <v>147.67380591478943</v>
      </c>
      <c r="T137" s="109">
        <v>150.55708627673991</v>
      </c>
      <c r="U137" s="109">
        <v>153.29438004572231</v>
      </c>
      <c r="V137" s="109">
        <v>154.28025904649425</v>
      </c>
      <c r="W137" s="109">
        <v>155.48530201443825</v>
      </c>
      <c r="X137" s="109">
        <v>157.20630918386507</v>
      </c>
      <c r="Y137" s="109">
        <v>160.34881312984919</v>
      </c>
      <c r="Z137" s="109">
        <v>168.24377750180767</v>
      </c>
      <c r="AA137" s="109">
        <v>175.40214814205459</v>
      </c>
      <c r="AC137" s="82">
        <f>IF(ISNA(VLOOKUP($B137,'Feeder DER'!$B$3:$V$366,'Feeder DER'!C$369,FALSE)),0,VLOOKUP($B137,'Feeder DER'!$B$3:$V$366,'Feeder DER'!C$369,FALSE)/1000)</f>
        <v>0.10081610684220815</v>
      </c>
      <c r="AD137" s="82">
        <f>IF(ISNA(VLOOKUP($B137,'Feeder DER'!$B$3:$V$366,'Feeder DER'!D$369,FALSE)),0,VLOOKUP($B137,'Feeder DER'!$B$3:$V$366,'Feeder DER'!D$369,FALSE)/1000)</f>
        <v>0.19315417616579625</v>
      </c>
      <c r="AE137" s="82">
        <f>IF(ISNA(VLOOKUP($B137,'Feeder DER'!$B$3:$V$366,'Feeder DER'!E$369,FALSE)),0,VLOOKUP($B137,'Feeder DER'!$B$3:$V$366,'Feeder DER'!E$369,FALSE)/1000)</f>
        <v>0.30059789865017872</v>
      </c>
      <c r="AF137" s="82">
        <f>IF(ISNA(VLOOKUP($B137,'Feeder DER'!$B$3:$V$366,'Feeder DER'!F$369,FALSE)),0,VLOOKUP($B137,'Feeder DER'!$B$3:$V$366,'Feeder DER'!F$369,FALSE)/1000)</f>
        <v>0.41871460974320263</v>
      </c>
      <c r="AG137" s="82">
        <f>IF(ISNA(VLOOKUP($B137,'Feeder DER'!$B$3:$V$366,'Feeder DER'!G$369,FALSE)),0,VLOOKUP($B137,'Feeder DER'!$B$3:$V$366,'Feeder DER'!G$369,FALSE)/1000)</f>
        <v>0.5379083305431781</v>
      </c>
      <c r="AH137" s="82">
        <f>IF(ISNA(VLOOKUP($B137,'Feeder DER'!$B$3:$V$366,'Feeder DER'!H$369,FALSE)),0,VLOOKUP($B137,'Feeder DER'!$B$3:$V$366,'Feeder DER'!H$369,FALSE)/1000)</f>
        <v>0.66701787660708178</v>
      </c>
      <c r="AI137" s="82">
        <f>IF(ISNA(VLOOKUP($B137,'Feeder DER'!$B$3:$V$366,'Feeder DER'!I$369,FALSE)),0,VLOOKUP($B137,'Feeder DER'!$B$3:$V$366,'Feeder DER'!I$369,FALSE)/1000)</f>
        <v>0.80895019954868164</v>
      </c>
      <c r="AJ137" s="82">
        <f>IF(ISNA(VLOOKUP($B137,'Feeder DER'!$B$3:$V$366,'Feeder DER'!J$369,FALSE)),0,VLOOKUP($B137,'Feeder DER'!$B$3:$V$366,'Feeder DER'!J$369,FALSE)/1000)</f>
        <v>1.1063970904608635</v>
      </c>
      <c r="AK137" s="82">
        <f>IF(ISNA(VLOOKUP($B137,'Feeder DER'!$B$3:$V$366,'Feeder DER'!K$369,FALSE)),0,VLOOKUP($B137,'Feeder DER'!$B$3:$V$366,'Feeder DER'!K$369,FALSE)/1000)</f>
        <v>1.3595785125956628</v>
      </c>
      <c r="AL137" s="82">
        <f>IF(ISNA(VLOOKUP($B137,'Feeder DER'!$B$3:$V$366,'Feeder DER'!L$369,FALSE)),0,VLOOKUP($B137,'Feeder DER'!$B$3:$V$366,'Feeder DER'!L$369,FALSE)/1000)</f>
        <v>1.5958664698706539</v>
      </c>
      <c r="AM137" s="82">
        <f>IF(ISNA(VLOOKUP($B137,'Feeder DER'!$B$3:$V$366,'Feeder DER'!M$369,FALSE)),0,VLOOKUP($B137,'Feeder DER'!$B$3:$V$366,'Feeder DER'!M$369,FALSE)/1000)</f>
        <v>-1.0155430537231851</v>
      </c>
      <c r="AN137" s="82">
        <f>IF(ISNA(VLOOKUP($B137,'Feeder DER'!$B$3:$V$366,'Feeder DER'!N$369,FALSE)),0,VLOOKUP($B137,'Feeder DER'!$B$3:$V$366,'Feeder DER'!N$369,FALSE)/1000)</f>
        <v>-1.2255695974626635</v>
      </c>
      <c r="AO137" s="82">
        <f>IF(ISNA(VLOOKUP($B137,'Feeder DER'!$B$3:$V$366,'Feeder DER'!O$369,FALSE)),0,VLOOKUP($B137,'Feeder DER'!$B$3:$V$366,'Feeder DER'!O$369,FALSE)/1000)</f>
        <v>-1.4532046333085058</v>
      </c>
      <c r="AP137" s="82">
        <f>IF(ISNA(VLOOKUP($B137,'Feeder DER'!$B$3:$V$366,'Feeder DER'!P$369,FALSE)),0,VLOOKUP($B137,'Feeder DER'!$B$3:$V$366,'Feeder DER'!P$369,FALSE)/1000)</f>
        <v>-1.6732007081737958</v>
      </c>
      <c r="AQ137" s="82">
        <f>IF(ISNA(VLOOKUP($B137,'Feeder DER'!$B$3:$V$366,'Feeder DER'!Q$369,FALSE)),0,VLOOKUP($B137,'Feeder DER'!$B$3:$V$366,'Feeder DER'!Q$369,FALSE)/1000)</f>
        <v>-1.8653565311832998</v>
      </c>
      <c r="AR137" s="82">
        <f>IF(ISNA(VLOOKUP($B137,'Feeder DER'!$B$3:$V$366,'Feeder DER'!R$369,FALSE)),0,VLOOKUP($B137,'Feeder DER'!$B$3:$V$366,'Feeder DER'!R$369,FALSE)/1000)</f>
        <v>-2.0377600864427738</v>
      </c>
      <c r="AS137" s="82">
        <f>IF(ISNA(VLOOKUP($B137,'Feeder DER'!$B$3:$V$366,'Feeder DER'!S$369,FALSE)),0,VLOOKUP($B137,'Feeder DER'!$B$3:$V$366,'Feeder DER'!S$369,FALSE)/1000)</f>
        <v>-2.1988040030750278</v>
      </c>
      <c r="AT137" s="82">
        <f>IF(ISNA(VLOOKUP($B137,'Feeder DER'!$B$3:$V$366,'Feeder DER'!T$369,FALSE)),0,VLOOKUP($B137,'Feeder DER'!$B$3:$V$366,'Feeder DER'!T$369,FALSE)/1000)</f>
        <v>-2.3789165628157298</v>
      </c>
      <c r="AU137" s="82">
        <f>IF(ISNA(VLOOKUP($B137,'Feeder DER'!$B$3:$V$366,'Feeder DER'!U$369,FALSE)),0,VLOOKUP($B137,'Feeder DER'!$B$3:$V$366,'Feeder DER'!U$369,FALSE)/1000)</f>
        <v>-2.5574051091852588</v>
      </c>
      <c r="AV137" s="82">
        <f>IF(ISNA(VLOOKUP($B137,'Feeder DER'!$B$3:$V$366,'Feeder DER'!V$369,FALSE)),0,VLOOKUP($B137,'Feeder DER'!$B$3:$V$366,'Feeder DER'!V$369,FALSE)/1000)</f>
        <v>-2.71353000396596</v>
      </c>
    </row>
    <row r="138" spans="1:48" x14ac:dyDescent="0.25">
      <c r="A138" s="9" t="s">
        <v>67</v>
      </c>
      <c r="B138" s="108">
        <v>53004</v>
      </c>
      <c r="C138" s="109">
        <v>37</v>
      </c>
      <c r="D138" s="109">
        <v>46.777539343723681</v>
      </c>
      <c r="E138" s="109">
        <v>46.777539343723681</v>
      </c>
      <c r="F138" s="109">
        <v>47.489951449634589</v>
      </c>
      <c r="G138" s="109">
        <v>49.178445295831821</v>
      </c>
      <c r="H138" s="109">
        <v>50.361053647156737</v>
      </c>
      <c r="I138" s="109">
        <v>50.618017103714429</v>
      </c>
      <c r="J138" s="109">
        <v>50.88662576089807</v>
      </c>
      <c r="K138" s="109">
        <v>51.290611282723283</v>
      </c>
      <c r="L138" s="109">
        <v>52.922513606634482</v>
      </c>
      <c r="M138" s="109">
        <v>56.3189464147937</v>
      </c>
      <c r="N138" s="109">
        <v>59.71854889303507</v>
      </c>
      <c r="P138" s="109">
        <v>56.124679114723797</v>
      </c>
      <c r="Q138" s="109">
        <v>54.350880696379008</v>
      </c>
      <c r="R138" s="109">
        <v>54.350880696379008</v>
      </c>
      <c r="S138" s="109">
        <v>56.043864625599817</v>
      </c>
      <c r="T138" s="109">
        <v>57.138101841752047</v>
      </c>
      <c r="U138" s="109">
        <v>58.176935509503977</v>
      </c>
      <c r="V138" s="109">
        <v>58.551087641049676</v>
      </c>
      <c r="W138" s="109">
        <v>59.00841495475386</v>
      </c>
      <c r="X138" s="109">
        <v>59.661556466381846</v>
      </c>
      <c r="Y138" s="109">
        <v>60.854171938321208</v>
      </c>
      <c r="Z138" s="109">
        <v>63.850399412415591</v>
      </c>
      <c r="AA138" s="109">
        <v>66.567081308820136</v>
      </c>
      <c r="AC138" s="82">
        <f>IF(ISNA(VLOOKUP($B138,'Feeder DER'!$B$3:$V$366,'Feeder DER'!C$369,FALSE)),0,VLOOKUP($B138,'Feeder DER'!$B$3:$V$366,'Feeder DER'!C$369,FALSE)/1000)</f>
        <v>3.4004461731957453E-2</v>
      </c>
      <c r="AD138" s="82">
        <f>IF(ISNA(VLOOKUP($B138,'Feeder DER'!$B$3:$V$366,'Feeder DER'!D$369,FALSE)),0,VLOOKUP($B138,'Feeder DER'!$B$3:$V$366,'Feeder DER'!D$369,FALSE)/1000)</f>
        <v>6.8693548218530992E-2</v>
      </c>
      <c r="AE138" s="82">
        <f>IF(ISNA(VLOOKUP($B138,'Feeder DER'!$B$3:$V$366,'Feeder DER'!E$369,FALSE)),0,VLOOKUP($B138,'Feeder DER'!$B$3:$V$366,'Feeder DER'!E$369,FALSE)/1000)</f>
        <v>0.10828609973090908</v>
      </c>
      <c r="AF138" s="82">
        <f>IF(ISNA(VLOOKUP($B138,'Feeder DER'!$B$3:$V$366,'Feeder DER'!F$369,FALSE)),0,VLOOKUP($B138,'Feeder DER'!$B$3:$V$366,'Feeder DER'!F$369,FALSE)/1000)</f>
        <v>0.15070087446761571</v>
      </c>
      <c r="AG138" s="82">
        <f>IF(ISNA(VLOOKUP($B138,'Feeder DER'!$B$3:$V$366,'Feeder DER'!G$369,FALSE)),0,VLOOKUP($B138,'Feeder DER'!$B$3:$V$366,'Feeder DER'!G$369,FALSE)/1000)</f>
        <v>0.19254574249619325</v>
      </c>
      <c r="AH138" s="82">
        <f>IF(ISNA(VLOOKUP($B138,'Feeder DER'!$B$3:$V$366,'Feeder DER'!H$369,FALSE)),0,VLOOKUP($B138,'Feeder DER'!$B$3:$V$366,'Feeder DER'!H$369,FALSE)/1000)</f>
        <v>0.23699969191078238</v>
      </c>
      <c r="AI138" s="82">
        <f>IF(ISNA(VLOOKUP($B138,'Feeder DER'!$B$3:$V$366,'Feeder DER'!I$369,FALSE)),0,VLOOKUP($B138,'Feeder DER'!$B$3:$V$366,'Feeder DER'!I$369,FALSE)/1000)</f>
        <v>0.28519951106939567</v>
      </c>
      <c r="AJ138" s="82">
        <f>IF(ISNA(VLOOKUP($B138,'Feeder DER'!$B$3:$V$366,'Feeder DER'!J$369,FALSE)),0,VLOOKUP($B138,'Feeder DER'!$B$3:$V$366,'Feeder DER'!J$369,FALSE)/1000)</f>
        <v>0.38464614515742285</v>
      </c>
      <c r="AK138" s="82">
        <f>IF(ISNA(VLOOKUP($B138,'Feeder DER'!$B$3:$V$366,'Feeder DER'!K$369,FALSE)),0,VLOOKUP($B138,'Feeder DER'!$B$3:$V$366,'Feeder DER'!K$369,FALSE)/1000)</f>
        <v>0.46932428696571366</v>
      </c>
      <c r="AL138" s="82">
        <f>IF(ISNA(VLOOKUP($B138,'Feeder DER'!$B$3:$V$366,'Feeder DER'!L$369,FALSE)),0,VLOOKUP($B138,'Feeder DER'!$B$3:$V$366,'Feeder DER'!L$369,FALSE)/1000)</f>
        <v>0.54785639572587452</v>
      </c>
      <c r="AM138" s="82">
        <f>IF(ISNA(VLOOKUP($B138,'Feeder DER'!$B$3:$V$366,'Feeder DER'!M$369,FALSE)),0,VLOOKUP($B138,'Feeder DER'!$B$3:$V$366,'Feeder DER'!M$369,FALSE)/1000)</f>
        <v>-0.34495944889190333</v>
      </c>
      <c r="AN138" s="82">
        <f>IF(ISNA(VLOOKUP($B138,'Feeder DER'!$B$3:$V$366,'Feeder DER'!N$369,FALSE)),0,VLOOKUP($B138,'Feeder DER'!$B$3:$V$366,'Feeder DER'!N$369,FALSE)/1000)</f>
        <v>-0.42222064301728118</v>
      </c>
      <c r="AO138" s="82">
        <f>IF(ISNA(VLOOKUP($B138,'Feeder DER'!$B$3:$V$366,'Feeder DER'!O$369,FALSE)),0,VLOOKUP($B138,'Feeder DER'!$B$3:$V$366,'Feeder DER'!O$369,FALSE)/1000)</f>
        <v>-0.50451863967353183</v>
      </c>
      <c r="AP138" s="82">
        <f>IF(ISNA(VLOOKUP($B138,'Feeder DER'!$B$3:$V$366,'Feeder DER'!P$369,FALSE)),0,VLOOKUP($B138,'Feeder DER'!$B$3:$V$366,'Feeder DER'!P$369,FALSE)/1000)</f>
        <v>-0.58259904619336944</v>
      </c>
      <c r="AQ138" s="82">
        <f>IF(ISNA(VLOOKUP($B138,'Feeder DER'!$B$3:$V$366,'Feeder DER'!Q$369,FALSE)),0,VLOOKUP($B138,'Feeder DER'!$B$3:$V$366,'Feeder DER'!Q$369,FALSE)/1000)</f>
        <v>-0.64955996874807609</v>
      </c>
      <c r="AR138" s="82">
        <f>IF(ISNA(VLOOKUP($B138,'Feeder DER'!$B$3:$V$366,'Feeder DER'!R$369,FALSE)),0,VLOOKUP($B138,'Feeder DER'!$B$3:$V$366,'Feeder DER'!R$369,FALSE)/1000)</f>
        <v>-0.70869074715680491</v>
      </c>
      <c r="AS138" s="82">
        <f>IF(ISNA(VLOOKUP($B138,'Feeder DER'!$B$3:$V$366,'Feeder DER'!S$369,FALSE)),0,VLOOKUP($B138,'Feeder DER'!$B$3:$V$366,'Feeder DER'!S$369,FALSE)/1000)</f>
        <v>-0.76305622087657043</v>
      </c>
      <c r="AT138" s="82">
        <f>IF(ISNA(VLOOKUP($B138,'Feeder DER'!$B$3:$V$366,'Feeder DER'!T$369,FALSE)),0,VLOOKUP($B138,'Feeder DER'!$B$3:$V$366,'Feeder DER'!T$369,FALSE)/1000)</f>
        <v>-0.82436815925246487</v>
      </c>
      <c r="AU138" s="82">
        <f>IF(ISNA(VLOOKUP($B138,'Feeder DER'!$B$3:$V$366,'Feeder DER'!U$369,FALSE)),0,VLOOKUP($B138,'Feeder DER'!$B$3:$V$366,'Feeder DER'!U$369,FALSE)/1000)</f>
        <v>-0.88419018509994407</v>
      </c>
      <c r="AV138" s="82">
        <f>IF(ISNA(VLOOKUP($B138,'Feeder DER'!$B$3:$V$366,'Feeder DER'!V$369,FALSE)),0,VLOOKUP($B138,'Feeder DER'!$B$3:$V$366,'Feeder DER'!V$369,FALSE)/1000)</f>
        <v>-0.93598671994244531</v>
      </c>
    </row>
    <row r="139" spans="1:48" x14ac:dyDescent="0.25">
      <c r="A139" s="9" t="s">
        <v>67</v>
      </c>
      <c r="B139" s="108">
        <v>53006</v>
      </c>
      <c r="C139" s="109">
        <v>0</v>
      </c>
      <c r="D139" s="109">
        <v>0</v>
      </c>
      <c r="E139" s="109">
        <v>0</v>
      </c>
      <c r="F139" s="109">
        <v>0</v>
      </c>
      <c r="G139" s="109">
        <v>0</v>
      </c>
      <c r="H139" s="109">
        <v>0</v>
      </c>
      <c r="I139" s="109">
        <v>0</v>
      </c>
      <c r="J139" s="109">
        <v>0</v>
      </c>
      <c r="K139" s="109">
        <v>0</v>
      </c>
      <c r="L139" s="109">
        <v>0</v>
      </c>
      <c r="M139" s="109">
        <v>0</v>
      </c>
      <c r="N139" s="109">
        <v>0</v>
      </c>
      <c r="P139" s="109">
        <v>0</v>
      </c>
      <c r="Q139" s="109">
        <v>0</v>
      </c>
      <c r="R139" s="109">
        <v>0</v>
      </c>
      <c r="S139" s="109">
        <v>0</v>
      </c>
      <c r="T139" s="109">
        <v>0</v>
      </c>
      <c r="U139" s="109">
        <v>0</v>
      </c>
      <c r="V139" s="109">
        <v>0</v>
      </c>
      <c r="W139" s="109">
        <v>0</v>
      </c>
      <c r="X139" s="109">
        <v>0</v>
      </c>
      <c r="Y139" s="109">
        <v>0</v>
      </c>
      <c r="Z139" s="109">
        <v>0</v>
      </c>
      <c r="AA139" s="109">
        <v>0</v>
      </c>
      <c r="AC139" s="82">
        <f>IF(ISNA(VLOOKUP($B139,'Feeder DER'!$B$3:$V$366,'Feeder DER'!C$369,FALSE)),0,VLOOKUP($B139,'Feeder DER'!$B$3:$V$366,'Feeder DER'!C$369,FALSE)/1000)</f>
        <v>9.3654028560509773E-5</v>
      </c>
      <c r="AD139" s="82">
        <f>IF(ISNA(VLOOKUP($B139,'Feeder DER'!$B$3:$V$366,'Feeder DER'!D$369,FALSE)),0,VLOOKUP($B139,'Feeder DER'!$B$3:$V$366,'Feeder DER'!D$369,FALSE)/1000)</f>
        <v>1.7942938515003244E-4</v>
      </c>
      <c r="AE139" s="82">
        <f>IF(ISNA(VLOOKUP($B139,'Feeder DER'!$B$3:$V$366,'Feeder DER'!E$369,FALSE)),0,VLOOKUP($B139,'Feeder DER'!$B$3:$V$366,'Feeder DER'!E$369,FALSE)/1000)</f>
        <v>2.7923613465287119E-4</v>
      </c>
      <c r="AF139" s="82">
        <f>IF(ISNA(VLOOKUP($B139,'Feeder DER'!$B$3:$V$366,'Feeder DER'!F$369,FALSE)),0,VLOOKUP($B139,'Feeder DER'!$B$3:$V$366,'Feeder DER'!F$369,FALSE)/1000)</f>
        <v>3.8895512139386113E-4</v>
      </c>
      <c r="AG139" s="82">
        <f>IF(ISNA(VLOOKUP($B139,'Feeder DER'!$B$3:$V$366,'Feeder DER'!G$369,FALSE)),0,VLOOKUP($B139,'Feeder DER'!$B$3:$V$366,'Feeder DER'!G$369,FALSE)/1000)</f>
        <v>4.9967220688105943E-4</v>
      </c>
      <c r="AH139" s="82">
        <f>IF(ISNA(VLOOKUP($B139,'Feeder DER'!$B$3:$V$366,'Feeder DER'!H$369,FALSE)),0,VLOOKUP($B139,'Feeder DER'!$B$3:$V$366,'Feeder DER'!H$369,FALSE)/1000)</f>
        <v>6.1959702185812354E-4</v>
      </c>
      <c r="AI139" s="82">
        <f>IF(ISNA(VLOOKUP($B139,'Feeder DER'!$B$3:$V$366,'Feeder DER'!I$369,FALSE)),0,VLOOKUP($B139,'Feeder DER'!$B$3:$V$366,'Feeder DER'!I$369,FALSE)/1000)</f>
        <v>7.5142984843735701E-4</v>
      </c>
      <c r="AJ139" s="82">
        <f>IF(ISNA(VLOOKUP($B139,'Feeder DER'!$B$3:$V$366,'Feeder DER'!J$369,FALSE)),0,VLOOKUP($B139,'Feeder DER'!$B$3:$V$366,'Feeder DER'!J$369,FALSE)/1000)</f>
        <v>1.0277034720781967E-3</v>
      </c>
      <c r="AK139" s="82">
        <f>IF(ISNA(VLOOKUP($B139,'Feeder DER'!$B$3:$V$366,'Feeder DER'!K$369,FALSE)),0,VLOOKUP($B139,'Feeder DER'!$B$3:$V$366,'Feeder DER'!K$369,FALSE)/1000)</f>
        <v>1.2628714866681303E-3</v>
      </c>
      <c r="AL139" s="82">
        <f>IF(ISNA(VLOOKUP($B139,'Feeder DER'!$B$3:$V$366,'Feeder DER'!L$369,FALSE)),0,VLOOKUP($B139,'Feeder DER'!$B$3:$V$366,'Feeder DER'!L$369,FALSE)/1000)</f>
        <v>1.4823414514816605E-3</v>
      </c>
      <c r="AM139" s="82">
        <f>IF(ISNA(VLOOKUP($B139,'Feeder DER'!$B$3:$V$366,'Feeder DER'!M$369,FALSE)),0,VLOOKUP($B139,'Feeder DER'!$B$3:$V$366,'Feeder DER'!M$369,FALSE)/1000)</f>
        <v>-9.4324107141320265E-4</v>
      </c>
      <c r="AN139" s="82">
        <f>IF(ISNA(VLOOKUP($B139,'Feeder DER'!$B$3:$V$366,'Feeder DER'!N$369,FALSE)),0,VLOOKUP($B139,'Feeder DER'!$B$3:$V$366,'Feeder DER'!N$369,FALSE)/1000)</f>
        <v>-1.1383450866875268E-3</v>
      </c>
      <c r="AO139" s="82">
        <f>IF(ISNA(VLOOKUP($B139,'Feeder DER'!$B$3:$V$366,'Feeder DER'!O$369,FALSE)),0,VLOOKUP($B139,'Feeder DER'!$B$3:$V$366,'Feeder DER'!O$369,FALSE)/1000)</f>
        <v>-1.3498080963119288E-3</v>
      </c>
      <c r="AP139" s="82">
        <f>IF(ISNA(VLOOKUP($B139,'Feeder DER'!$B$3:$V$366,'Feeder DER'!P$369,FALSE)),0,VLOOKUP($B139,'Feeder DER'!$B$3:$V$366,'Feeder DER'!P$369,FALSE)/1000)</f>
        <v>-1.5541776826198219E-3</v>
      </c>
      <c r="AQ139" s="82">
        <f>IF(ISNA(VLOOKUP($B139,'Feeder DER'!$B$3:$V$366,'Feeder DER'!Q$369,FALSE)),0,VLOOKUP($B139,'Feeder DER'!$B$3:$V$366,'Feeder DER'!Q$369,FALSE)/1000)</f>
        <v>-1.7326876178895476E-3</v>
      </c>
      <c r="AR139" s="82">
        <f>IF(ISNA(VLOOKUP($B139,'Feeder DER'!$B$3:$V$366,'Feeder DER'!R$369,FALSE)),0,VLOOKUP($B139,'Feeder DER'!$B$3:$V$366,'Feeder DER'!R$369,FALSE)/1000)</f>
        <v>-1.8928517985023507E-3</v>
      </c>
      <c r="AS139" s="82">
        <f>IF(ISNA(VLOOKUP($B139,'Feeder DER'!$B$3:$V$366,'Feeder DER'!S$369,FALSE)),0,VLOOKUP($B139,'Feeder DER'!$B$3:$V$366,'Feeder DER'!S$369,FALSE)/1000)</f>
        <v>-2.0424666015375075E-3</v>
      </c>
      <c r="AT139" s="82">
        <f>IF(ISNA(VLOOKUP($B139,'Feeder DER'!$B$3:$V$366,'Feeder DER'!T$369,FALSE)),0,VLOOKUP($B139,'Feeder DER'!$B$3:$V$366,'Feeder DER'!T$369,FALSE)/1000)</f>
        <v>-2.2098128209369259E-3</v>
      </c>
      <c r="AU139" s="82">
        <f>IF(ISNA(VLOOKUP($B139,'Feeder DER'!$B$3:$V$366,'Feeder DER'!U$369,FALSE)),0,VLOOKUP($B139,'Feeder DER'!$B$3:$V$366,'Feeder DER'!U$369,FALSE)/1000)</f>
        <v>-2.375645961631498E-3</v>
      </c>
      <c r="AV139" s="82">
        <f>IF(ISNA(VLOOKUP($B139,'Feeder DER'!$B$3:$V$366,'Feeder DER'!V$369,FALSE)),0,VLOOKUP($B139,'Feeder DER'!$B$3:$V$366,'Feeder DER'!V$369,FALSE)/1000)</f>
        <v>-2.5207067592803978E-3</v>
      </c>
    </row>
    <row r="140" spans="1:48" x14ac:dyDescent="0.25">
      <c r="A140" s="9" t="s">
        <v>67</v>
      </c>
      <c r="B140" s="108">
        <v>53007</v>
      </c>
      <c r="C140" s="109">
        <v>0</v>
      </c>
      <c r="D140" s="109">
        <v>0</v>
      </c>
      <c r="E140" s="109">
        <v>0</v>
      </c>
      <c r="F140" s="109">
        <v>0</v>
      </c>
      <c r="G140" s="109">
        <v>0</v>
      </c>
      <c r="H140" s="109">
        <v>0</v>
      </c>
      <c r="I140" s="109">
        <v>0</v>
      </c>
      <c r="J140" s="109">
        <v>0</v>
      </c>
      <c r="K140" s="109">
        <v>0</v>
      </c>
      <c r="L140" s="109">
        <v>0</v>
      </c>
      <c r="M140" s="109">
        <v>0</v>
      </c>
      <c r="N140" s="109">
        <v>0</v>
      </c>
      <c r="P140" s="109">
        <v>0</v>
      </c>
      <c r="Q140" s="109">
        <v>8.6098437092415629</v>
      </c>
      <c r="R140" s="109">
        <v>8.6098437092415629</v>
      </c>
      <c r="S140" s="109">
        <v>8.8780330531139615</v>
      </c>
      <c r="T140" s="109">
        <v>9.0513736005199199</v>
      </c>
      <c r="U140" s="109">
        <v>9.2159375487879771</v>
      </c>
      <c r="V140" s="109">
        <v>9.2752078188335307</v>
      </c>
      <c r="W140" s="109">
        <v>9.3476540541936615</v>
      </c>
      <c r="X140" s="109">
        <v>9.4511196514955547</v>
      </c>
      <c r="Y140" s="109">
        <v>9.6400445168713844</v>
      </c>
      <c r="Z140" s="109">
        <v>10.11468356482718</v>
      </c>
      <c r="AA140" s="109">
        <v>10.545039177028464</v>
      </c>
      <c r="AC140" s="82">
        <f>IF(ISNA(VLOOKUP($B140,'Feeder DER'!$B$3:$V$366,'Feeder DER'!C$369,FALSE)),0,VLOOKUP($B140,'Feeder DER'!$B$3:$V$366,'Feeder DER'!C$369,FALSE)/1000)</f>
        <v>1.4048104284076468E-4</v>
      </c>
      <c r="AD140" s="82">
        <f>IF(ISNA(VLOOKUP($B140,'Feeder DER'!$B$3:$V$366,'Feeder DER'!D$369,FALSE)),0,VLOOKUP($B140,'Feeder DER'!$B$3:$V$366,'Feeder DER'!D$369,FALSE)/1000)</f>
        <v>2.6914407772504864E-4</v>
      </c>
      <c r="AE140" s="82">
        <f>IF(ISNA(VLOOKUP($B140,'Feeder DER'!$B$3:$V$366,'Feeder DER'!E$369,FALSE)),0,VLOOKUP($B140,'Feeder DER'!$B$3:$V$366,'Feeder DER'!E$369,FALSE)/1000)</f>
        <v>4.1885420197930684E-4</v>
      </c>
      <c r="AF140" s="82">
        <f>IF(ISNA(VLOOKUP($B140,'Feeder DER'!$B$3:$V$366,'Feeder DER'!F$369,FALSE)),0,VLOOKUP($B140,'Feeder DER'!$B$3:$V$366,'Feeder DER'!F$369,FALSE)/1000)</f>
        <v>5.8343268209079156E-4</v>
      </c>
      <c r="AG140" s="82">
        <f>IF(ISNA(VLOOKUP($B140,'Feeder DER'!$B$3:$V$366,'Feeder DER'!G$369,FALSE)),0,VLOOKUP($B140,'Feeder DER'!$B$3:$V$366,'Feeder DER'!G$369,FALSE)/1000)</f>
        <v>7.4950831032158914E-4</v>
      </c>
      <c r="AH140" s="82">
        <f>IF(ISNA(VLOOKUP($B140,'Feeder DER'!$B$3:$V$366,'Feeder DER'!H$369,FALSE)),0,VLOOKUP($B140,'Feeder DER'!$B$3:$V$366,'Feeder DER'!H$369,FALSE)/1000)</f>
        <v>9.2939553278718542E-4</v>
      </c>
      <c r="AI140" s="82">
        <f>IF(ISNA(VLOOKUP($B140,'Feeder DER'!$B$3:$V$366,'Feeder DER'!I$369,FALSE)),0,VLOOKUP($B140,'Feeder DER'!$B$3:$V$366,'Feeder DER'!I$369,FALSE)/1000)</f>
        <v>1.1271447726560356E-3</v>
      </c>
      <c r="AJ140" s="82">
        <f>IF(ISNA(VLOOKUP($B140,'Feeder DER'!$B$3:$V$366,'Feeder DER'!J$369,FALSE)),0,VLOOKUP($B140,'Feeder DER'!$B$3:$V$366,'Feeder DER'!J$369,FALSE)/1000)</f>
        <v>1.5415552081172947E-3</v>
      </c>
      <c r="AK140" s="82">
        <f>IF(ISNA(VLOOKUP($B140,'Feeder DER'!$B$3:$V$366,'Feeder DER'!K$369,FALSE)),0,VLOOKUP($B140,'Feeder DER'!$B$3:$V$366,'Feeder DER'!K$369,FALSE)/1000)</f>
        <v>1.8943072300021957E-3</v>
      </c>
      <c r="AL140" s="82">
        <f>IF(ISNA(VLOOKUP($B140,'Feeder DER'!$B$3:$V$366,'Feeder DER'!L$369,FALSE)),0,VLOOKUP($B140,'Feeder DER'!$B$3:$V$366,'Feeder DER'!L$369,FALSE)/1000)</f>
        <v>2.223512177222491E-3</v>
      </c>
      <c r="AM140" s="82">
        <f>IF(ISNA(VLOOKUP($B140,'Feeder DER'!$B$3:$V$366,'Feeder DER'!M$369,FALSE)),0,VLOOKUP($B140,'Feeder DER'!$B$3:$V$366,'Feeder DER'!M$369,FALSE)/1000)</f>
        <v>-1.4148616071198044E-3</v>
      </c>
      <c r="AN140" s="82">
        <f>IF(ISNA(VLOOKUP($B140,'Feeder DER'!$B$3:$V$366,'Feeder DER'!N$369,FALSE)),0,VLOOKUP($B140,'Feeder DER'!$B$3:$V$366,'Feeder DER'!N$369,FALSE)/1000)</f>
        <v>-1.7075176300312899E-3</v>
      </c>
      <c r="AO140" s="82">
        <f>IF(ISNA(VLOOKUP($B140,'Feeder DER'!$B$3:$V$366,'Feeder DER'!O$369,FALSE)),0,VLOOKUP($B140,'Feeder DER'!$B$3:$V$366,'Feeder DER'!O$369,FALSE)/1000)</f>
        <v>-2.0247121444678926E-3</v>
      </c>
      <c r="AP140" s="82">
        <f>IF(ISNA(VLOOKUP($B140,'Feeder DER'!$B$3:$V$366,'Feeder DER'!P$369,FALSE)),0,VLOOKUP($B140,'Feeder DER'!$B$3:$V$366,'Feeder DER'!P$369,FALSE)/1000)</f>
        <v>-2.3312665239297323E-3</v>
      </c>
      <c r="AQ140" s="82">
        <f>IF(ISNA(VLOOKUP($B140,'Feeder DER'!$B$3:$V$366,'Feeder DER'!Q$369,FALSE)),0,VLOOKUP($B140,'Feeder DER'!$B$3:$V$366,'Feeder DER'!Q$369,FALSE)/1000)</f>
        <v>-2.5990314268343213E-3</v>
      </c>
      <c r="AR140" s="82">
        <f>IF(ISNA(VLOOKUP($B140,'Feeder DER'!$B$3:$V$366,'Feeder DER'!R$369,FALSE)),0,VLOOKUP($B140,'Feeder DER'!$B$3:$V$366,'Feeder DER'!R$369,FALSE)/1000)</f>
        <v>-2.8392776977535263E-3</v>
      </c>
      <c r="AS140" s="82">
        <f>IF(ISNA(VLOOKUP($B140,'Feeder DER'!$B$3:$V$366,'Feeder DER'!S$369,FALSE)),0,VLOOKUP($B140,'Feeder DER'!$B$3:$V$366,'Feeder DER'!S$369,FALSE)/1000)</f>
        <v>-3.0636999023062618E-3</v>
      </c>
      <c r="AT140" s="82">
        <f>IF(ISNA(VLOOKUP($B140,'Feeder DER'!$B$3:$V$366,'Feeder DER'!T$369,FALSE)),0,VLOOKUP($B140,'Feeder DER'!$B$3:$V$366,'Feeder DER'!T$369,FALSE)/1000)</f>
        <v>-3.3147192314053895E-3</v>
      </c>
      <c r="AU140" s="82">
        <f>IF(ISNA(VLOOKUP($B140,'Feeder DER'!$B$3:$V$366,'Feeder DER'!U$369,FALSE)),0,VLOOKUP($B140,'Feeder DER'!$B$3:$V$366,'Feeder DER'!U$369,FALSE)/1000)</f>
        <v>-3.5634689424472476E-3</v>
      </c>
      <c r="AV140" s="82">
        <f>IF(ISNA(VLOOKUP($B140,'Feeder DER'!$B$3:$V$366,'Feeder DER'!V$369,FALSE)),0,VLOOKUP($B140,'Feeder DER'!$B$3:$V$366,'Feeder DER'!V$369,FALSE)/1000)</f>
        <v>-3.7810601389205974E-3</v>
      </c>
    </row>
    <row r="141" spans="1:48" x14ac:dyDescent="0.25">
      <c r="A141" s="9" t="s">
        <v>67</v>
      </c>
      <c r="B141" s="108">
        <v>53008</v>
      </c>
      <c r="C141" s="109">
        <v>52</v>
      </c>
      <c r="D141" s="109">
        <v>69.603265014869848</v>
      </c>
      <c r="E141" s="109">
        <v>69.603265014869848</v>
      </c>
      <c r="F141" s="109">
        <v>70.66330813178449</v>
      </c>
      <c r="G141" s="109">
        <v>73.175725122966213</v>
      </c>
      <c r="H141" s="109">
        <v>74.935403029091702</v>
      </c>
      <c r="I141" s="109">
        <v>75.317755239508301</v>
      </c>
      <c r="J141" s="109">
        <v>75.717435081875848</v>
      </c>
      <c r="K141" s="109">
        <v>76.318550739780662</v>
      </c>
      <c r="L141" s="109">
        <v>78.74676161882968</v>
      </c>
      <c r="M141" s="109">
        <v>83.800529221148494</v>
      </c>
      <c r="N141" s="109">
        <v>88.859013176439987</v>
      </c>
      <c r="P141" s="109">
        <v>74.424553036263603</v>
      </c>
      <c r="Q141" s="109">
        <v>65.743120251969813</v>
      </c>
      <c r="R141" s="109">
        <v>65.743120251969813</v>
      </c>
      <c r="S141" s="109">
        <v>67.790962800560408</v>
      </c>
      <c r="T141" s="109">
        <v>69.114558075631436</v>
      </c>
      <c r="U141" s="109">
        <v>70.371136917883021</v>
      </c>
      <c r="V141" s="109">
        <v>70.823713366720185</v>
      </c>
      <c r="W141" s="109">
        <v>71.376898967287048</v>
      </c>
      <c r="X141" s="109">
        <v>72.166942484344034</v>
      </c>
      <c r="Y141" s="109">
        <v>73.609536631512896</v>
      </c>
      <c r="Z141" s="109">
        <v>77.233789644670907</v>
      </c>
      <c r="AA141" s="109">
        <v>80.519902809964506</v>
      </c>
      <c r="AC141" s="82">
        <f>IF(ISNA(VLOOKUP($B141,'Feeder DER'!$B$3:$V$366,'Feeder DER'!C$369,FALSE)),0,VLOOKUP($B141,'Feeder DER'!$B$3:$V$366,'Feeder DER'!C$369,FALSE)/1000)</f>
        <v>8.2049556845945434E-2</v>
      </c>
      <c r="AD141" s="82">
        <f>IF(ISNA(VLOOKUP($B141,'Feeder DER'!$B$3:$V$366,'Feeder DER'!D$369,FALSE)),0,VLOOKUP($B141,'Feeder DER'!$B$3:$V$366,'Feeder DER'!D$369,FALSE)/1000)</f>
        <v>0.15146096404571205</v>
      </c>
      <c r="AE141" s="82">
        <f>IF(ISNA(VLOOKUP($B141,'Feeder DER'!$B$3:$V$366,'Feeder DER'!E$369,FALSE)),0,VLOOKUP($B141,'Feeder DER'!$B$3:$V$366,'Feeder DER'!E$369,FALSE)/1000)</f>
        <v>0.23500994020327254</v>
      </c>
      <c r="AF141" s="82">
        <f>IF(ISNA(VLOOKUP($B141,'Feeder DER'!$B$3:$V$366,'Feeder DER'!F$369,FALSE)),0,VLOOKUP($B141,'Feeder DER'!$B$3:$V$366,'Feeder DER'!F$369,FALSE)/1000)</f>
        <v>0.3349657393206853</v>
      </c>
      <c r="AG141" s="82">
        <f>IF(ISNA(VLOOKUP($B141,'Feeder DER'!$B$3:$V$366,'Feeder DER'!G$369,FALSE)),0,VLOOKUP($B141,'Feeder DER'!$B$3:$V$366,'Feeder DER'!G$369,FALSE)/1000)</f>
        <v>0.44462774314303555</v>
      </c>
      <c r="AH141" s="82">
        <f>IF(ISNA(VLOOKUP($B141,'Feeder DER'!$B$3:$V$366,'Feeder DER'!H$369,FALSE)),0,VLOOKUP($B141,'Feeder DER'!$B$3:$V$366,'Feeder DER'!H$369,FALSE)/1000)</f>
        <v>0.57420515499590907</v>
      </c>
      <c r="AI141" s="82">
        <f>IF(ISNA(VLOOKUP($B141,'Feeder DER'!$B$3:$V$366,'Feeder DER'!I$369,FALSE)),0,VLOOKUP($B141,'Feeder DER'!$B$3:$V$366,'Feeder DER'!I$369,FALSE)/1000)</f>
        <v>0.72614267974273139</v>
      </c>
      <c r="AJ141" s="82">
        <f>IF(ISNA(VLOOKUP($B141,'Feeder DER'!$B$3:$V$366,'Feeder DER'!J$369,FALSE)),0,VLOOKUP($B141,'Feeder DER'!$B$3:$V$366,'Feeder DER'!J$369,FALSE)/1000)</f>
        <v>1.0728716321142029</v>
      </c>
      <c r="AK141" s="82">
        <f>IF(ISNA(VLOOKUP($B141,'Feeder DER'!$B$3:$V$366,'Feeder DER'!K$369,FALSE)),0,VLOOKUP($B141,'Feeder DER'!$B$3:$V$366,'Feeder DER'!K$369,FALSE)/1000)</f>
        <v>1.3615852420301615</v>
      </c>
      <c r="AL141" s="82">
        <f>IF(ISNA(VLOOKUP($B141,'Feeder DER'!$B$3:$V$366,'Feeder DER'!L$369,FALSE)),0,VLOOKUP($B141,'Feeder DER'!$B$3:$V$366,'Feeder DER'!L$369,FALSE)/1000)</f>
        <v>1.638268402647578</v>
      </c>
      <c r="AM141" s="82">
        <f>IF(ISNA(VLOOKUP($B141,'Feeder DER'!$B$3:$V$366,'Feeder DER'!M$369,FALSE)),0,VLOOKUP($B141,'Feeder DER'!$B$3:$V$366,'Feeder DER'!M$369,FALSE)/1000)</f>
        <v>-0.70183832872872587</v>
      </c>
      <c r="AN141" s="82">
        <f>IF(ISNA(VLOOKUP($B141,'Feeder DER'!$B$3:$V$366,'Feeder DER'!N$369,FALSE)),0,VLOOKUP($B141,'Feeder DER'!$B$3:$V$366,'Feeder DER'!N$369,FALSE)/1000)</f>
        <v>-0.84443499937620858</v>
      </c>
      <c r="AO141" s="82">
        <f>IF(ISNA(VLOOKUP($B141,'Feeder DER'!$B$3:$V$366,'Feeder DER'!O$369,FALSE)),0,VLOOKUP($B141,'Feeder DER'!$B$3:$V$366,'Feeder DER'!O$369,FALSE)/1000)</f>
        <v>-0.99430107206041085</v>
      </c>
      <c r="AP141" s="82">
        <f>IF(ISNA(VLOOKUP($B141,'Feeder DER'!$B$3:$V$366,'Feeder DER'!P$369,FALSE)),0,VLOOKUP($B141,'Feeder DER'!$B$3:$V$366,'Feeder DER'!P$369,FALSE)/1000)</f>
        <v>-1.1300938357870727</v>
      </c>
      <c r="AQ141" s="82">
        <f>IF(ISNA(VLOOKUP($B141,'Feeder DER'!$B$3:$V$366,'Feeder DER'!Q$369,FALSE)),0,VLOOKUP($B141,'Feeder DER'!$B$3:$V$366,'Feeder DER'!Q$369,FALSE)/1000)</f>
        <v>-1.2386641141633092</v>
      </c>
      <c r="AR141" s="82">
        <f>IF(ISNA(VLOOKUP($B141,'Feeder DER'!$B$3:$V$366,'Feeder DER'!R$369,FALSE)),0,VLOOKUP($B141,'Feeder DER'!$B$3:$V$366,'Feeder DER'!R$369,FALSE)/1000)</f>
        <v>-1.323294217868088</v>
      </c>
      <c r="AS141" s="82">
        <f>IF(ISNA(VLOOKUP($B141,'Feeder DER'!$B$3:$V$366,'Feeder DER'!S$369,FALSE)),0,VLOOKUP($B141,'Feeder DER'!$B$3:$V$366,'Feeder DER'!S$369,FALSE)/1000)</f>
        <v>-1.3895253363918465</v>
      </c>
      <c r="AT141" s="82">
        <f>IF(ISNA(VLOOKUP($B141,'Feeder DER'!$B$3:$V$366,'Feeder DER'!T$369,FALSE)),0,VLOOKUP($B141,'Feeder DER'!$B$3:$V$366,'Feeder DER'!T$369,FALSE)/1000)</f>
        <v>-1.4065733666597544</v>
      </c>
      <c r="AU141" s="82">
        <f>IF(ISNA(VLOOKUP($B141,'Feeder DER'!$B$3:$V$366,'Feeder DER'!U$369,FALSE)),0,VLOOKUP($B141,'Feeder DER'!$B$3:$V$366,'Feeder DER'!U$369,FALSE)/1000)</f>
        <v>-1.4397653716747736</v>
      </c>
      <c r="AV141" s="82">
        <f>IF(ISNA(VLOOKUP($B141,'Feeder DER'!$B$3:$V$366,'Feeder DER'!V$369,FALSE)),0,VLOOKUP($B141,'Feeder DER'!$B$3:$V$366,'Feeder DER'!V$369,FALSE)/1000)</f>
        <v>-1.4577045148272052</v>
      </c>
    </row>
    <row r="142" spans="1:48" x14ac:dyDescent="0.25">
      <c r="A142" s="9" t="s">
        <v>67</v>
      </c>
      <c r="B142" s="108">
        <v>53009</v>
      </c>
      <c r="C142" s="109">
        <v>61</v>
      </c>
      <c r="D142" s="109">
        <v>76.799199646461688</v>
      </c>
      <c r="E142" s="109">
        <v>76.799199646461688</v>
      </c>
      <c r="F142" s="109">
        <v>77.968835337436701</v>
      </c>
      <c r="G142" s="109">
        <v>80.74099859816458</v>
      </c>
      <c r="H142" s="109">
        <v>82.682600831869095</v>
      </c>
      <c r="I142" s="109">
        <v>83.104482531481565</v>
      </c>
      <c r="J142" s="109">
        <v>83.545483280542612</v>
      </c>
      <c r="K142" s="109">
        <v>84.208745290050103</v>
      </c>
      <c r="L142" s="109">
        <v>86.88799678843823</v>
      </c>
      <c r="M142" s="109">
        <v>92.46424823259656</v>
      </c>
      <c r="N142" s="109">
        <v>98.045703629952683</v>
      </c>
      <c r="P142" s="109">
        <v>161.34185652193599</v>
      </c>
      <c r="Q142" s="109">
        <v>90.495917659127826</v>
      </c>
      <c r="R142" s="109">
        <v>90.495917659127826</v>
      </c>
      <c r="S142" s="109">
        <v>93.314788895324753</v>
      </c>
      <c r="T142" s="109">
        <v>95.136728112200444</v>
      </c>
      <c r="U142" s="109">
        <v>96.866418686739223</v>
      </c>
      <c r="V142" s="109">
        <v>97.489393697530588</v>
      </c>
      <c r="W142" s="109">
        <v>98.250857990178218</v>
      </c>
      <c r="X142" s="109">
        <v>99.338359051775228</v>
      </c>
      <c r="Y142" s="109">
        <v>101.32410114398785</v>
      </c>
      <c r="Z142" s="109">
        <v>106.31291367672986</v>
      </c>
      <c r="AA142" s="109">
        <v>110.83627407223948</v>
      </c>
      <c r="AC142" s="82">
        <f>IF(ISNA(VLOOKUP($B142,'Feeder DER'!$B$3:$V$366,'Feeder DER'!C$369,FALSE)),0,VLOOKUP($B142,'Feeder DER'!$B$3:$V$366,'Feeder DER'!C$369,FALSE)/1000)</f>
        <v>8.7149430604907846E-2</v>
      </c>
      <c r="AD142" s="82">
        <f>IF(ISNA(VLOOKUP($B142,'Feeder DER'!$B$3:$V$366,'Feeder DER'!D$369,FALSE)),0,VLOOKUP($B142,'Feeder DER'!$B$3:$V$366,'Feeder DER'!D$369,FALSE)/1000)</f>
        <v>0.1726329392194243</v>
      </c>
      <c r="AE142" s="82">
        <f>IF(ISNA(VLOOKUP($B142,'Feeder DER'!$B$3:$V$366,'Feeder DER'!E$369,FALSE)),0,VLOOKUP($B142,'Feeder DER'!$B$3:$V$366,'Feeder DER'!E$369,FALSE)/1000)</f>
        <v>0.27086585190998225</v>
      </c>
      <c r="AF142" s="82">
        <f>IF(ISNA(VLOOKUP($B142,'Feeder DER'!$B$3:$V$366,'Feeder DER'!F$369,FALSE)),0,VLOOKUP($B142,'Feeder DER'!$B$3:$V$366,'Feeder DER'!F$369,FALSE)/1000)</f>
        <v>0.37707270288839662</v>
      </c>
      <c r="AG142" s="82">
        <f>IF(ISNA(VLOOKUP($B142,'Feeder DER'!$B$3:$V$366,'Feeder DER'!G$369,FALSE)),0,VLOOKUP($B142,'Feeder DER'!$B$3:$V$366,'Feeder DER'!G$369,FALSE)/1000)</f>
        <v>0.48270878264930106</v>
      </c>
      <c r="AH142" s="82">
        <f>IF(ISNA(VLOOKUP($B142,'Feeder DER'!$B$3:$V$366,'Feeder DER'!H$369,FALSE)),0,VLOOKUP($B142,'Feeder DER'!$B$3:$V$366,'Feeder DER'!H$369,FALSE)/1000)</f>
        <v>0.59572583462675432</v>
      </c>
      <c r="AI142" s="82">
        <f>IF(ISNA(VLOOKUP($B142,'Feeder DER'!$B$3:$V$366,'Feeder DER'!I$369,FALSE)),0,VLOOKUP($B142,'Feeder DER'!$B$3:$V$366,'Feeder DER'!I$369,FALSE)/1000)</f>
        <v>0.7188860222988479</v>
      </c>
      <c r="AJ142" s="82">
        <f>IF(ISNA(VLOOKUP($B142,'Feeder DER'!$B$3:$V$366,'Feeder DER'!J$369,FALSE)),0,VLOOKUP($B142,'Feeder DER'!$B$3:$V$366,'Feeder DER'!J$369,FALSE)/1000)</f>
        <v>0.97445363253051898</v>
      </c>
      <c r="AK142" s="82">
        <f>IF(ISNA(VLOOKUP($B142,'Feeder DER'!$B$3:$V$366,'Feeder DER'!K$369,FALSE)),0,VLOOKUP($B142,'Feeder DER'!$B$3:$V$366,'Feeder DER'!K$369,FALSE)/1000)</f>
        <v>1.19188451829966</v>
      </c>
      <c r="AL142" s="82">
        <f>IF(ISNA(VLOOKUP($B142,'Feeder DER'!$B$3:$V$366,'Feeder DER'!L$369,FALSE)),0,VLOOKUP($B142,'Feeder DER'!$B$3:$V$366,'Feeder DER'!L$369,FALSE)/1000)</f>
        <v>1.3938404967019442</v>
      </c>
      <c r="AM142" s="82">
        <f>IF(ISNA(VLOOKUP($B142,'Feeder DER'!$B$3:$V$366,'Feeder DER'!M$369,FALSE)),0,VLOOKUP($B142,'Feeder DER'!$B$3:$V$366,'Feeder DER'!M$369,FALSE)/1000)</f>
        <v>-0.88186393472885027</v>
      </c>
      <c r="AN142" s="82">
        <f>IF(ISNA(VLOOKUP($B142,'Feeder DER'!$B$3:$V$366,'Feeder DER'!N$369,FALSE)),0,VLOOKUP($B142,'Feeder DER'!$B$3:$V$366,'Feeder DER'!N$369,FALSE)/1000)</f>
        <v>-1.0737033515247556</v>
      </c>
      <c r="AO142" s="82">
        <f>IF(ISNA(VLOOKUP($B142,'Feeder DER'!$B$3:$V$366,'Feeder DER'!O$369,FALSE)),0,VLOOKUP($B142,'Feeder DER'!$B$3:$V$366,'Feeder DER'!O$369,FALSE)/1000)</f>
        <v>-1.2793339876529972</v>
      </c>
      <c r="AP142" s="82">
        <f>IF(ISNA(VLOOKUP($B142,'Feeder DER'!$B$3:$V$366,'Feeder DER'!P$369,FALSE)),0,VLOOKUP($B142,'Feeder DER'!$B$3:$V$366,'Feeder DER'!P$369,FALSE)/1000)</f>
        <v>-1.4757536949452432</v>
      </c>
      <c r="AQ142" s="82">
        <f>IF(ISNA(VLOOKUP($B142,'Feeder DER'!$B$3:$V$366,'Feeder DER'!Q$369,FALSE)),0,VLOOKUP($B142,'Feeder DER'!$B$3:$V$366,'Feeder DER'!Q$369,FALSE)/1000)</f>
        <v>-1.6453545781980188</v>
      </c>
      <c r="AR142" s="82">
        <f>IF(ISNA(VLOOKUP($B142,'Feeder DER'!$B$3:$V$366,'Feeder DER'!R$369,FALSE)),0,VLOOKUP($B142,'Feeder DER'!$B$3:$V$366,'Feeder DER'!R$369,FALSE)/1000)</f>
        <v>-1.7960285789623962</v>
      </c>
      <c r="AS142" s="82">
        <f>IF(ISNA(VLOOKUP($B142,'Feeder DER'!$B$3:$V$366,'Feeder DER'!S$369,FALSE)),0,VLOOKUP($B142,'Feeder DER'!$B$3:$V$366,'Feeder DER'!S$369,FALSE)/1000)</f>
        <v>-1.9354058780828791</v>
      </c>
      <c r="AT142" s="82">
        <f>IF(ISNA(VLOOKUP($B142,'Feeder DER'!$B$3:$V$366,'Feeder DER'!T$369,FALSE)),0,VLOOKUP($B142,'Feeder DER'!$B$3:$V$366,'Feeder DER'!T$369,FALSE)/1000)</f>
        <v>-2.0921801596848733</v>
      </c>
      <c r="AU142" s="82">
        <f>IF(ISNA(VLOOKUP($B142,'Feeder DER'!$B$3:$V$366,'Feeder DER'!U$369,FALSE)),0,VLOOKUP($B142,'Feeder DER'!$B$3:$V$366,'Feeder DER'!U$369,FALSE)/1000)</f>
        <v>-2.2459062313448626</v>
      </c>
      <c r="AV142" s="82">
        <f>IF(ISNA(VLOOKUP($B142,'Feeder DER'!$B$3:$V$366,'Feeder DER'!V$369,FALSE)),0,VLOOKUP($B142,'Feeder DER'!$B$3:$V$366,'Feeder DER'!V$369,FALSE)/1000)</f>
        <v>-2.3797595485589338</v>
      </c>
    </row>
    <row r="143" spans="1:48" x14ac:dyDescent="0.25">
      <c r="A143" s="9" t="s">
        <v>67</v>
      </c>
      <c r="B143" s="108">
        <v>53010</v>
      </c>
      <c r="C143" s="109">
        <v>190.03936588863999</v>
      </c>
      <c r="D143" s="109">
        <v>223.43923119582504</v>
      </c>
      <c r="E143" s="109">
        <v>204.45959098118018</v>
      </c>
      <c r="F143" s="109">
        <v>207.57346763711695</v>
      </c>
      <c r="G143" s="109">
        <v>214.95369254871326</v>
      </c>
      <c r="H143" s="109">
        <v>220.12274639795689</v>
      </c>
      <c r="I143" s="109">
        <v>221.24590601605564</v>
      </c>
      <c r="J143" s="109">
        <v>222.41996555301031</v>
      </c>
      <c r="K143" s="109">
        <v>224.18574279810571</v>
      </c>
      <c r="L143" s="109">
        <v>231.31861225531219</v>
      </c>
      <c r="M143" s="109">
        <v>246.1640545871237</v>
      </c>
      <c r="N143" s="109">
        <v>261.02335120579244</v>
      </c>
      <c r="P143" s="109">
        <v>248.872628900004</v>
      </c>
      <c r="Q143" s="109">
        <v>210.47202991631451</v>
      </c>
      <c r="R143" s="109">
        <v>193.77685030603439</v>
      </c>
      <c r="S143" s="109">
        <v>199.81283517361723</v>
      </c>
      <c r="T143" s="109">
        <v>203.71411218176971</v>
      </c>
      <c r="U143" s="109">
        <v>207.41785927012637</v>
      </c>
      <c r="V143" s="109">
        <v>208.75182149221499</v>
      </c>
      <c r="W143" s="109">
        <v>210.38232766383661</v>
      </c>
      <c r="X143" s="109">
        <v>212.71096895365153</v>
      </c>
      <c r="Y143" s="109">
        <v>216.96299333334204</v>
      </c>
      <c r="Z143" s="109">
        <v>227.64542414755141</v>
      </c>
      <c r="AA143" s="109">
        <v>237.33119288623109</v>
      </c>
      <c r="AC143" s="82">
        <f>IF(ISNA(VLOOKUP($B143,'Feeder DER'!$B$3:$V$366,'Feeder DER'!C$369,FALSE)),0,VLOOKUP($B143,'Feeder DER'!$B$3:$V$366,'Feeder DER'!C$369,FALSE)/1000)</f>
        <v>2.060388628331215E-3</v>
      </c>
      <c r="AD143" s="82">
        <f>IF(ISNA(VLOOKUP($B143,'Feeder DER'!$B$3:$V$366,'Feeder DER'!D$369,FALSE)),0,VLOOKUP($B143,'Feeder DER'!$B$3:$V$366,'Feeder DER'!D$369,FALSE)/1000)</f>
        <v>3.9474464733007131E-3</v>
      </c>
      <c r="AE143" s="82">
        <f>IF(ISNA(VLOOKUP($B143,'Feeder DER'!$B$3:$V$366,'Feeder DER'!E$369,FALSE)),0,VLOOKUP($B143,'Feeder DER'!$B$3:$V$366,'Feeder DER'!E$369,FALSE)/1000)</f>
        <v>6.143194962363166E-3</v>
      </c>
      <c r="AF143" s="82">
        <f>IF(ISNA(VLOOKUP($B143,'Feeder DER'!$B$3:$V$366,'Feeder DER'!F$369,FALSE)),0,VLOOKUP($B143,'Feeder DER'!$B$3:$V$366,'Feeder DER'!F$369,FALSE)/1000)</f>
        <v>8.5570126706649447E-3</v>
      </c>
      <c r="AG143" s="82">
        <f>IF(ISNA(VLOOKUP($B143,'Feeder DER'!$B$3:$V$366,'Feeder DER'!G$369,FALSE)),0,VLOOKUP($B143,'Feeder DER'!$B$3:$V$366,'Feeder DER'!G$369,FALSE)/1000)</f>
        <v>1.0992788551383307E-2</v>
      </c>
      <c r="AH143" s="82">
        <f>IF(ISNA(VLOOKUP($B143,'Feeder DER'!$B$3:$V$366,'Feeder DER'!H$369,FALSE)),0,VLOOKUP($B143,'Feeder DER'!$B$3:$V$366,'Feeder DER'!H$369,FALSE)/1000)</f>
        <v>1.363113448087872E-2</v>
      </c>
      <c r="AI143" s="82">
        <f>IF(ISNA(VLOOKUP($B143,'Feeder DER'!$B$3:$V$366,'Feeder DER'!I$369,FALSE)),0,VLOOKUP($B143,'Feeder DER'!$B$3:$V$366,'Feeder DER'!I$369,FALSE)/1000)</f>
        <v>1.6531456665621856E-2</v>
      </c>
      <c r="AJ143" s="82">
        <f>IF(ISNA(VLOOKUP($B143,'Feeder DER'!$B$3:$V$366,'Feeder DER'!J$369,FALSE)),0,VLOOKUP($B143,'Feeder DER'!$B$3:$V$366,'Feeder DER'!J$369,FALSE)/1000)</f>
        <v>2.260947638572032E-2</v>
      </c>
      <c r="AK143" s="82">
        <f>IF(ISNA(VLOOKUP($B143,'Feeder DER'!$B$3:$V$366,'Feeder DER'!K$369,FALSE)),0,VLOOKUP($B143,'Feeder DER'!$B$3:$V$366,'Feeder DER'!K$369,FALSE)/1000)</f>
        <v>2.7783172706698868E-2</v>
      </c>
      <c r="AL143" s="82">
        <f>IF(ISNA(VLOOKUP($B143,'Feeder DER'!$B$3:$V$366,'Feeder DER'!L$369,FALSE)),0,VLOOKUP($B143,'Feeder DER'!$B$3:$V$366,'Feeder DER'!L$369,FALSE)/1000)</f>
        <v>3.2611511932596531E-2</v>
      </c>
      <c r="AM143" s="82">
        <f>IF(ISNA(VLOOKUP($B143,'Feeder DER'!$B$3:$V$366,'Feeder DER'!M$369,FALSE)),0,VLOOKUP($B143,'Feeder DER'!$B$3:$V$366,'Feeder DER'!M$369,FALSE)/1000)</f>
        <v>-2.0751303571090458E-2</v>
      </c>
      <c r="AN143" s="82">
        <f>IF(ISNA(VLOOKUP($B143,'Feeder DER'!$B$3:$V$366,'Feeder DER'!N$369,FALSE)),0,VLOOKUP($B143,'Feeder DER'!$B$3:$V$366,'Feeder DER'!N$369,FALSE)/1000)</f>
        <v>-2.5043591907125587E-2</v>
      </c>
      <c r="AO143" s="82">
        <f>IF(ISNA(VLOOKUP($B143,'Feeder DER'!$B$3:$V$366,'Feeder DER'!O$369,FALSE)),0,VLOOKUP($B143,'Feeder DER'!$B$3:$V$366,'Feeder DER'!O$369,FALSE)/1000)</f>
        <v>-2.9695778118862426E-2</v>
      </c>
      <c r="AP143" s="82">
        <f>IF(ISNA(VLOOKUP($B143,'Feeder DER'!$B$3:$V$366,'Feeder DER'!P$369,FALSE)),0,VLOOKUP($B143,'Feeder DER'!$B$3:$V$366,'Feeder DER'!P$369,FALSE)/1000)</f>
        <v>-3.4191909017636073E-2</v>
      </c>
      <c r="AQ143" s="82">
        <f>IF(ISNA(VLOOKUP($B143,'Feeder DER'!$B$3:$V$366,'Feeder DER'!Q$369,FALSE)),0,VLOOKUP($B143,'Feeder DER'!$B$3:$V$366,'Feeder DER'!Q$369,FALSE)/1000)</f>
        <v>-3.8119127593570043E-2</v>
      </c>
      <c r="AR143" s="82">
        <f>IF(ISNA(VLOOKUP($B143,'Feeder DER'!$B$3:$V$366,'Feeder DER'!R$369,FALSE)),0,VLOOKUP($B143,'Feeder DER'!$B$3:$V$366,'Feeder DER'!R$369,FALSE)/1000)</f>
        <v>-4.1642739567051723E-2</v>
      </c>
      <c r="AS143" s="82">
        <f>IF(ISNA(VLOOKUP($B143,'Feeder DER'!$B$3:$V$366,'Feeder DER'!S$369,FALSE)),0,VLOOKUP($B143,'Feeder DER'!$B$3:$V$366,'Feeder DER'!S$369,FALSE)/1000)</f>
        <v>-4.4934265233825176E-2</v>
      </c>
      <c r="AT143" s="82">
        <f>IF(ISNA(VLOOKUP($B143,'Feeder DER'!$B$3:$V$366,'Feeder DER'!T$369,FALSE)),0,VLOOKUP($B143,'Feeder DER'!$B$3:$V$366,'Feeder DER'!T$369,FALSE)/1000)</f>
        <v>-4.8615882060612375E-2</v>
      </c>
      <c r="AU143" s="82">
        <f>IF(ISNA(VLOOKUP($B143,'Feeder DER'!$B$3:$V$366,'Feeder DER'!U$369,FALSE)),0,VLOOKUP($B143,'Feeder DER'!$B$3:$V$366,'Feeder DER'!U$369,FALSE)/1000)</f>
        <v>-5.2264211155892956E-2</v>
      </c>
      <c r="AV143" s="82">
        <f>IF(ISNA(VLOOKUP($B143,'Feeder DER'!$B$3:$V$366,'Feeder DER'!V$369,FALSE)),0,VLOOKUP($B143,'Feeder DER'!$B$3:$V$366,'Feeder DER'!V$369,FALSE)/1000)</f>
        <v>-5.5455548704168751E-2</v>
      </c>
    </row>
    <row r="144" spans="1:48" x14ac:dyDescent="0.25">
      <c r="A144" s="9" t="s">
        <v>80</v>
      </c>
      <c r="B144" s="108">
        <v>49801</v>
      </c>
      <c r="C144" s="109">
        <v>8.6800438555680408</v>
      </c>
      <c r="D144" s="109">
        <v>12.779029267714694</v>
      </c>
      <c r="E144" s="109">
        <v>12.779029267714694</v>
      </c>
      <c r="F144" s="109">
        <v>12.973651201228845</v>
      </c>
      <c r="G144" s="109">
        <v>13.434926261474306</v>
      </c>
      <c r="H144" s="109">
        <v>13.757999833659813</v>
      </c>
      <c r="I144" s="109">
        <v>13.828198984323871</v>
      </c>
      <c r="J144" s="109">
        <v>13.901579455803754</v>
      </c>
      <c r="K144" s="109">
        <v>14.011943166241851</v>
      </c>
      <c r="L144" s="109">
        <v>14.457758141802573</v>
      </c>
      <c r="M144" s="109">
        <v>15.385620420798583</v>
      </c>
      <c r="N144" s="109">
        <v>16.314348613378705</v>
      </c>
      <c r="P144" s="109">
        <v>13.606862331703001</v>
      </c>
      <c r="Q144" s="109">
        <v>14.292727566722592</v>
      </c>
      <c r="R144" s="109">
        <v>14.292727566722592</v>
      </c>
      <c r="S144" s="109">
        <v>14.737933932565431</v>
      </c>
      <c r="T144" s="109">
        <v>15.025687032854654</v>
      </c>
      <c r="U144" s="109">
        <v>15.298870584069983</v>
      </c>
      <c r="V144" s="109">
        <v>15.397261896522949</v>
      </c>
      <c r="W144" s="109">
        <v>15.517525903653018</v>
      </c>
      <c r="X144" s="109">
        <v>15.689283445915589</v>
      </c>
      <c r="Y144" s="109">
        <v>16.002907214544294</v>
      </c>
      <c r="Z144" s="109">
        <v>16.7908293690056</v>
      </c>
      <c r="AA144" s="109">
        <v>17.505239029589891</v>
      </c>
      <c r="AC144" s="82">
        <f>IF(ISNA(VLOOKUP($B144,'Feeder DER'!$B$3:$V$366,'Feeder DER'!C$369,FALSE)),0,VLOOKUP($B144,'Feeder DER'!$B$3:$V$366,'Feeder DER'!C$369,FALSE)/1000)</f>
        <v>0</v>
      </c>
      <c r="AD144" s="82">
        <f>IF(ISNA(VLOOKUP($B144,'Feeder DER'!$B$3:$V$366,'Feeder DER'!D$369,FALSE)),0,VLOOKUP($B144,'Feeder DER'!$B$3:$V$366,'Feeder DER'!D$369,FALSE)/1000)</f>
        <v>0</v>
      </c>
      <c r="AE144" s="82">
        <f>IF(ISNA(VLOOKUP($B144,'Feeder DER'!$B$3:$V$366,'Feeder DER'!E$369,FALSE)),0,VLOOKUP($B144,'Feeder DER'!$B$3:$V$366,'Feeder DER'!E$369,FALSE)/1000)</f>
        <v>0</v>
      </c>
      <c r="AF144" s="82">
        <f>IF(ISNA(VLOOKUP($B144,'Feeder DER'!$B$3:$V$366,'Feeder DER'!F$369,FALSE)),0,VLOOKUP($B144,'Feeder DER'!$B$3:$V$366,'Feeder DER'!F$369,FALSE)/1000)</f>
        <v>0</v>
      </c>
      <c r="AG144" s="82">
        <f>IF(ISNA(VLOOKUP($B144,'Feeder DER'!$B$3:$V$366,'Feeder DER'!G$369,FALSE)),0,VLOOKUP($B144,'Feeder DER'!$B$3:$V$366,'Feeder DER'!G$369,FALSE)/1000)</f>
        <v>0</v>
      </c>
      <c r="AH144" s="82">
        <f>IF(ISNA(VLOOKUP($B144,'Feeder DER'!$B$3:$V$366,'Feeder DER'!H$369,FALSE)),0,VLOOKUP($B144,'Feeder DER'!$B$3:$V$366,'Feeder DER'!H$369,FALSE)/1000)</f>
        <v>0</v>
      </c>
      <c r="AI144" s="82">
        <f>IF(ISNA(VLOOKUP($B144,'Feeder DER'!$B$3:$V$366,'Feeder DER'!I$369,FALSE)),0,VLOOKUP($B144,'Feeder DER'!$B$3:$V$366,'Feeder DER'!I$369,FALSE)/1000)</f>
        <v>0</v>
      </c>
      <c r="AJ144" s="82">
        <f>IF(ISNA(VLOOKUP($B144,'Feeder DER'!$B$3:$V$366,'Feeder DER'!J$369,FALSE)),0,VLOOKUP($B144,'Feeder DER'!$B$3:$V$366,'Feeder DER'!J$369,FALSE)/1000)</f>
        <v>0</v>
      </c>
      <c r="AK144" s="82">
        <f>IF(ISNA(VLOOKUP($B144,'Feeder DER'!$B$3:$V$366,'Feeder DER'!K$369,FALSE)),0,VLOOKUP($B144,'Feeder DER'!$B$3:$V$366,'Feeder DER'!K$369,FALSE)/1000)</f>
        <v>0</v>
      </c>
      <c r="AL144" s="82">
        <f>IF(ISNA(VLOOKUP($B144,'Feeder DER'!$B$3:$V$366,'Feeder DER'!L$369,FALSE)),0,VLOOKUP($B144,'Feeder DER'!$B$3:$V$366,'Feeder DER'!L$369,FALSE)/1000)</f>
        <v>0</v>
      </c>
      <c r="AM144" s="82">
        <f>IF(ISNA(VLOOKUP($B144,'Feeder DER'!$B$3:$V$366,'Feeder DER'!M$369,FALSE)),0,VLOOKUP($B144,'Feeder DER'!$B$3:$V$366,'Feeder DER'!M$369,FALSE)/1000)</f>
        <v>0</v>
      </c>
      <c r="AN144" s="82">
        <f>IF(ISNA(VLOOKUP($B144,'Feeder DER'!$B$3:$V$366,'Feeder DER'!N$369,FALSE)),0,VLOOKUP($B144,'Feeder DER'!$B$3:$V$366,'Feeder DER'!N$369,FALSE)/1000)</f>
        <v>0</v>
      </c>
      <c r="AO144" s="82">
        <f>IF(ISNA(VLOOKUP($B144,'Feeder DER'!$B$3:$V$366,'Feeder DER'!O$369,FALSE)),0,VLOOKUP($B144,'Feeder DER'!$B$3:$V$366,'Feeder DER'!O$369,FALSE)/1000)</f>
        <v>0</v>
      </c>
      <c r="AP144" s="82">
        <f>IF(ISNA(VLOOKUP($B144,'Feeder DER'!$B$3:$V$366,'Feeder DER'!P$369,FALSE)),0,VLOOKUP($B144,'Feeder DER'!$B$3:$V$366,'Feeder DER'!P$369,FALSE)/1000)</f>
        <v>0</v>
      </c>
      <c r="AQ144" s="82">
        <f>IF(ISNA(VLOOKUP($B144,'Feeder DER'!$B$3:$V$366,'Feeder DER'!Q$369,FALSE)),0,VLOOKUP($B144,'Feeder DER'!$B$3:$V$366,'Feeder DER'!Q$369,FALSE)/1000)</f>
        <v>0</v>
      </c>
      <c r="AR144" s="82">
        <f>IF(ISNA(VLOOKUP($B144,'Feeder DER'!$B$3:$V$366,'Feeder DER'!R$369,FALSE)),0,VLOOKUP($B144,'Feeder DER'!$B$3:$V$366,'Feeder DER'!R$369,FALSE)/1000)</f>
        <v>0</v>
      </c>
      <c r="AS144" s="82">
        <f>IF(ISNA(VLOOKUP($B144,'Feeder DER'!$B$3:$V$366,'Feeder DER'!S$369,FALSE)),0,VLOOKUP($B144,'Feeder DER'!$B$3:$V$366,'Feeder DER'!S$369,FALSE)/1000)</f>
        <v>0</v>
      </c>
      <c r="AT144" s="82">
        <f>IF(ISNA(VLOOKUP($B144,'Feeder DER'!$B$3:$V$366,'Feeder DER'!T$369,FALSE)),0,VLOOKUP($B144,'Feeder DER'!$B$3:$V$366,'Feeder DER'!T$369,FALSE)/1000)</f>
        <v>0</v>
      </c>
      <c r="AU144" s="82">
        <f>IF(ISNA(VLOOKUP($B144,'Feeder DER'!$B$3:$V$366,'Feeder DER'!U$369,FALSE)),0,VLOOKUP($B144,'Feeder DER'!$B$3:$V$366,'Feeder DER'!U$369,FALSE)/1000)</f>
        <v>0</v>
      </c>
      <c r="AV144" s="82">
        <f>IF(ISNA(VLOOKUP($B144,'Feeder DER'!$B$3:$V$366,'Feeder DER'!V$369,FALSE)),0,VLOOKUP($B144,'Feeder DER'!$B$3:$V$366,'Feeder DER'!V$369,FALSE)/1000)</f>
        <v>0</v>
      </c>
    </row>
    <row r="145" spans="1:48" x14ac:dyDescent="0.25">
      <c r="A145" s="9" t="s">
        <v>1663</v>
      </c>
      <c r="B145" s="108">
        <v>37001</v>
      </c>
      <c r="C145" s="109">
        <v>0</v>
      </c>
      <c r="D145" s="109">
        <v>85.91653025272997</v>
      </c>
      <c r="E145" s="109">
        <v>85.91653025272997</v>
      </c>
      <c r="F145" s="109">
        <v>87.225020975171475</v>
      </c>
      <c r="G145" s="109">
        <v>90.326285698661422</v>
      </c>
      <c r="H145" s="109">
        <v>92.498388114035066</v>
      </c>
      <c r="I145" s="109">
        <v>92.970354123768061</v>
      </c>
      <c r="J145" s="109">
        <v>93.463708929190503</v>
      </c>
      <c r="K145" s="109">
        <v>94.205711069416751</v>
      </c>
      <c r="L145" s="109">
        <v>97.203033873242887</v>
      </c>
      <c r="M145" s="109">
        <v>103.44127825735518</v>
      </c>
      <c r="N145" s="109">
        <v>109.6853443896681</v>
      </c>
      <c r="P145" s="109">
        <v>3.8065997746786699</v>
      </c>
      <c r="Q145" s="109">
        <v>24.188585352389584</v>
      </c>
      <c r="R145" s="109">
        <v>24.188585352389584</v>
      </c>
      <c r="S145" s="109">
        <v>24.942039312058537</v>
      </c>
      <c r="T145" s="109">
        <v>25.429024066666621</v>
      </c>
      <c r="U145" s="109">
        <v>25.891351751469482</v>
      </c>
      <c r="V145" s="109">
        <v>26.057866270695563</v>
      </c>
      <c r="W145" s="109">
        <v>26.261397485273466</v>
      </c>
      <c r="X145" s="109">
        <v>26.552074821110175</v>
      </c>
      <c r="Y145" s="109">
        <v>27.082842322316598</v>
      </c>
      <c r="Z145" s="109">
        <v>28.416298249133536</v>
      </c>
      <c r="AA145" s="109">
        <v>29.625343826399604</v>
      </c>
      <c r="AC145" s="82">
        <f>IF(ISNA(VLOOKUP($B145,'Feeder DER'!$B$3:$V$366,'Feeder DER'!C$369,FALSE)),0,VLOOKUP($B145,'Feeder DER'!$B$3:$V$366,'Feeder DER'!C$369,FALSE)/1000)</f>
        <v>0</v>
      </c>
      <c r="AD145" s="82">
        <f>IF(ISNA(VLOOKUP($B145,'Feeder DER'!$B$3:$V$366,'Feeder DER'!D$369,FALSE)),0,VLOOKUP($B145,'Feeder DER'!$B$3:$V$366,'Feeder DER'!D$369,FALSE)/1000)</f>
        <v>0</v>
      </c>
      <c r="AE145" s="82">
        <f>IF(ISNA(VLOOKUP($B145,'Feeder DER'!$B$3:$V$366,'Feeder DER'!E$369,FALSE)),0,VLOOKUP($B145,'Feeder DER'!$B$3:$V$366,'Feeder DER'!E$369,FALSE)/1000)</f>
        <v>0</v>
      </c>
      <c r="AF145" s="82">
        <f>IF(ISNA(VLOOKUP($B145,'Feeder DER'!$B$3:$V$366,'Feeder DER'!F$369,FALSE)),0,VLOOKUP($B145,'Feeder DER'!$B$3:$V$366,'Feeder DER'!F$369,FALSE)/1000)</f>
        <v>0</v>
      </c>
      <c r="AG145" s="82">
        <f>IF(ISNA(VLOOKUP($B145,'Feeder DER'!$B$3:$V$366,'Feeder DER'!G$369,FALSE)),0,VLOOKUP($B145,'Feeder DER'!$B$3:$V$366,'Feeder DER'!G$369,FALSE)/1000)</f>
        <v>0</v>
      </c>
      <c r="AH145" s="82">
        <f>IF(ISNA(VLOOKUP($B145,'Feeder DER'!$B$3:$V$366,'Feeder DER'!H$369,FALSE)),0,VLOOKUP($B145,'Feeder DER'!$B$3:$V$366,'Feeder DER'!H$369,FALSE)/1000)</f>
        <v>0</v>
      </c>
      <c r="AI145" s="82">
        <f>IF(ISNA(VLOOKUP($B145,'Feeder DER'!$B$3:$V$366,'Feeder DER'!I$369,FALSE)),0,VLOOKUP($B145,'Feeder DER'!$B$3:$V$366,'Feeder DER'!I$369,FALSE)/1000)</f>
        <v>0</v>
      </c>
      <c r="AJ145" s="82">
        <f>IF(ISNA(VLOOKUP($B145,'Feeder DER'!$B$3:$V$366,'Feeder DER'!J$369,FALSE)),0,VLOOKUP($B145,'Feeder DER'!$B$3:$V$366,'Feeder DER'!J$369,FALSE)/1000)</f>
        <v>0</v>
      </c>
      <c r="AK145" s="82">
        <f>IF(ISNA(VLOOKUP($B145,'Feeder DER'!$B$3:$V$366,'Feeder DER'!K$369,FALSE)),0,VLOOKUP($B145,'Feeder DER'!$B$3:$V$366,'Feeder DER'!K$369,FALSE)/1000)</f>
        <v>0</v>
      </c>
      <c r="AL145" s="82">
        <f>IF(ISNA(VLOOKUP($B145,'Feeder DER'!$B$3:$V$366,'Feeder DER'!L$369,FALSE)),0,VLOOKUP($B145,'Feeder DER'!$B$3:$V$366,'Feeder DER'!L$369,FALSE)/1000)</f>
        <v>0</v>
      </c>
      <c r="AM145" s="82">
        <f>IF(ISNA(VLOOKUP($B145,'Feeder DER'!$B$3:$V$366,'Feeder DER'!M$369,FALSE)),0,VLOOKUP($B145,'Feeder DER'!$B$3:$V$366,'Feeder DER'!M$369,FALSE)/1000)</f>
        <v>0</v>
      </c>
      <c r="AN145" s="82">
        <f>IF(ISNA(VLOOKUP($B145,'Feeder DER'!$B$3:$V$366,'Feeder DER'!N$369,FALSE)),0,VLOOKUP($B145,'Feeder DER'!$B$3:$V$366,'Feeder DER'!N$369,FALSE)/1000)</f>
        <v>0</v>
      </c>
      <c r="AO145" s="82">
        <f>IF(ISNA(VLOOKUP($B145,'Feeder DER'!$B$3:$V$366,'Feeder DER'!O$369,FALSE)),0,VLOOKUP($B145,'Feeder DER'!$B$3:$V$366,'Feeder DER'!O$369,FALSE)/1000)</f>
        <v>0</v>
      </c>
      <c r="AP145" s="82">
        <f>IF(ISNA(VLOOKUP($B145,'Feeder DER'!$B$3:$V$366,'Feeder DER'!P$369,FALSE)),0,VLOOKUP($B145,'Feeder DER'!$B$3:$V$366,'Feeder DER'!P$369,FALSE)/1000)</f>
        <v>0</v>
      </c>
      <c r="AQ145" s="82">
        <f>IF(ISNA(VLOOKUP($B145,'Feeder DER'!$B$3:$V$366,'Feeder DER'!Q$369,FALSE)),0,VLOOKUP($B145,'Feeder DER'!$B$3:$V$366,'Feeder DER'!Q$369,FALSE)/1000)</f>
        <v>0</v>
      </c>
      <c r="AR145" s="82">
        <f>IF(ISNA(VLOOKUP($B145,'Feeder DER'!$B$3:$V$366,'Feeder DER'!R$369,FALSE)),0,VLOOKUP($B145,'Feeder DER'!$B$3:$V$366,'Feeder DER'!R$369,FALSE)/1000)</f>
        <v>0</v>
      </c>
      <c r="AS145" s="82">
        <f>IF(ISNA(VLOOKUP($B145,'Feeder DER'!$B$3:$V$366,'Feeder DER'!S$369,FALSE)),0,VLOOKUP($B145,'Feeder DER'!$B$3:$V$366,'Feeder DER'!S$369,FALSE)/1000)</f>
        <v>0</v>
      </c>
      <c r="AT145" s="82">
        <f>IF(ISNA(VLOOKUP($B145,'Feeder DER'!$B$3:$V$366,'Feeder DER'!T$369,FALSE)),0,VLOOKUP($B145,'Feeder DER'!$B$3:$V$366,'Feeder DER'!T$369,FALSE)/1000)</f>
        <v>0</v>
      </c>
      <c r="AU145" s="82">
        <f>IF(ISNA(VLOOKUP($B145,'Feeder DER'!$B$3:$V$366,'Feeder DER'!U$369,FALSE)),0,VLOOKUP($B145,'Feeder DER'!$B$3:$V$366,'Feeder DER'!U$369,FALSE)/1000)</f>
        <v>0</v>
      </c>
      <c r="AV145" s="82">
        <f>IF(ISNA(VLOOKUP($B145,'Feeder DER'!$B$3:$V$366,'Feeder DER'!V$369,FALSE)),0,VLOOKUP($B145,'Feeder DER'!$B$3:$V$366,'Feeder DER'!V$369,FALSE)/1000)</f>
        <v>0</v>
      </c>
    </row>
    <row r="146" spans="1:48" x14ac:dyDescent="0.25">
      <c r="A146" s="9" t="s">
        <v>1663</v>
      </c>
      <c r="B146" s="108">
        <v>37002</v>
      </c>
      <c r="C146" s="109">
        <v>61.666667940000004</v>
      </c>
      <c r="D146" s="109">
        <v>61.992029752233101</v>
      </c>
      <c r="E146" s="109">
        <v>61.992029752233101</v>
      </c>
      <c r="F146" s="109">
        <v>62.936155353645383</v>
      </c>
      <c r="G146" s="109">
        <v>65.173835279063823</v>
      </c>
      <c r="H146" s="109">
        <v>66.741089417035269</v>
      </c>
      <c r="I146" s="109">
        <v>67.081630763751036</v>
      </c>
      <c r="J146" s="109">
        <v>67.437604936429906</v>
      </c>
      <c r="K146" s="109">
        <v>67.972987576043252</v>
      </c>
      <c r="L146" s="109">
        <v>70.135669470729439</v>
      </c>
      <c r="M146" s="109">
        <v>74.636799001030752</v>
      </c>
      <c r="N146" s="109">
        <v>79.142129143095644</v>
      </c>
      <c r="P146" s="109">
        <v>18.994709236466999</v>
      </c>
      <c r="Q146" s="109">
        <v>20.234928525389602</v>
      </c>
      <c r="R146" s="109">
        <v>20.234928525389602</v>
      </c>
      <c r="S146" s="109">
        <v>20.865229421409833</v>
      </c>
      <c r="T146" s="109">
        <v>21.272615862530312</v>
      </c>
      <c r="U146" s="109">
        <v>21.659375465086836</v>
      </c>
      <c r="V146" s="109">
        <v>21.798672962062884</v>
      </c>
      <c r="W146" s="109">
        <v>21.968936725721257</v>
      </c>
      <c r="X146" s="109">
        <v>22.212102459844083</v>
      </c>
      <c r="Y146" s="109">
        <v>22.656115298711928</v>
      </c>
      <c r="Z146" s="109">
        <v>23.771616059827426</v>
      </c>
      <c r="AA146" s="109">
        <v>24.783041510448104</v>
      </c>
      <c r="AC146" s="82">
        <f>IF(ISNA(VLOOKUP($B146,'Feeder DER'!$B$3:$V$366,'Feeder DER'!C$369,FALSE)),0,VLOOKUP($B146,'Feeder DER'!$B$3:$V$366,'Feeder DER'!C$369,FALSE)/1000)</f>
        <v>6.8320550149294822E-3</v>
      </c>
      <c r="AD146" s="82">
        <f>IF(ISNA(VLOOKUP($B146,'Feeder DER'!$B$3:$V$366,'Feeder DER'!D$369,FALSE)),0,VLOOKUP($B146,'Feeder DER'!$B$3:$V$366,'Feeder DER'!D$369,FALSE)/1000)</f>
        <v>1.3625772983623644E-2</v>
      </c>
      <c r="AE146" s="82">
        <f>IF(ISNA(VLOOKUP($B146,'Feeder DER'!$B$3:$V$366,'Feeder DER'!E$369,FALSE)),0,VLOOKUP($B146,'Feeder DER'!$B$3:$V$366,'Feeder DER'!E$369,FALSE)/1000)</f>
        <v>2.2311341523972083E-2</v>
      </c>
      <c r="AF146" s="82">
        <f>IF(ISNA(VLOOKUP($B146,'Feeder DER'!$B$3:$V$366,'Feeder DER'!F$369,FALSE)),0,VLOOKUP($B146,'Feeder DER'!$B$3:$V$366,'Feeder DER'!F$369,FALSE)/1000)</f>
        <v>3.3673442731014504E-2</v>
      </c>
      <c r="AG146" s="82">
        <f>IF(ISNA(VLOOKUP($B146,'Feeder DER'!$B$3:$V$366,'Feeder DER'!G$369,FALSE)),0,VLOOKUP($B146,'Feeder DER'!$B$3:$V$366,'Feeder DER'!G$369,FALSE)/1000)</f>
        <v>4.701365719237937E-2</v>
      </c>
      <c r="AH146" s="82">
        <f>IF(ISNA(VLOOKUP($B146,'Feeder DER'!$B$3:$V$366,'Feeder DER'!H$369,FALSE)),0,VLOOKUP($B146,'Feeder DER'!$B$3:$V$366,'Feeder DER'!H$369,FALSE)/1000)</f>
        <v>6.3647825731965021E-2</v>
      </c>
      <c r="AI146" s="82">
        <f>IF(ISNA(VLOOKUP($B146,'Feeder DER'!$B$3:$V$366,'Feeder DER'!I$369,FALSE)),0,VLOOKUP($B146,'Feeder DER'!$B$3:$V$366,'Feeder DER'!I$369,FALSE)/1000)</f>
        <v>8.3839322687195822E-2</v>
      </c>
      <c r="AJ146" s="82">
        <f>IF(ISNA(VLOOKUP($B146,'Feeder DER'!$B$3:$V$366,'Feeder DER'!J$369,FALSE)),0,VLOOKUP($B146,'Feeder DER'!$B$3:$V$366,'Feeder DER'!J$369,FALSE)/1000)</f>
        <v>0.13160039847184929</v>
      </c>
      <c r="AK146" s="82">
        <f>IF(ISNA(VLOOKUP($B146,'Feeder DER'!$B$3:$V$366,'Feeder DER'!K$369,FALSE)),0,VLOOKUP($B146,'Feeder DER'!$B$3:$V$366,'Feeder DER'!K$369,FALSE)/1000)</f>
        <v>0.17133977952205851</v>
      </c>
      <c r="AL146" s="82">
        <f>IF(ISNA(VLOOKUP($B146,'Feeder DER'!$B$3:$V$366,'Feeder DER'!L$369,FALSE)),0,VLOOKUP($B146,'Feeder DER'!$B$3:$V$366,'Feeder DER'!L$369,FALSE)/1000)</f>
        <v>0.20992634790752543</v>
      </c>
      <c r="AM146" s="82">
        <f>IF(ISNA(VLOOKUP($B146,'Feeder DER'!$B$3:$V$366,'Feeder DER'!M$369,FALSE)),0,VLOOKUP($B146,'Feeder DER'!$B$3:$V$366,'Feeder DER'!M$369,FALSE)/1000)</f>
        <v>-5.7457633345949603E-2</v>
      </c>
      <c r="AN146" s="82">
        <f>IF(ISNA(VLOOKUP($B146,'Feeder DER'!$B$3:$V$366,'Feeder DER'!N$369,FALSE)),0,VLOOKUP($B146,'Feeder DER'!$B$3:$V$366,'Feeder DER'!N$369,FALSE)/1000)</f>
        <v>-7.0968234765307156E-2</v>
      </c>
      <c r="AO146" s="82">
        <f>IF(ISNA(VLOOKUP($B146,'Feeder DER'!$B$3:$V$366,'Feeder DER'!O$369,FALSE)),0,VLOOKUP($B146,'Feeder DER'!$B$3:$V$366,'Feeder DER'!O$369,FALSE)/1000)</f>
        <v>-8.5466170270382683E-2</v>
      </c>
      <c r="AP146" s="82">
        <f>IF(ISNA(VLOOKUP($B146,'Feeder DER'!$B$3:$V$366,'Feeder DER'!P$369,FALSE)),0,VLOOKUP($B146,'Feeder DER'!$B$3:$V$366,'Feeder DER'!P$369,FALSE)/1000)</f>
        <v>-9.8689998656980513E-2</v>
      </c>
      <c r="AQ146" s="82">
        <f>IF(ISNA(VLOOKUP($B146,'Feeder DER'!$B$3:$V$366,'Feeder DER'!Q$369,FALSE)),0,VLOOKUP($B146,'Feeder DER'!$B$3:$V$366,'Feeder DER'!Q$369,FALSE)/1000)</f>
        <v>-0.10920564246934043</v>
      </c>
      <c r="AR146" s="82">
        <f>IF(ISNA(VLOOKUP($B146,'Feeder DER'!$B$3:$V$366,'Feeder DER'!R$369,FALSE)),0,VLOOKUP($B146,'Feeder DER'!$B$3:$V$366,'Feeder DER'!R$369,FALSE)/1000)</f>
        <v>-0.11706878812875696</v>
      </c>
      <c r="AS146" s="82">
        <f>IF(ISNA(VLOOKUP($B146,'Feeder DER'!$B$3:$V$366,'Feeder DER'!S$369,FALSE)),0,VLOOKUP($B146,'Feeder DER'!$B$3:$V$366,'Feeder DER'!S$369,FALSE)/1000)</f>
        <v>-0.12282571439848843</v>
      </c>
      <c r="AT146" s="82">
        <f>IF(ISNA(VLOOKUP($B146,'Feeder DER'!$B$3:$V$366,'Feeder DER'!T$369,FALSE)),0,VLOOKUP($B146,'Feeder DER'!$B$3:$V$366,'Feeder DER'!T$369,FALSE)/1000)</f>
        <v>-0.12001076157666997</v>
      </c>
      <c r="AU146" s="82">
        <f>IF(ISNA(VLOOKUP($B146,'Feeder DER'!$B$3:$V$366,'Feeder DER'!U$369,FALSE)),0,VLOOKUP($B146,'Feeder DER'!$B$3:$V$366,'Feeder DER'!U$369,FALSE)/1000)</f>
        <v>-0.12058472213494469</v>
      </c>
      <c r="AV146" s="82">
        <f>IF(ISNA(VLOOKUP($B146,'Feeder DER'!$B$3:$V$366,'Feeder DER'!V$369,FALSE)),0,VLOOKUP($B146,'Feeder DER'!$B$3:$V$366,'Feeder DER'!V$369,FALSE)/1000)</f>
        <v>-0.11976662105597959</v>
      </c>
    </row>
    <row r="147" spans="1:48" x14ac:dyDescent="0.25">
      <c r="A147" s="9" t="s">
        <v>68</v>
      </c>
      <c r="B147" s="108">
        <v>67081</v>
      </c>
      <c r="C147" s="109">
        <v>74.279401260073314</v>
      </c>
      <c r="D147" s="109">
        <v>104.37563452063674</v>
      </c>
      <c r="E147" s="109">
        <v>104.37563452063674</v>
      </c>
      <c r="F147" s="109">
        <v>105.96525352663541</v>
      </c>
      <c r="G147" s="109">
        <v>109.73282272872669</v>
      </c>
      <c r="H147" s="109">
        <v>112.3715997740931</v>
      </c>
      <c r="I147" s="109">
        <v>112.94496733902091</v>
      </c>
      <c r="J147" s="109">
        <v>113.54431906689328</v>
      </c>
      <c r="K147" s="109">
        <v>114.44573982927706</v>
      </c>
      <c r="L147" s="109">
        <v>118.08703526558324</v>
      </c>
      <c r="M147" s="109">
        <v>125.66556193526132</v>
      </c>
      <c r="N147" s="109">
        <v>133.25116115152241</v>
      </c>
      <c r="P147" s="109">
        <v>135.62356067091608</v>
      </c>
      <c r="Q147" s="109">
        <v>126.60928596806474</v>
      </c>
      <c r="R147" s="109">
        <v>126.60928596806474</v>
      </c>
      <c r="S147" s="109">
        <v>130.55305805947697</v>
      </c>
      <c r="T147" s="109">
        <v>133.10206169735082</v>
      </c>
      <c r="U147" s="109">
        <v>135.5220038809633</v>
      </c>
      <c r="V147" s="109">
        <v>136.39358376359777</v>
      </c>
      <c r="W147" s="109">
        <v>137.45891856406288</v>
      </c>
      <c r="X147" s="109">
        <v>138.98039860935</v>
      </c>
      <c r="Y147" s="109">
        <v>141.7585724200049</v>
      </c>
      <c r="Z147" s="109">
        <v>148.73822419809031</v>
      </c>
      <c r="AA147" s="109">
        <v>155.06668016235699</v>
      </c>
      <c r="AC147" s="82">
        <f>IF(ISNA(VLOOKUP($B147,'Feeder DER'!$B$3:$V$366,'Feeder DER'!C$369,FALSE)),0,VLOOKUP($B147,'Feeder DER'!$B$3:$V$366,'Feeder DER'!C$369,FALSE)/1000)</f>
        <v>3.875559190632779E-2</v>
      </c>
      <c r="AD147" s="82">
        <f>IF(ISNA(VLOOKUP($B147,'Feeder DER'!$B$3:$V$366,'Feeder DER'!D$369,FALSE)),0,VLOOKUP($B147,'Feeder DER'!$B$3:$V$366,'Feeder DER'!D$369,FALSE)/1000)</f>
        <v>7.4330923493604928E-2</v>
      </c>
      <c r="AE147" s="82">
        <f>IF(ISNA(VLOOKUP($B147,'Feeder DER'!$B$3:$V$366,'Feeder DER'!E$369,FALSE)),0,VLOOKUP($B147,'Feeder DER'!$B$3:$V$366,'Feeder DER'!E$369,FALSE)/1000)</f>
        <v>0.11606178658515846</v>
      </c>
      <c r="AF147" s="82">
        <f>IF(ISNA(VLOOKUP($B147,'Feeder DER'!$B$3:$V$366,'Feeder DER'!F$369,FALSE)),0,VLOOKUP($B147,'Feeder DER'!$B$3:$V$366,'Feeder DER'!F$369,FALSE)/1000)</f>
        <v>0.16249256439366788</v>
      </c>
      <c r="AG147" s="82">
        <f>IF(ISNA(VLOOKUP($B147,'Feeder DER'!$B$3:$V$366,'Feeder DER'!G$369,FALSE)),0,VLOOKUP($B147,'Feeder DER'!$B$3:$V$366,'Feeder DER'!G$369,FALSE)/1000)</f>
        <v>0.20980193064667474</v>
      </c>
      <c r="AH147" s="82">
        <f>IF(ISNA(VLOOKUP($B147,'Feeder DER'!$B$3:$V$366,'Feeder DER'!H$369,FALSE)),0,VLOOKUP($B147,'Feeder DER'!$B$3:$V$366,'Feeder DER'!H$369,FALSE)/1000)</f>
        <v>0.26144989097964549</v>
      </c>
      <c r="AI147" s="82">
        <f>IF(ISNA(VLOOKUP($B147,'Feeder DER'!$B$3:$V$366,'Feeder DER'!I$369,FALSE)),0,VLOOKUP($B147,'Feeder DER'!$B$3:$V$366,'Feeder DER'!I$369,FALSE)/1000)</f>
        <v>0.31846895932828218</v>
      </c>
      <c r="AJ147" s="82">
        <f>IF(ISNA(VLOOKUP($B147,'Feeder DER'!$B$3:$V$366,'Feeder DER'!J$369,FALSE)),0,VLOOKUP($B147,'Feeder DER'!$B$3:$V$366,'Feeder DER'!J$369,FALSE)/1000)</f>
        <v>0.44078112750397386</v>
      </c>
      <c r="AK147" s="82">
        <f>IF(ISNA(VLOOKUP($B147,'Feeder DER'!$B$3:$V$366,'Feeder DER'!K$369,FALSE)),0,VLOOKUP($B147,'Feeder DER'!$B$3:$V$366,'Feeder DER'!K$369,FALSE)/1000)</f>
        <v>0.5430918425436142</v>
      </c>
      <c r="AL147" s="82">
        <f>IF(ISNA(VLOOKUP($B147,'Feeder DER'!$B$3:$V$366,'Feeder DER'!L$369,FALSE)),0,VLOOKUP($B147,'Feeder DER'!$B$3:$V$366,'Feeder DER'!L$369,FALSE)/1000)</f>
        <v>0.63786245139379627</v>
      </c>
      <c r="AM147" s="82">
        <f>IF(ISNA(VLOOKUP($B147,'Feeder DER'!$B$3:$V$366,'Feeder DER'!M$369,FALSE)),0,VLOOKUP($B147,'Feeder DER'!$B$3:$V$366,'Feeder DER'!M$369,FALSE)/1000)</f>
        <v>-0.37221142009683206</v>
      </c>
      <c r="AN147" s="82">
        <f>IF(ISNA(VLOOKUP($B147,'Feeder DER'!$B$3:$V$366,'Feeder DER'!N$369,FALSE)),0,VLOOKUP($B147,'Feeder DER'!$B$3:$V$366,'Feeder DER'!N$369,FALSE)/1000)</f>
        <v>-0.45332835710338132</v>
      </c>
      <c r="AO147" s="82">
        <f>IF(ISNA(VLOOKUP($B147,'Feeder DER'!$B$3:$V$366,'Feeder DER'!O$369,FALSE)),0,VLOOKUP($B147,'Feeder DER'!$B$3:$V$366,'Feeder DER'!O$369,FALSE)/1000)</f>
        <v>-0.54177480421386914</v>
      </c>
      <c r="AP147" s="82">
        <f>IF(ISNA(VLOOKUP($B147,'Feeder DER'!$B$3:$V$366,'Feeder DER'!P$369,FALSE)),0,VLOOKUP($B147,'Feeder DER'!$B$3:$V$366,'Feeder DER'!P$369,FALSE)/1000)</f>
        <v>-0.62786605296831255</v>
      </c>
      <c r="AQ147" s="82">
        <f>IF(ISNA(VLOOKUP($B147,'Feeder DER'!$B$3:$V$366,'Feeder DER'!Q$369,FALSE)),0,VLOOKUP($B147,'Feeder DER'!$B$3:$V$366,'Feeder DER'!Q$369,FALSE)/1000)</f>
        <v>-0.70363875335221338</v>
      </c>
      <c r="AR147" s="82">
        <f>IF(ISNA(VLOOKUP($B147,'Feeder DER'!$B$3:$V$366,'Feeder DER'!R$369,FALSE)),0,VLOOKUP($B147,'Feeder DER'!$B$3:$V$366,'Feeder DER'!R$369,FALSE)/1000)</f>
        <v>-0.77214593858365232</v>
      </c>
      <c r="AS147" s="82">
        <f>IF(ISNA(VLOOKUP($B147,'Feeder DER'!$B$3:$V$366,'Feeder DER'!S$369,FALSE)),0,VLOOKUP($B147,'Feeder DER'!$B$3:$V$366,'Feeder DER'!S$369,FALSE)/1000)</f>
        <v>-0.83666960125435563</v>
      </c>
      <c r="AT147" s="82">
        <f>IF(ISNA(VLOOKUP($B147,'Feeder DER'!$B$3:$V$366,'Feeder DER'!T$369,FALSE)),0,VLOOKUP($B147,'Feeder DER'!$B$3:$V$366,'Feeder DER'!T$369,FALSE)/1000)</f>
        <v>-0.90956224891577253</v>
      </c>
      <c r="AU147" s="82">
        <f>IF(ISNA(VLOOKUP($B147,'Feeder DER'!$B$3:$V$366,'Feeder DER'!U$369,FALSE)),0,VLOOKUP($B147,'Feeder DER'!$B$3:$V$366,'Feeder DER'!U$369,FALSE)/1000)</f>
        <v>-0.98154343871584349</v>
      </c>
      <c r="AV147" s="82">
        <f>IF(ISNA(VLOOKUP($B147,'Feeder DER'!$B$3:$V$366,'Feeder DER'!V$369,FALSE)),0,VLOOKUP($B147,'Feeder DER'!$B$3:$V$366,'Feeder DER'!V$369,FALSE)/1000)</f>
        <v>-1.0444869758025241</v>
      </c>
    </row>
    <row r="148" spans="1:48" x14ac:dyDescent="0.25">
      <c r="A148" s="9" t="s">
        <v>68</v>
      </c>
      <c r="B148" s="108">
        <v>67082</v>
      </c>
      <c r="C148" s="109">
        <v>106.4002234265915</v>
      </c>
      <c r="D148" s="109">
        <v>142.46918307731173</v>
      </c>
      <c r="E148" s="109">
        <v>142.46918307731173</v>
      </c>
      <c r="F148" s="109">
        <v>144.63895883224637</v>
      </c>
      <c r="G148" s="109">
        <v>149.78156236107148</v>
      </c>
      <c r="H148" s="109">
        <v>153.38340307517208</v>
      </c>
      <c r="I148" s="109">
        <v>154.16603025586855</v>
      </c>
      <c r="J148" s="109">
        <v>154.98412493321462</v>
      </c>
      <c r="K148" s="109">
        <v>156.21453354548854</v>
      </c>
      <c r="L148" s="109">
        <v>161.184777688542</v>
      </c>
      <c r="M148" s="109">
        <v>171.52920824953833</v>
      </c>
      <c r="N148" s="109">
        <v>181.8832925955256</v>
      </c>
      <c r="P148" s="109">
        <v>118.30750805251451</v>
      </c>
      <c r="Q148" s="109">
        <v>125.66342938889385</v>
      </c>
      <c r="R148" s="109">
        <v>125.66342938889385</v>
      </c>
      <c r="S148" s="109">
        <v>129.57773884847074</v>
      </c>
      <c r="T148" s="109">
        <v>132.10769971359073</v>
      </c>
      <c r="U148" s="109">
        <v>134.50956330037613</v>
      </c>
      <c r="V148" s="109">
        <v>135.37463189468008</v>
      </c>
      <c r="W148" s="109">
        <v>136.43200792717383</v>
      </c>
      <c r="X148" s="109">
        <v>137.9421214925072</v>
      </c>
      <c r="Y148" s="109">
        <v>140.69954047497714</v>
      </c>
      <c r="Z148" s="109">
        <v>147.62704955670225</v>
      </c>
      <c r="AA148" s="109">
        <v>153.90822769561808</v>
      </c>
      <c r="AC148" s="82">
        <f>IF(ISNA(VLOOKUP($B148,'Feeder DER'!$B$3:$V$366,'Feeder DER'!C$369,FALSE)),0,VLOOKUP($B148,'Feeder DER'!$B$3:$V$366,'Feeder DER'!C$369,FALSE)/1000)</f>
        <v>0.11368253577443434</v>
      </c>
      <c r="AD148" s="82">
        <f>IF(ISNA(VLOOKUP($B148,'Feeder DER'!$B$3:$V$366,'Feeder DER'!D$369,FALSE)),0,VLOOKUP($B148,'Feeder DER'!$B$3:$V$366,'Feeder DER'!D$369,FALSE)/1000)</f>
        <v>0.19476699717459275</v>
      </c>
      <c r="AE148" s="82">
        <f>IF(ISNA(VLOOKUP($B148,'Feeder DER'!$B$3:$V$366,'Feeder DER'!E$369,FALSE)),0,VLOOKUP($B148,'Feeder DER'!$B$3:$V$366,'Feeder DER'!E$369,FALSE)/1000)</f>
        <v>0.29052205382589547</v>
      </c>
      <c r="AF148" s="82">
        <f>IF(ISNA(VLOOKUP($B148,'Feeder DER'!$B$3:$V$366,'Feeder DER'!F$369,FALSE)),0,VLOOKUP($B148,'Feeder DER'!$B$3:$V$366,'Feeder DER'!F$369,FALSE)/1000)</f>
        <v>0.40030695443750597</v>
      </c>
      <c r="AG148" s="82">
        <f>IF(ISNA(VLOOKUP($B148,'Feeder DER'!$B$3:$V$366,'Feeder DER'!G$369,FALSE)),0,VLOOKUP($B148,'Feeder DER'!$B$3:$V$366,'Feeder DER'!G$369,FALSE)/1000)</f>
        <v>0.51610369214230467</v>
      </c>
      <c r="AH148" s="82">
        <f>IF(ISNA(VLOOKUP($B148,'Feeder DER'!$B$3:$V$366,'Feeder DER'!H$369,FALSE)),0,VLOOKUP($B148,'Feeder DER'!$B$3:$V$366,'Feeder DER'!H$369,FALSE)/1000)</f>
        <v>0.64780755651851019</v>
      </c>
      <c r="AI148" s="82">
        <f>IF(ISNA(VLOOKUP($B148,'Feeder DER'!$B$3:$V$366,'Feeder DER'!I$369,FALSE)),0,VLOOKUP($B148,'Feeder DER'!$B$3:$V$366,'Feeder DER'!I$369,FALSE)/1000)</f>
        <v>0.79816970481009653</v>
      </c>
      <c r="AJ148" s="82">
        <f>IF(ISNA(VLOOKUP($B148,'Feeder DER'!$B$3:$V$366,'Feeder DER'!J$369,FALSE)),0,VLOOKUP($B148,'Feeder DER'!$B$3:$V$366,'Feeder DER'!J$369,FALSE)/1000)</f>
        <v>1.1299941108627511</v>
      </c>
      <c r="AK148" s="82">
        <f>IF(ISNA(VLOOKUP($B148,'Feeder DER'!$B$3:$V$366,'Feeder DER'!K$369,FALSE)),0,VLOOKUP($B148,'Feeder DER'!$B$3:$V$366,'Feeder DER'!K$369,FALSE)/1000)</f>
        <v>1.4087233767297671</v>
      </c>
      <c r="AL148" s="82">
        <f>IF(ISNA(VLOOKUP($B148,'Feeder DER'!$B$3:$V$366,'Feeder DER'!L$369,FALSE)),0,VLOOKUP($B148,'Feeder DER'!$B$3:$V$366,'Feeder DER'!L$369,FALSE)/1000)</f>
        <v>1.6731749833697251</v>
      </c>
      <c r="AM148" s="82">
        <f>IF(ISNA(VLOOKUP($B148,'Feeder DER'!$B$3:$V$366,'Feeder DER'!M$369,FALSE)),0,VLOOKUP($B148,'Feeder DER'!$B$3:$V$366,'Feeder DER'!M$369,FALSE)/1000)</f>
        <v>-0.97511348892620997</v>
      </c>
      <c r="AN148" s="82">
        <f>IF(ISNA(VLOOKUP($B148,'Feeder DER'!$B$3:$V$366,'Feeder DER'!N$369,FALSE)),0,VLOOKUP($B148,'Feeder DER'!$B$3:$V$366,'Feeder DER'!N$369,FALSE)/1000)</f>
        <v>-1.1496589375862836</v>
      </c>
      <c r="AO148" s="82">
        <f>IF(ISNA(VLOOKUP($B148,'Feeder DER'!$B$3:$V$366,'Feeder DER'!O$369,FALSE)),0,VLOOKUP($B148,'Feeder DER'!$B$3:$V$366,'Feeder DER'!O$369,FALSE)/1000)</f>
        <v>-1.3354349911202263</v>
      </c>
      <c r="AP148" s="82">
        <f>IF(ISNA(VLOOKUP($B148,'Feeder DER'!$B$3:$V$366,'Feeder DER'!P$369,FALSE)),0,VLOOKUP($B148,'Feeder DER'!$B$3:$V$366,'Feeder DER'!P$369,FALSE)/1000)</f>
        <v>-1.50887302592034</v>
      </c>
      <c r="AQ148" s="82">
        <f>IF(ISNA(VLOOKUP($B148,'Feeder DER'!$B$3:$V$366,'Feeder DER'!Q$369,FALSE)),0,VLOOKUP($B148,'Feeder DER'!$B$3:$V$366,'Feeder DER'!Q$369,FALSE)/1000)</f>
        <v>-1.6537198582126298</v>
      </c>
      <c r="AR148" s="82">
        <f>IF(ISNA(VLOOKUP($B148,'Feeder DER'!$B$3:$V$366,'Feeder DER'!R$369,FALSE)),0,VLOOKUP($B148,'Feeder DER'!$B$3:$V$366,'Feeder DER'!R$369,FALSE)/1000)</f>
        <v>-1.7754454615876101</v>
      </c>
      <c r="AS148" s="82">
        <f>IF(ISNA(VLOOKUP($B148,'Feeder DER'!$B$3:$V$366,'Feeder DER'!S$369,FALSE)),0,VLOOKUP($B148,'Feeder DER'!$B$3:$V$366,'Feeder DER'!S$369,FALSE)/1000)</f>
        <v>-1.8809125707037619</v>
      </c>
      <c r="AT148" s="82">
        <f>IF(ISNA(VLOOKUP($B148,'Feeder DER'!$B$3:$V$366,'Feeder DER'!T$369,FALSE)),0,VLOOKUP($B148,'Feeder DER'!$B$3:$V$366,'Feeder DER'!T$369,FALSE)/1000)</f>
        <v>-1.963815632733509</v>
      </c>
      <c r="AU148" s="82">
        <f>IF(ISNA(VLOOKUP($B148,'Feeder DER'!$B$3:$V$366,'Feeder DER'!U$369,FALSE)),0,VLOOKUP($B148,'Feeder DER'!$B$3:$V$366,'Feeder DER'!U$369,FALSE)/1000)</f>
        <v>-2.0559838377283213</v>
      </c>
      <c r="AV148" s="82">
        <f>IF(ISNA(VLOOKUP($B148,'Feeder DER'!$B$3:$V$366,'Feeder DER'!V$369,FALSE)),0,VLOOKUP($B148,'Feeder DER'!$B$3:$V$366,'Feeder DER'!V$369,FALSE)/1000)</f>
        <v>-2.1285181846965333</v>
      </c>
    </row>
    <row r="149" spans="1:48" x14ac:dyDescent="0.25">
      <c r="A149" s="9" t="s">
        <v>68</v>
      </c>
      <c r="B149" s="108">
        <v>67083</v>
      </c>
      <c r="C149" s="109">
        <v>120.60013294230696</v>
      </c>
      <c r="D149" s="109">
        <v>148.82276195710253</v>
      </c>
      <c r="E149" s="109">
        <v>148.82276195710253</v>
      </c>
      <c r="F149" s="109">
        <v>151.0893013848025</v>
      </c>
      <c r="G149" s="109">
        <v>156.46124529771717</v>
      </c>
      <c r="H149" s="109">
        <v>160.22371428661504</v>
      </c>
      <c r="I149" s="109">
        <v>161.04124363645866</v>
      </c>
      <c r="J149" s="109">
        <v>161.89582219720592</v>
      </c>
      <c r="K149" s="109">
        <v>163.18110231223994</v>
      </c>
      <c r="L149" s="109">
        <v>168.37300027215829</v>
      </c>
      <c r="M149" s="109">
        <v>179.17875274232946</v>
      </c>
      <c r="N149" s="109">
        <v>189.99458951925854</v>
      </c>
      <c r="P149" s="109">
        <v>130.67118009783201</v>
      </c>
      <c r="Q149" s="109">
        <v>132.81738033800693</v>
      </c>
      <c r="R149" s="109">
        <v>132.81738033800693</v>
      </c>
      <c r="S149" s="109">
        <v>136.95452931429639</v>
      </c>
      <c r="T149" s="109">
        <v>139.62851948070366</v>
      </c>
      <c r="U149" s="109">
        <v>142.16711986012541</v>
      </c>
      <c r="V149" s="109">
        <v>143.08143634079823</v>
      </c>
      <c r="W149" s="109">
        <v>144.19900821792245</v>
      </c>
      <c r="X149" s="109">
        <v>145.79509173033213</v>
      </c>
      <c r="Y149" s="109">
        <v>148.70948908147045</v>
      </c>
      <c r="Z149" s="109">
        <v>156.03137750180827</v>
      </c>
      <c r="AA149" s="109">
        <v>162.67013970895275</v>
      </c>
      <c r="AC149" s="82">
        <f>IF(ISNA(VLOOKUP($B149,'Feeder DER'!$B$3:$V$366,'Feeder DER'!C$369,FALSE)),0,VLOOKUP($B149,'Feeder DER'!$B$3:$V$366,'Feeder DER'!C$369,FALSE)/1000)</f>
        <v>2.0732109620772987E-2</v>
      </c>
      <c r="AD149" s="82">
        <f>IF(ISNA(VLOOKUP($B149,'Feeder DER'!$B$3:$V$366,'Feeder DER'!D$369,FALSE)),0,VLOOKUP($B149,'Feeder DER'!$B$3:$V$366,'Feeder DER'!D$369,FALSE)/1000)</f>
        <v>3.9390123208230508E-2</v>
      </c>
      <c r="AE149" s="82">
        <f>IF(ISNA(VLOOKUP($B149,'Feeder DER'!$B$3:$V$366,'Feeder DER'!E$369,FALSE)),0,VLOOKUP($B149,'Feeder DER'!$B$3:$V$366,'Feeder DER'!E$369,FALSE)/1000)</f>
        <v>6.1098867153615677E-2</v>
      </c>
      <c r="AF149" s="82">
        <f>IF(ISNA(VLOOKUP($B149,'Feeder DER'!$B$3:$V$366,'Feeder DER'!F$369,FALSE)),0,VLOOKUP($B149,'Feeder DER'!$B$3:$V$366,'Feeder DER'!F$369,FALSE)/1000)</f>
        <v>8.5105243829600261E-2</v>
      </c>
      <c r="AG149" s="82">
        <f>IF(ISNA(VLOOKUP($B149,'Feeder DER'!$B$3:$V$366,'Feeder DER'!G$369,FALSE)),0,VLOOKUP($B149,'Feeder DER'!$B$3:$V$366,'Feeder DER'!G$369,FALSE)/1000)</f>
        <v>0.10951007834286523</v>
      </c>
      <c r="AH149" s="82">
        <f>IF(ISNA(VLOOKUP($B149,'Feeder DER'!$B$3:$V$366,'Feeder DER'!H$369,FALSE)),0,VLOOKUP($B149,'Feeder DER'!$B$3:$V$366,'Feeder DER'!H$369,FALSE)/1000)</f>
        <v>0.13620207532484119</v>
      </c>
      <c r="AI149" s="82">
        <f>IF(ISNA(VLOOKUP($B149,'Feeder DER'!$B$3:$V$366,'Feeder DER'!I$369,FALSE)),0,VLOOKUP($B149,'Feeder DER'!$B$3:$V$366,'Feeder DER'!I$369,FALSE)/1000)</f>
        <v>0.16577633441739176</v>
      </c>
      <c r="AJ149" s="82">
        <f>IF(ISNA(VLOOKUP($B149,'Feeder DER'!$B$3:$V$366,'Feeder DER'!J$369,FALSE)),0,VLOOKUP($B149,'Feeder DER'!$B$3:$V$366,'Feeder DER'!J$369,FALSE)/1000)</f>
        <v>0.2285301411037147</v>
      </c>
      <c r="AK149" s="82">
        <f>IF(ISNA(VLOOKUP($B149,'Feeder DER'!$B$3:$V$366,'Feeder DER'!K$369,FALSE)),0,VLOOKUP($B149,'Feeder DER'!$B$3:$V$366,'Feeder DER'!K$369,FALSE)/1000)</f>
        <v>0.28155079994371196</v>
      </c>
      <c r="AL149" s="82">
        <f>IF(ISNA(VLOOKUP($B149,'Feeder DER'!$B$3:$V$366,'Feeder DER'!L$369,FALSE)),0,VLOOKUP($B149,'Feeder DER'!$B$3:$V$366,'Feeder DER'!L$369,FALSE)/1000)</f>
        <v>0.33109797638401378</v>
      </c>
      <c r="AM149" s="82">
        <f>IF(ISNA(VLOOKUP($B149,'Feeder DER'!$B$3:$V$366,'Feeder DER'!M$369,FALSE)),0,VLOOKUP($B149,'Feeder DER'!$B$3:$V$366,'Feeder DER'!M$369,FALSE)/1000)</f>
        <v>-0.21176732979983987</v>
      </c>
      <c r="AN149" s="82">
        <f>IF(ISNA(VLOOKUP($B149,'Feeder DER'!$B$3:$V$366,'Feeder DER'!N$369,FALSE)),0,VLOOKUP($B149,'Feeder DER'!$B$3:$V$366,'Feeder DER'!N$369,FALSE)/1000)</f>
        <v>-0.25349202243400365</v>
      </c>
      <c r="AO149" s="82">
        <f>IF(ISNA(VLOOKUP($B149,'Feeder DER'!$B$3:$V$366,'Feeder DER'!O$369,FALSE)),0,VLOOKUP($B149,'Feeder DER'!$B$3:$V$366,'Feeder DER'!O$369,FALSE)/1000)</f>
        <v>-0.29836508441176601</v>
      </c>
      <c r="AP149" s="82">
        <f>IF(ISNA(VLOOKUP($B149,'Feeder DER'!$B$3:$V$366,'Feeder DER'!P$369,FALSE)),0,VLOOKUP($B149,'Feeder DER'!$B$3:$V$366,'Feeder DER'!P$369,FALSE)/1000)</f>
        <v>-0.34123016591004207</v>
      </c>
      <c r="AQ149" s="82">
        <f>IF(ISNA(VLOOKUP($B149,'Feeder DER'!$B$3:$V$366,'Feeder DER'!Q$369,FALSE)),0,VLOOKUP($B149,'Feeder DER'!$B$3:$V$366,'Feeder DER'!Q$369,FALSE)/1000)</f>
        <v>-0.37815905643471631</v>
      </c>
      <c r="AR149" s="82">
        <f>IF(ISNA(VLOOKUP($B149,'Feeder DER'!$B$3:$V$366,'Feeder DER'!R$369,FALSE)),0,VLOOKUP($B149,'Feeder DER'!$B$3:$V$366,'Feeder DER'!R$369,FALSE)/1000)</f>
        <v>-0.41072377603126009</v>
      </c>
      <c r="AS149" s="82">
        <f>IF(ISNA(VLOOKUP($B149,'Feeder DER'!$B$3:$V$366,'Feeder DER'!S$369,FALSE)),0,VLOOKUP($B149,'Feeder DER'!$B$3:$V$366,'Feeder DER'!S$369,FALSE)/1000)</f>
        <v>-0.44058194751174007</v>
      </c>
      <c r="AT149" s="82">
        <f>IF(ISNA(VLOOKUP($B149,'Feeder DER'!$B$3:$V$366,'Feeder DER'!T$369,FALSE)),0,VLOOKUP($B149,'Feeder DER'!$B$3:$V$366,'Feeder DER'!T$369,FALSE)/1000)</f>
        <v>-0.47210149101343124</v>
      </c>
      <c r="AU149" s="82">
        <f>IF(ISNA(VLOOKUP($B149,'Feeder DER'!$B$3:$V$366,'Feeder DER'!U$369,FALSE)),0,VLOOKUP($B149,'Feeder DER'!$B$3:$V$366,'Feeder DER'!U$369,FALSE)/1000)</f>
        <v>-0.5036538449913831</v>
      </c>
      <c r="AV149" s="82">
        <f>IF(ISNA(VLOOKUP($B149,'Feeder DER'!$B$3:$V$366,'Feeder DER'!V$369,FALSE)),0,VLOOKUP($B149,'Feeder DER'!$B$3:$V$366,'Feeder DER'!V$369,FALSE)/1000)</f>
        <v>-0.5306096546210074</v>
      </c>
    </row>
    <row r="150" spans="1:48" x14ac:dyDescent="0.25">
      <c r="A150" s="9" t="s">
        <v>68</v>
      </c>
      <c r="B150" s="108">
        <v>67084</v>
      </c>
      <c r="C150" s="109">
        <v>188.04481191092114</v>
      </c>
      <c r="D150" s="109">
        <v>193.54207877231985</v>
      </c>
      <c r="E150" s="109">
        <v>178.35836660060397</v>
      </c>
      <c r="F150" s="109">
        <v>181.07472708769777</v>
      </c>
      <c r="G150" s="109">
        <v>187.51279562760092</v>
      </c>
      <c r="H150" s="109">
        <v>192.02197026204749</v>
      </c>
      <c r="I150" s="109">
        <v>193.00174780124001</v>
      </c>
      <c r="J150" s="109">
        <v>194.02592739730687</v>
      </c>
      <c r="K150" s="109">
        <v>195.56628627068795</v>
      </c>
      <c r="L150" s="109">
        <v>201.78857664825105</v>
      </c>
      <c r="M150" s="109">
        <v>214.73885612919301</v>
      </c>
      <c r="N150" s="109">
        <v>227.70122126462746</v>
      </c>
      <c r="P150" s="109">
        <v>155.77355691322745</v>
      </c>
      <c r="Q150" s="109">
        <v>175.9693752275212</v>
      </c>
      <c r="R150" s="109">
        <v>162.61323153929712</v>
      </c>
      <c r="S150" s="109">
        <v>167.67849606026439</v>
      </c>
      <c r="T150" s="109">
        <v>170.95236112940819</v>
      </c>
      <c r="U150" s="109">
        <v>174.06046347440324</v>
      </c>
      <c r="V150" s="109">
        <v>175.17989496140794</v>
      </c>
      <c r="W150" s="109">
        <v>176.54817954851634</v>
      </c>
      <c r="X150" s="109">
        <v>178.50232363040541</v>
      </c>
      <c r="Y150" s="109">
        <v>182.07052810825382</v>
      </c>
      <c r="Z150" s="109">
        <v>191.03498693112206</v>
      </c>
      <c r="AA150" s="109">
        <v>199.16306906297388</v>
      </c>
      <c r="AC150" s="82">
        <f>IF(ISNA(VLOOKUP($B150,'Feeder DER'!$B$3:$V$366,'Feeder DER'!C$369,FALSE)),0,VLOOKUP($B150,'Feeder DER'!$B$3:$V$366,'Feeder DER'!C$369,FALSE)/1000)</f>
        <v>2.1012370823775783E-2</v>
      </c>
      <c r="AD150" s="82">
        <f>IF(ISNA(VLOOKUP($B150,'Feeder DER'!$B$3:$V$366,'Feeder DER'!D$369,FALSE)),0,VLOOKUP($B150,'Feeder DER'!$B$3:$V$366,'Feeder DER'!D$369,FALSE)/1000)</f>
        <v>3.7734310606241855E-2</v>
      </c>
      <c r="AE150" s="82">
        <f>IF(ISNA(VLOOKUP($B150,'Feeder DER'!$B$3:$V$366,'Feeder DER'!E$369,FALSE)),0,VLOOKUP($B150,'Feeder DER'!$B$3:$V$366,'Feeder DER'!E$369,FALSE)/1000)</f>
        <v>5.763134571349493E-2</v>
      </c>
      <c r="AF150" s="82">
        <f>IF(ISNA(VLOOKUP($B150,'Feeder DER'!$B$3:$V$366,'Feeder DER'!F$369,FALSE)),0,VLOOKUP($B150,'Feeder DER'!$B$3:$V$366,'Feeder DER'!F$369,FALSE)/1000)</f>
        <v>8.0697406593670612E-2</v>
      </c>
      <c r="AG150" s="82">
        <f>IF(ISNA(VLOOKUP($B150,'Feeder DER'!$B$3:$V$366,'Feeder DER'!G$369,FALSE)),0,VLOOKUP($B150,'Feeder DER'!$B$3:$V$366,'Feeder DER'!G$369,FALSE)/1000)</f>
        <v>0.10525283716052768</v>
      </c>
      <c r="AH150" s="82">
        <f>IF(ISNA(VLOOKUP($B150,'Feeder DER'!$B$3:$V$366,'Feeder DER'!H$369,FALSE)),0,VLOOKUP($B150,'Feeder DER'!$B$3:$V$366,'Feeder DER'!H$369,FALSE)/1000)</f>
        <v>0.13340057616048451</v>
      </c>
      <c r="AI150" s="82">
        <f>IF(ISNA(VLOOKUP($B150,'Feeder DER'!$B$3:$V$366,'Feeder DER'!I$369,FALSE)),0,VLOOKUP($B150,'Feeder DER'!$B$3:$V$366,'Feeder DER'!I$369,FALSE)/1000)</f>
        <v>0.16570524035483872</v>
      </c>
      <c r="AJ150" s="82">
        <f>IF(ISNA(VLOOKUP($B150,'Feeder DER'!$B$3:$V$366,'Feeder DER'!J$369,FALSE)),0,VLOOKUP($B150,'Feeder DER'!$B$3:$V$366,'Feeder DER'!J$369,FALSE)/1000)</f>
        <v>0.23740982781419109</v>
      </c>
      <c r="AK150" s="82">
        <f>IF(ISNA(VLOOKUP($B150,'Feeder DER'!$B$3:$V$366,'Feeder DER'!K$369,FALSE)),0,VLOOKUP($B150,'Feeder DER'!$B$3:$V$366,'Feeder DER'!K$369,FALSE)/1000)</f>
        <v>0.29759240747411791</v>
      </c>
      <c r="AL150" s="82">
        <f>IF(ISNA(VLOOKUP($B150,'Feeder DER'!$B$3:$V$366,'Feeder DER'!L$369,FALSE)),0,VLOOKUP($B150,'Feeder DER'!$B$3:$V$366,'Feeder DER'!L$369,FALSE)/1000)</f>
        <v>0.3547993006703275</v>
      </c>
      <c r="AM150" s="82">
        <f>IF(ISNA(VLOOKUP($B150,'Feeder DER'!$B$3:$V$366,'Feeder DER'!M$369,FALSE)),0,VLOOKUP($B150,'Feeder DER'!$B$3:$V$366,'Feeder DER'!M$369,FALSE)/1000)</f>
        <v>-0.19332296671225699</v>
      </c>
      <c r="AN150" s="82">
        <f>IF(ISNA(VLOOKUP($B150,'Feeder DER'!$B$3:$V$366,'Feeder DER'!N$369,FALSE)),0,VLOOKUP($B150,'Feeder DER'!$B$3:$V$366,'Feeder DER'!N$369,FALSE)/1000)</f>
        <v>-0.22940340600562659</v>
      </c>
      <c r="AO150" s="82">
        <f>IF(ISNA(VLOOKUP($B150,'Feeder DER'!$B$3:$V$366,'Feeder DER'!O$369,FALSE)),0,VLOOKUP($B150,'Feeder DER'!$B$3:$V$366,'Feeder DER'!O$369,FALSE)/1000)</f>
        <v>-0.26797594761870991</v>
      </c>
      <c r="AP150" s="82">
        <f>IF(ISNA(VLOOKUP($B150,'Feeder DER'!$B$3:$V$366,'Feeder DER'!P$369,FALSE)),0,VLOOKUP($B150,'Feeder DER'!$B$3:$V$366,'Feeder DER'!P$369,FALSE)/1000)</f>
        <v>-0.30411589023533825</v>
      </c>
      <c r="AQ150" s="82">
        <f>IF(ISNA(VLOOKUP($B150,'Feeder DER'!$B$3:$V$366,'Feeder DER'!Q$369,FALSE)),0,VLOOKUP($B150,'Feeder DER'!$B$3:$V$366,'Feeder DER'!Q$369,FALSE)/1000)</f>
        <v>-0.33438785854515518</v>
      </c>
      <c r="AR150" s="82">
        <f>IF(ISNA(VLOOKUP($B150,'Feeder DER'!$B$3:$V$366,'Feeder DER'!R$369,FALSE)),0,VLOOKUP($B150,'Feeder DER'!$B$3:$V$366,'Feeder DER'!R$369,FALSE)/1000)</f>
        <v>-0.35984899500578466</v>
      </c>
      <c r="AS150" s="82">
        <f>IF(ISNA(VLOOKUP($B150,'Feeder DER'!$B$3:$V$366,'Feeder DER'!S$369,FALSE)),0,VLOOKUP($B150,'Feeder DER'!$B$3:$V$366,'Feeder DER'!S$369,FALSE)/1000)</f>
        <v>-0.38191939118659013</v>
      </c>
      <c r="AT150" s="82">
        <f>IF(ISNA(VLOOKUP($B150,'Feeder DER'!$B$3:$V$366,'Feeder DER'!T$369,FALSE)),0,VLOOKUP($B150,'Feeder DER'!$B$3:$V$366,'Feeder DER'!T$369,FALSE)/1000)</f>
        <v>-0.39863321320226647</v>
      </c>
      <c r="AU150" s="82">
        <f>IF(ISNA(VLOOKUP($B150,'Feeder DER'!$B$3:$V$366,'Feeder DER'!U$369,FALSE)),0,VLOOKUP($B150,'Feeder DER'!$B$3:$V$366,'Feeder DER'!U$369,FALSE)/1000)</f>
        <v>-0.41762944287387327</v>
      </c>
      <c r="AV150" s="82">
        <f>IF(ISNA(VLOOKUP($B150,'Feeder DER'!$B$3:$V$366,'Feeder DER'!V$369,FALSE)),0,VLOOKUP($B150,'Feeder DER'!$B$3:$V$366,'Feeder DER'!V$369,FALSE)/1000)</f>
        <v>-0.43257764451288411</v>
      </c>
    </row>
    <row r="151" spans="1:48" x14ac:dyDescent="0.25">
      <c r="A151" s="9" t="s">
        <v>68</v>
      </c>
      <c r="B151" s="108">
        <v>67085</v>
      </c>
      <c r="C151" s="109">
        <v>68.432294555544303</v>
      </c>
      <c r="D151" s="109">
        <v>75.97676833808309</v>
      </c>
      <c r="E151" s="109">
        <v>75.97676833808309</v>
      </c>
      <c r="F151" s="109">
        <v>77.133878572854371</v>
      </c>
      <c r="G151" s="109">
        <v>79.876355145855612</v>
      </c>
      <c r="H151" s="109">
        <v>81.797165047442519</v>
      </c>
      <c r="I151" s="109">
        <v>82.21452887812157</v>
      </c>
      <c r="J151" s="109">
        <v>82.650807015166919</v>
      </c>
      <c r="K151" s="109">
        <v>83.306966249583169</v>
      </c>
      <c r="L151" s="109">
        <v>85.957526038611846</v>
      </c>
      <c r="M151" s="109">
        <v>91.474062228025602</v>
      </c>
      <c r="N151" s="109">
        <v>96.995746642269467</v>
      </c>
      <c r="P151" s="109">
        <v>112.95650356834796</v>
      </c>
      <c r="Q151" s="109">
        <v>114.63804260922447</v>
      </c>
      <c r="R151" s="109">
        <v>114.63804260922447</v>
      </c>
      <c r="S151" s="109">
        <v>118.20892060288462</v>
      </c>
      <c r="T151" s="109">
        <v>120.51690919483792</v>
      </c>
      <c r="U151" s="109">
        <v>122.70803943489632</v>
      </c>
      <c r="V151" s="109">
        <v>123.49720913093266</v>
      </c>
      <c r="W151" s="109">
        <v>124.46181370408864</v>
      </c>
      <c r="X151" s="109">
        <v>125.83943378090279</v>
      </c>
      <c r="Y151" s="109">
        <v>128.35492389876049</v>
      </c>
      <c r="Z151" s="109">
        <v>134.67463111309172</v>
      </c>
      <c r="AA151" s="109">
        <v>140.40471480272879</v>
      </c>
      <c r="AC151" s="82">
        <f>IF(ISNA(VLOOKUP($B151,'Feeder DER'!$B$3:$V$366,'Feeder DER'!C$369,FALSE)),0,VLOOKUP($B151,'Feeder DER'!$B$3:$V$366,'Feeder DER'!C$369,FALSE)/1000)</f>
        <v>2.8332162008490543E-2</v>
      </c>
      <c r="AD151" s="82">
        <f>IF(ISNA(VLOOKUP($B151,'Feeder DER'!$B$3:$V$366,'Feeder DER'!D$369,FALSE)),0,VLOOKUP($B151,'Feeder DER'!$B$3:$V$366,'Feeder DER'!D$369,FALSE)/1000)</f>
        <v>5.4424919257845567E-2</v>
      </c>
      <c r="AE151" s="82">
        <f>IF(ISNA(VLOOKUP($B151,'Feeder DER'!$B$3:$V$366,'Feeder DER'!E$369,FALSE)),0,VLOOKUP($B151,'Feeder DER'!$B$3:$V$366,'Feeder DER'!E$369,FALSE)/1000)</f>
        <v>8.5021263169814454E-2</v>
      </c>
      <c r="AF151" s="82">
        <f>IF(ISNA(VLOOKUP($B151,'Feeder DER'!$B$3:$V$366,'Feeder DER'!F$369,FALSE)),0,VLOOKUP($B151,'Feeder DER'!$B$3:$V$366,'Feeder DER'!F$369,FALSE)/1000)</f>
        <v>0.11901694978062635</v>
      </c>
      <c r="AG151" s="82">
        <f>IF(ISNA(VLOOKUP($B151,'Feeder DER'!$B$3:$V$366,'Feeder DER'!G$369,FALSE)),0,VLOOKUP($B151,'Feeder DER'!$B$3:$V$366,'Feeder DER'!G$369,FALSE)/1000)</f>
        <v>0.15360213525813896</v>
      </c>
      <c r="AH151" s="82">
        <f>IF(ISNA(VLOOKUP($B151,'Feeder DER'!$B$3:$V$366,'Feeder DER'!H$369,FALSE)),0,VLOOKUP($B151,'Feeder DER'!$B$3:$V$366,'Feeder DER'!H$369,FALSE)/1000)</f>
        <v>0.19128904472485644</v>
      </c>
      <c r="AI151" s="82">
        <f>IF(ISNA(VLOOKUP($B151,'Feeder DER'!$B$3:$V$366,'Feeder DER'!I$369,FALSE)),0,VLOOKUP($B151,'Feeder DER'!$B$3:$V$366,'Feeder DER'!I$369,FALSE)/1000)</f>
        <v>0.23289476633042158</v>
      </c>
      <c r="AJ151" s="82">
        <f>IF(ISNA(VLOOKUP($B151,'Feeder DER'!$B$3:$V$366,'Feeder DER'!J$369,FALSE)),0,VLOOKUP($B151,'Feeder DER'!$B$3:$V$366,'Feeder DER'!J$369,FALSE)/1000)</f>
        <v>0.32194200311333426</v>
      </c>
      <c r="AK151" s="82">
        <f>IF(ISNA(VLOOKUP($B151,'Feeder DER'!$B$3:$V$366,'Feeder DER'!K$369,FALSE)),0,VLOOKUP($B151,'Feeder DER'!$B$3:$V$366,'Feeder DER'!K$369,FALSE)/1000)</f>
        <v>0.3964171373004754</v>
      </c>
      <c r="AL151" s="82">
        <f>IF(ISNA(VLOOKUP($B151,'Feeder DER'!$B$3:$V$366,'Feeder DER'!L$369,FALSE)),0,VLOOKUP($B151,'Feeder DER'!$B$3:$V$366,'Feeder DER'!L$369,FALSE)/1000)</f>
        <v>0.46534148165589062</v>
      </c>
      <c r="AM151" s="82">
        <f>IF(ISNA(VLOOKUP($B151,'Feeder DER'!$B$3:$V$366,'Feeder DER'!M$369,FALSE)),0,VLOOKUP($B151,'Feeder DER'!$B$3:$V$366,'Feeder DER'!M$369,FALSE)/1000)</f>
        <v>-0.27027580044625715</v>
      </c>
      <c r="AN151" s="82">
        <f>IF(ISNA(VLOOKUP($B151,'Feeder DER'!$B$3:$V$366,'Feeder DER'!N$369,FALSE)),0,VLOOKUP($B151,'Feeder DER'!$B$3:$V$366,'Feeder DER'!N$369,FALSE)/1000)</f>
        <v>-0.3299047399082935</v>
      </c>
      <c r="AO151" s="82">
        <f>IF(ISNA(VLOOKUP($B151,'Feeder DER'!$B$3:$V$366,'Feeder DER'!O$369,FALSE)),0,VLOOKUP($B151,'Feeder DER'!$B$3:$V$366,'Feeder DER'!O$369,FALSE)/1000)</f>
        <v>-0.39497435738161962</v>
      </c>
      <c r="AP151" s="82">
        <f>IF(ISNA(VLOOKUP($B151,'Feeder DER'!$B$3:$V$366,'Feeder DER'!P$369,FALSE)),0,VLOOKUP($B151,'Feeder DER'!$B$3:$V$366,'Feeder DER'!P$369,FALSE)/1000)</f>
        <v>-0.45839803105186877</v>
      </c>
      <c r="AQ151" s="82">
        <f>IF(ISNA(VLOOKUP($B151,'Feeder DER'!$B$3:$V$366,'Feeder DER'!Q$369,FALSE)),0,VLOOKUP($B151,'Feeder DER'!$B$3:$V$366,'Feeder DER'!Q$369,FALSE)/1000)</f>
        <v>-0.51431169675390076</v>
      </c>
      <c r="AR151" s="82">
        <f>IF(ISNA(VLOOKUP($B151,'Feeder DER'!$B$3:$V$366,'Feeder DER'!R$369,FALSE)),0,VLOOKUP($B151,'Feeder DER'!$B$3:$V$366,'Feeder DER'!R$369,FALSE)/1000)</f>
        <v>-0.56497334770489083</v>
      </c>
      <c r="AS151" s="82">
        <f>IF(ISNA(VLOOKUP($B151,'Feeder DER'!$B$3:$V$366,'Feeder DER'!S$369,FALSE)),0,VLOOKUP($B151,'Feeder DER'!$B$3:$V$366,'Feeder DER'!S$369,FALSE)/1000)</f>
        <v>-0.6127973807573075</v>
      </c>
      <c r="AT151" s="82">
        <f>IF(ISNA(VLOOKUP($B151,'Feeder DER'!$B$3:$V$366,'Feeder DER'!T$369,FALSE)),0,VLOOKUP($B151,'Feeder DER'!$B$3:$V$366,'Feeder DER'!T$369,FALSE)/1000)</f>
        <v>-0.66725997671007686</v>
      </c>
      <c r="AU151" s="82">
        <f>IF(ISNA(VLOOKUP($B151,'Feeder DER'!$B$3:$V$366,'Feeder DER'!U$369,FALSE)),0,VLOOKUP($B151,'Feeder DER'!$B$3:$V$366,'Feeder DER'!U$369,FALSE)/1000)</f>
        <v>-0.72096838445258338</v>
      </c>
      <c r="AV151" s="82">
        <f>IF(ISNA(VLOOKUP($B151,'Feeder DER'!$B$3:$V$366,'Feeder DER'!V$369,FALSE)),0,VLOOKUP($B151,'Feeder DER'!$B$3:$V$366,'Feeder DER'!V$369,FALSE)/1000)</f>
        <v>-0.76798550816230193</v>
      </c>
    </row>
    <row r="152" spans="1:48" x14ac:dyDescent="0.25">
      <c r="A152" s="9" t="s">
        <v>68</v>
      </c>
      <c r="B152" s="108">
        <v>67086</v>
      </c>
      <c r="C152" s="109">
        <v>85.612114791244579</v>
      </c>
      <c r="D152" s="109">
        <v>105.06871660608874</v>
      </c>
      <c r="E152" s="109">
        <v>105.06871660608874</v>
      </c>
      <c r="F152" s="109">
        <v>106.66889110677553</v>
      </c>
      <c r="G152" s="109">
        <v>110.46147797445192</v>
      </c>
      <c r="H152" s="109">
        <v>113.11777720405266</v>
      </c>
      <c r="I152" s="109">
        <v>113.69495208272237</v>
      </c>
      <c r="J152" s="109">
        <v>114.29828366611736</v>
      </c>
      <c r="K152" s="109">
        <v>115.20569010307675</v>
      </c>
      <c r="L152" s="109">
        <v>118.87116471344333</v>
      </c>
      <c r="M152" s="109">
        <v>126.50001482396083</v>
      </c>
      <c r="N152" s="109">
        <v>134.13598444465927</v>
      </c>
      <c r="P152" s="109">
        <v>181.10253942541746</v>
      </c>
      <c r="Q152" s="109">
        <v>162.36360400273054</v>
      </c>
      <c r="R152" s="109">
        <v>162.36360400273054</v>
      </c>
      <c r="S152" s="109">
        <v>167.42109283722718</v>
      </c>
      <c r="T152" s="109">
        <v>170.68993219681141</v>
      </c>
      <c r="U152" s="109">
        <v>173.79326329456885</v>
      </c>
      <c r="V152" s="109">
        <v>174.91097634253998</v>
      </c>
      <c r="W152" s="109">
        <v>176.27716047627462</v>
      </c>
      <c r="X152" s="109">
        <v>178.22830475200624</v>
      </c>
      <c r="Y152" s="109">
        <v>181.79103167993239</v>
      </c>
      <c r="Z152" s="109">
        <v>190.74172916400045</v>
      </c>
      <c r="AA152" s="109">
        <v>198.85733387872958</v>
      </c>
      <c r="AC152" s="82">
        <f>IF(ISNA(VLOOKUP($B152,'Feeder DER'!$B$3:$V$366,'Feeder DER'!C$369,FALSE)),0,VLOOKUP($B152,'Feeder DER'!$B$3:$V$366,'Feeder DER'!C$369,FALSE)/1000)</f>
        <v>8.0618984599267085E-2</v>
      </c>
      <c r="AD152" s="82">
        <f>IF(ISNA(VLOOKUP($B152,'Feeder DER'!$B$3:$V$366,'Feeder DER'!D$369,FALSE)),0,VLOOKUP($B152,'Feeder DER'!$B$3:$V$366,'Feeder DER'!D$369,FALSE)/1000)</f>
        <v>0.15486575737318292</v>
      </c>
      <c r="AE152" s="82">
        <f>IF(ISNA(VLOOKUP($B152,'Feeder DER'!$B$3:$V$366,'Feeder DER'!E$369,FALSE)),0,VLOOKUP($B152,'Feeder DER'!$B$3:$V$366,'Feeder DER'!E$369,FALSE)/1000)</f>
        <v>0.24192745700251927</v>
      </c>
      <c r="AF152" s="82">
        <f>IF(ISNA(VLOOKUP($B152,'Feeder DER'!$B$3:$V$366,'Feeder DER'!F$369,FALSE)),0,VLOOKUP($B152,'Feeder DER'!$B$3:$V$366,'Feeder DER'!F$369,FALSE)/1000)</f>
        <v>0.33866196439723301</v>
      </c>
      <c r="AG152" s="82">
        <f>IF(ISNA(VLOOKUP($B152,'Feeder DER'!$B$3:$V$366,'Feeder DER'!G$369,FALSE)),0,VLOOKUP($B152,'Feeder DER'!$B$3:$V$366,'Feeder DER'!G$369,FALSE)/1000)</f>
        <v>0.43707388702208638</v>
      </c>
      <c r="AH152" s="82">
        <f>IF(ISNA(VLOOKUP($B152,'Feeder DER'!$B$3:$V$366,'Feeder DER'!H$369,FALSE)),0,VLOOKUP($B152,'Feeder DER'!$B$3:$V$366,'Feeder DER'!H$369,FALSE)/1000)</f>
        <v>0.54431174529004211</v>
      </c>
      <c r="AI152" s="82">
        <f>IF(ISNA(VLOOKUP($B152,'Feeder DER'!$B$3:$V$366,'Feeder DER'!I$369,FALSE)),0,VLOOKUP($B152,'Feeder DER'!$B$3:$V$366,'Feeder DER'!I$369,FALSE)/1000)</f>
        <v>0.66270055827068475</v>
      </c>
      <c r="AJ152" s="82">
        <f>IF(ISNA(VLOOKUP($B152,'Feeder DER'!$B$3:$V$366,'Feeder DER'!J$369,FALSE)),0,VLOOKUP($B152,'Feeder DER'!$B$3:$V$366,'Feeder DER'!J$369,FALSE)/1000)</f>
        <v>0.91608389727098971</v>
      </c>
      <c r="AK152" s="82">
        <f>IF(ISNA(VLOOKUP($B152,'Feeder DER'!$B$3:$V$366,'Feeder DER'!K$369,FALSE)),0,VLOOKUP($B152,'Feeder DER'!$B$3:$V$366,'Feeder DER'!K$369,FALSE)/1000)</f>
        <v>1.1280024121468466</v>
      </c>
      <c r="AL152" s="82">
        <f>IF(ISNA(VLOOKUP($B152,'Feeder DER'!$B$3:$V$366,'Feeder DER'!L$369,FALSE)),0,VLOOKUP($B152,'Feeder DER'!$B$3:$V$366,'Feeder DER'!L$369,FALSE)/1000)</f>
        <v>1.3241261902912254</v>
      </c>
      <c r="AM152" s="82">
        <f>IF(ISNA(VLOOKUP($B152,'Feeder DER'!$B$3:$V$366,'Feeder DER'!M$369,FALSE)),0,VLOOKUP($B152,'Feeder DER'!$B$3:$V$366,'Feeder DER'!M$369,FALSE)/1000)</f>
        <v>-0.76906805019686064</v>
      </c>
      <c r="AN152" s="82">
        <f>IF(ISNA(VLOOKUP($B152,'Feeder DER'!$B$3:$V$366,'Feeder DER'!N$369,FALSE)),0,VLOOKUP($B152,'Feeder DER'!$B$3:$V$366,'Feeder DER'!N$369,FALSE)/1000)</f>
        <v>-0.93874181355879238</v>
      </c>
      <c r="AO152" s="82">
        <f>IF(ISNA(VLOOKUP($B152,'Feeder DER'!$B$3:$V$366,'Feeder DER'!O$369,FALSE)),0,VLOOKUP($B152,'Feeder DER'!$B$3:$V$366,'Feeder DER'!O$369,FALSE)/1000)</f>
        <v>-1.123896991176025</v>
      </c>
      <c r="AP152" s="82">
        <f>IF(ISNA(VLOOKUP($B152,'Feeder DER'!$B$3:$V$366,'Feeder DER'!P$369,FALSE)),0,VLOOKUP($B152,'Feeder DER'!$B$3:$V$366,'Feeder DER'!P$369,FALSE)/1000)</f>
        <v>-1.3043686462978068</v>
      </c>
      <c r="AQ152" s="82">
        <f>IF(ISNA(VLOOKUP($B152,'Feeder DER'!$B$3:$V$366,'Feeder DER'!Q$369,FALSE)),0,VLOOKUP($B152,'Feeder DER'!$B$3:$V$366,'Feeder DER'!Q$369,FALSE)/1000)</f>
        <v>-1.4634706220937173</v>
      </c>
      <c r="AR152" s="82">
        <f>IF(ISNA(VLOOKUP($B152,'Feeder DER'!$B$3:$V$366,'Feeder DER'!R$369,FALSE)),0,VLOOKUP($B152,'Feeder DER'!$B$3:$V$366,'Feeder DER'!R$369,FALSE)/1000)</f>
        <v>-1.6076280237267921</v>
      </c>
      <c r="AS152" s="82">
        <f>IF(ISNA(VLOOKUP($B152,'Feeder DER'!$B$3:$V$366,'Feeder DER'!S$369,FALSE)),0,VLOOKUP($B152,'Feeder DER'!$B$3:$V$366,'Feeder DER'!S$369,FALSE)/1000)</f>
        <v>-1.7437110018974029</v>
      </c>
      <c r="AT152" s="82">
        <f>IF(ISNA(VLOOKUP($B152,'Feeder DER'!$B$3:$V$366,'Feeder DER'!T$369,FALSE)),0,VLOOKUP($B152,'Feeder DER'!$B$3:$V$366,'Feeder DER'!T$369,FALSE)/1000)</f>
        <v>-1.8986839680634382</v>
      </c>
      <c r="AU152" s="82">
        <f>IF(ISNA(VLOOKUP($B152,'Feeder DER'!$B$3:$V$366,'Feeder DER'!U$369,FALSE)),0,VLOOKUP($B152,'Feeder DER'!$B$3:$V$366,'Feeder DER'!U$369,FALSE)/1000)</f>
        <v>-2.0515108965324584</v>
      </c>
      <c r="AV152" s="82">
        <f>IF(ISNA(VLOOKUP($B152,'Feeder DER'!$B$3:$V$366,'Feeder DER'!V$369,FALSE)),0,VLOOKUP($B152,'Feeder DER'!$B$3:$V$366,'Feeder DER'!V$369,FALSE)/1000)</f>
        <v>-2.1852978193631172</v>
      </c>
    </row>
    <row r="153" spans="1:48" x14ac:dyDescent="0.25">
      <c r="A153" s="9" t="s">
        <v>68</v>
      </c>
      <c r="B153" s="108">
        <v>67087</v>
      </c>
      <c r="C153" s="109">
        <v>175.35697053044262</v>
      </c>
      <c r="D153" s="109">
        <v>197.93428488603612</v>
      </c>
      <c r="E153" s="109">
        <v>197.93428488603612</v>
      </c>
      <c r="F153" s="109">
        <v>200.94878249976213</v>
      </c>
      <c r="G153" s="109">
        <v>208.09346831843516</v>
      </c>
      <c r="H153" s="109">
        <v>213.09755236397953</v>
      </c>
      <c r="I153" s="109">
        <v>214.18486646235172</v>
      </c>
      <c r="J153" s="109">
        <v>215.32145601408445</v>
      </c>
      <c r="K153" s="109">
        <v>217.03087866625125</v>
      </c>
      <c r="L153" s="109">
        <v>223.93610335354691</v>
      </c>
      <c r="M153" s="109">
        <v>238.30775497264102</v>
      </c>
      <c r="N153" s="109">
        <v>252.69281872050121</v>
      </c>
      <c r="P153" s="109">
        <v>204.75279242776892</v>
      </c>
      <c r="Q153" s="109">
        <v>202.18278176891081</v>
      </c>
      <c r="R153" s="109">
        <v>202.18278176891081</v>
      </c>
      <c r="S153" s="109">
        <v>208.48060428649015</v>
      </c>
      <c r="T153" s="109">
        <v>212.55111651080202</v>
      </c>
      <c r="U153" s="109">
        <v>216.41553007779834</v>
      </c>
      <c r="V153" s="109">
        <v>217.80735883551924</v>
      </c>
      <c r="W153" s="109">
        <v>219.50859545356312</v>
      </c>
      <c r="X153" s="109">
        <v>221.93825190103436</v>
      </c>
      <c r="Y153" s="109">
        <v>226.37472672182611</v>
      </c>
      <c r="Z153" s="109">
        <v>237.52055541426162</v>
      </c>
      <c r="AA153" s="109">
        <v>247.62648738737323</v>
      </c>
      <c r="AC153" s="82">
        <f>IF(ISNA(VLOOKUP($B153,'Feeder DER'!$B$3:$V$366,'Feeder DER'!C$369,FALSE)),0,VLOOKUP($B153,'Feeder DER'!$B$3:$V$366,'Feeder DER'!C$369,FALSE)/1000)</f>
        <v>9.763206443232364E-2</v>
      </c>
      <c r="AD153" s="82">
        <f>IF(ISNA(VLOOKUP($B153,'Feeder DER'!$B$3:$V$366,'Feeder DER'!D$369,FALSE)),0,VLOOKUP($B153,'Feeder DER'!$B$3:$V$366,'Feeder DER'!D$369,FALSE)/1000)</f>
        <v>0.18803951511521552</v>
      </c>
      <c r="AE153" s="82">
        <f>IF(ISNA(VLOOKUP($B153,'Feeder DER'!$B$3:$V$366,'Feeder DER'!E$369,FALSE)),0,VLOOKUP($B153,'Feeder DER'!$B$3:$V$366,'Feeder DER'!E$369,FALSE)/1000)</f>
        <v>0.29434088342591985</v>
      </c>
      <c r="AF153" s="82">
        <f>IF(ISNA(VLOOKUP($B153,'Feeder DER'!$B$3:$V$366,'Feeder DER'!F$369,FALSE)),0,VLOOKUP($B153,'Feeder DER'!$B$3:$V$366,'Feeder DER'!F$369,FALSE)/1000)</f>
        <v>0.41430567152889625</v>
      </c>
      <c r="AG153" s="82">
        <f>IF(ISNA(VLOOKUP($B153,'Feeder DER'!$B$3:$V$366,'Feeder DER'!G$369,FALSE)),0,VLOOKUP($B153,'Feeder DER'!$B$3:$V$366,'Feeder DER'!G$369,FALSE)/1000)</f>
        <v>0.53868851904658777</v>
      </c>
      <c r="AH153" s="82">
        <f>IF(ISNA(VLOOKUP($B153,'Feeder DER'!$B$3:$V$366,'Feeder DER'!H$369,FALSE)),0,VLOOKUP($B153,'Feeder DER'!$B$3:$V$366,'Feeder DER'!H$369,FALSE)/1000)</f>
        <v>0.67745099606124559</v>
      </c>
      <c r="AI153" s="82">
        <f>IF(ISNA(VLOOKUP($B153,'Feeder DER'!$B$3:$V$366,'Feeder DER'!I$369,FALSE)),0,VLOOKUP($B153,'Feeder DER'!$B$3:$V$366,'Feeder DER'!I$369,FALSE)/1000)</f>
        <v>0.83350469548023831</v>
      </c>
      <c r="AJ153" s="82">
        <f>IF(ISNA(VLOOKUP($B153,'Feeder DER'!$B$3:$V$366,'Feeder DER'!J$369,FALSE)),0,VLOOKUP($B153,'Feeder DER'!$B$3:$V$366,'Feeder DER'!J$369,FALSE)/1000)</f>
        <v>1.1710465099147864</v>
      </c>
      <c r="AK153" s="82">
        <f>IF(ISNA(VLOOKUP($B153,'Feeder DER'!$B$3:$V$366,'Feeder DER'!K$369,FALSE)),0,VLOOKUP($B153,'Feeder DER'!$B$3:$V$366,'Feeder DER'!K$369,FALSE)/1000)</f>
        <v>1.4552869860548716</v>
      </c>
      <c r="AL153" s="82">
        <f>IF(ISNA(VLOOKUP($B153,'Feeder DER'!$B$3:$V$366,'Feeder DER'!L$369,FALSE)),0,VLOOKUP($B153,'Feeder DER'!$B$3:$V$366,'Feeder DER'!L$369,FALSE)/1000)</f>
        <v>1.7226909667004406</v>
      </c>
      <c r="AM153" s="82">
        <f>IF(ISNA(VLOOKUP($B153,'Feeder DER'!$B$3:$V$366,'Feeder DER'!M$369,FALSE)),0,VLOOKUP($B153,'Feeder DER'!$B$3:$V$366,'Feeder DER'!M$369,FALSE)/1000)</f>
        <v>-1.0549842350427134</v>
      </c>
      <c r="AN153" s="82">
        <f>IF(ISNA(VLOOKUP($B153,'Feeder DER'!$B$3:$V$366,'Feeder DER'!N$369,FALSE)),0,VLOOKUP($B153,'Feeder DER'!$B$3:$V$366,'Feeder DER'!N$369,FALSE)/1000)</f>
        <v>-1.2550662568071251</v>
      </c>
      <c r="AO153" s="82">
        <f>IF(ISNA(VLOOKUP($B153,'Feeder DER'!$B$3:$V$366,'Feeder DER'!O$369,FALSE)),0,VLOOKUP($B153,'Feeder DER'!$B$3:$V$366,'Feeder DER'!O$369,FALSE)/1000)</f>
        <v>-1.4703721583646523</v>
      </c>
      <c r="AP153" s="82">
        <f>IF(ISNA(VLOOKUP($B153,'Feeder DER'!$B$3:$V$366,'Feeder DER'!P$369,FALSE)),0,VLOOKUP($B153,'Feeder DER'!$B$3:$V$366,'Feeder DER'!P$369,FALSE)/1000)</f>
        <v>-1.6753649825326922</v>
      </c>
      <c r="AQ153" s="82">
        <f>IF(ISNA(VLOOKUP($B153,'Feeder DER'!$B$3:$V$366,'Feeder DER'!Q$369,FALSE)),0,VLOOKUP($B153,'Feeder DER'!$B$3:$V$366,'Feeder DER'!Q$369,FALSE)/1000)</f>
        <v>-1.8509740545136615</v>
      </c>
      <c r="AR153" s="82">
        <f>IF(ISNA(VLOOKUP($B153,'Feeder DER'!$B$3:$V$366,'Feeder DER'!R$369,FALSE)),0,VLOOKUP($B153,'Feeder DER'!$B$3:$V$366,'Feeder DER'!R$369,FALSE)/1000)</f>
        <v>-2.004097121131081</v>
      </c>
      <c r="AS153" s="82">
        <f>IF(ISNA(VLOOKUP($B153,'Feeder DER'!$B$3:$V$366,'Feeder DER'!S$369,FALSE)),0,VLOOKUP($B153,'Feeder DER'!$B$3:$V$366,'Feeder DER'!S$369,FALSE)/1000)</f>
        <v>-2.1426957217674909</v>
      </c>
      <c r="AT153" s="82">
        <f>IF(ISNA(VLOOKUP($B153,'Feeder DER'!$B$3:$V$366,'Feeder DER'!T$369,FALSE)),0,VLOOKUP($B153,'Feeder DER'!$B$3:$V$366,'Feeder DER'!T$369,FALSE)/1000)</f>
        <v>-2.2774370597652425</v>
      </c>
      <c r="AU153" s="82">
        <f>IF(ISNA(VLOOKUP($B153,'Feeder DER'!$B$3:$V$366,'Feeder DER'!U$369,FALSE)),0,VLOOKUP($B153,'Feeder DER'!$B$3:$V$366,'Feeder DER'!U$369,FALSE)/1000)</f>
        <v>-2.4166515511841178</v>
      </c>
      <c r="AV153" s="82">
        <f>IF(ISNA(VLOOKUP($B153,'Feeder DER'!$B$3:$V$366,'Feeder DER'!V$369,FALSE)),0,VLOOKUP($B153,'Feeder DER'!$B$3:$V$366,'Feeder DER'!V$369,FALSE)/1000)</f>
        <v>-2.5333176845825092</v>
      </c>
    </row>
    <row r="154" spans="1:48" x14ac:dyDescent="0.25">
      <c r="A154" s="9" t="s">
        <v>68</v>
      </c>
      <c r="B154" s="108">
        <v>67088</v>
      </c>
      <c r="C154" s="109">
        <v>42.387455914071758</v>
      </c>
      <c r="D154" s="109">
        <v>51.459928122515691</v>
      </c>
      <c r="E154" s="109">
        <v>51.459928122515691</v>
      </c>
      <c r="F154" s="109">
        <v>52.243652026725371</v>
      </c>
      <c r="G154" s="109">
        <v>54.101162558054291</v>
      </c>
      <c r="H154" s="109">
        <v>55.402148920528106</v>
      </c>
      <c r="I154" s="109">
        <v>55.684834183372026</v>
      </c>
      <c r="J154" s="109">
        <v>55.980330320742283</v>
      </c>
      <c r="K154" s="109">
        <v>56.424754422722152</v>
      </c>
      <c r="L154" s="109">
        <v>58.220008672296188</v>
      </c>
      <c r="M154" s="109">
        <v>61.956421288969629</v>
      </c>
      <c r="N154" s="109">
        <v>65.69632085679288</v>
      </c>
      <c r="P154" s="109">
        <v>89.473242030165494</v>
      </c>
      <c r="Q154" s="109">
        <v>86.253486914516671</v>
      </c>
      <c r="R154" s="109">
        <v>86.253486914516671</v>
      </c>
      <c r="S154" s="109">
        <v>88.940210023959551</v>
      </c>
      <c r="T154" s="109">
        <v>90.676737090227519</v>
      </c>
      <c r="U154" s="109">
        <v>92.325340112289865</v>
      </c>
      <c r="V154" s="109">
        <v>92.919110177628767</v>
      </c>
      <c r="W154" s="109">
        <v>93.644877174645657</v>
      </c>
      <c r="X154" s="109">
        <v>94.681396401284161</v>
      </c>
      <c r="Y154" s="109">
        <v>96.574047296448498</v>
      </c>
      <c r="Z154" s="109">
        <v>101.32898528307312</v>
      </c>
      <c r="AA154" s="109">
        <v>105.64029143672013</v>
      </c>
      <c r="AC154" s="82">
        <f>IF(ISNA(VLOOKUP($B154,'Feeder DER'!$B$3:$V$366,'Feeder DER'!C$369,FALSE)),0,VLOOKUP($B154,'Feeder DER'!$B$3:$V$366,'Feeder DER'!C$369,FALSE)/1000)</f>
        <v>0.64675428389152512</v>
      </c>
      <c r="AD154" s="82">
        <f>IF(ISNA(VLOOKUP($B154,'Feeder DER'!$B$3:$V$366,'Feeder DER'!D$369,FALSE)),0,VLOOKUP($B154,'Feeder DER'!$B$3:$V$366,'Feeder DER'!D$369,FALSE)/1000)</f>
        <v>0.69521370430177276</v>
      </c>
      <c r="AE154" s="82">
        <f>IF(ISNA(VLOOKUP($B154,'Feeder DER'!$B$3:$V$366,'Feeder DER'!E$369,FALSE)),0,VLOOKUP($B154,'Feeder DER'!$B$3:$V$366,'Feeder DER'!E$369,FALSE)/1000)</f>
        <v>0.75178774771992496</v>
      </c>
      <c r="AF154" s="82">
        <f>IF(ISNA(VLOOKUP($B154,'Feeder DER'!$B$3:$V$366,'Feeder DER'!F$369,FALSE)),0,VLOOKUP($B154,'Feeder DER'!$B$3:$V$366,'Feeder DER'!F$369,FALSE)/1000)</f>
        <v>0.81451582842118275</v>
      </c>
      <c r="AG154" s="82">
        <f>IF(ISNA(VLOOKUP($B154,'Feeder DER'!$B$3:$V$366,'Feeder DER'!G$369,FALSE)),0,VLOOKUP($B154,'Feeder DER'!$B$3:$V$366,'Feeder DER'!G$369,FALSE)/1000)</f>
        <v>0.87832461679384177</v>
      </c>
      <c r="AH154" s="82">
        <f>IF(ISNA(VLOOKUP($B154,'Feeder DER'!$B$3:$V$366,'Feeder DER'!H$369,FALSE)),0,VLOOKUP($B154,'Feeder DER'!$B$3:$V$366,'Feeder DER'!H$369,FALSE)/1000)</f>
        <v>0.94801760126210433</v>
      </c>
      <c r="AI154" s="82">
        <f>IF(ISNA(VLOOKUP($B154,'Feeder DER'!$B$3:$V$366,'Feeder DER'!I$369,FALSE)),0,VLOOKUP($B154,'Feeder DER'!$B$3:$V$366,'Feeder DER'!I$369,FALSE)/1000)</f>
        <v>1.0250438088327054</v>
      </c>
      <c r="AJ154" s="82">
        <f>IF(ISNA(VLOOKUP($B154,'Feeder DER'!$B$3:$V$366,'Feeder DER'!J$369,FALSE)),0,VLOOKUP($B154,'Feeder DER'!$B$3:$V$366,'Feeder DER'!J$369,FALSE)/1000)</f>
        <v>1.1880345043125993</v>
      </c>
      <c r="AK154" s="82">
        <f>IF(ISNA(VLOOKUP($B154,'Feeder DER'!$B$3:$V$366,'Feeder DER'!K$369,FALSE)),0,VLOOKUP($B154,'Feeder DER'!$B$3:$V$366,'Feeder DER'!K$369,FALSE)/1000)</f>
        <v>1.3248434230301684</v>
      </c>
      <c r="AL154" s="82">
        <f>IF(ISNA(VLOOKUP($B154,'Feeder DER'!$B$3:$V$366,'Feeder DER'!L$369,FALSE)),0,VLOOKUP($B154,'Feeder DER'!$B$3:$V$366,'Feeder DER'!L$369,FALSE)/1000)</f>
        <v>1.4518648700560917</v>
      </c>
      <c r="AM154" s="82">
        <f>IF(ISNA(VLOOKUP($B154,'Feeder DER'!$B$3:$V$366,'Feeder DER'!M$369,FALSE)),0,VLOOKUP($B154,'Feeder DER'!$B$3:$V$366,'Feeder DER'!M$369,FALSE)/1000)</f>
        <v>-1.1999138950520765</v>
      </c>
      <c r="AN154" s="82">
        <f>IF(ISNA(VLOOKUP($B154,'Feeder DER'!$B$3:$V$366,'Feeder DER'!N$369,FALSE)),0,VLOOKUP($B154,'Feeder DER'!$B$3:$V$366,'Feeder DER'!N$369,FALSE)/1000)</f>
        <v>-1.3093418677902975</v>
      </c>
      <c r="AO154" s="82">
        <f>IF(ISNA(VLOOKUP($B154,'Feeder DER'!$B$3:$V$366,'Feeder DER'!O$369,FALSE)),0,VLOOKUP($B154,'Feeder DER'!$B$3:$V$366,'Feeder DER'!O$369,FALSE)/1000)</f>
        <v>-1.4277798992160002</v>
      </c>
      <c r="AP154" s="82">
        <f>IF(ISNA(VLOOKUP($B154,'Feeder DER'!$B$3:$V$366,'Feeder DER'!P$369,FALSE)),0,VLOOKUP($B154,'Feeder DER'!$B$3:$V$366,'Feeder DER'!P$369,FALSE)/1000)</f>
        <v>-1.5419469669524852</v>
      </c>
      <c r="AQ154" s="82">
        <f>IF(ISNA(VLOOKUP($B154,'Feeder DER'!$B$3:$V$366,'Feeder DER'!Q$369,FALSE)),0,VLOOKUP($B154,'Feeder DER'!$B$3:$V$366,'Feeder DER'!Q$369,FALSE)/1000)</f>
        <v>-1.6413555800350741</v>
      </c>
      <c r="AR154" s="82">
        <f>IF(ISNA(VLOOKUP($B154,'Feeder DER'!$B$3:$V$366,'Feeder DER'!R$369,FALSE)),0,VLOOKUP($B154,'Feeder DER'!$B$3:$V$366,'Feeder DER'!R$369,FALSE)/1000)</f>
        <v>-1.7301996409418392</v>
      </c>
      <c r="AS154" s="82">
        <f>IF(ISNA(VLOOKUP($B154,'Feeder DER'!$B$3:$V$366,'Feeder DER'!S$369,FALSE)),0,VLOOKUP($B154,'Feeder DER'!$B$3:$V$366,'Feeder DER'!S$369,FALSE)/1000)</f>
        <v>-1.8128555892603728</v>
      </c>
      <c r="AT154" s="82">
        <f>IF(ISNA(VLOOKUP($B154,'Feeder DER'!$B$3:$V$366,'Feeder DER'!T$369,FALSE)),0,VLOOKUP($B154,'Feeder DER'!$B$3:$V$366,'Feeder DER'!T$369,FALSE)/1000)</f>
        <v>-1.904681465536441</v>
      </c>
      <c r="AU154" s="82">
        <f>IF(ISNA(VLOOKUP($B154,'Feeder DER'!$B$3:$V$366,'Feeder DER'!U$369,FALSE)),0,VLOOKUP($B154,'Feeder DER'!$B$3:$V$366,'Feeder DER'!U$369,FALSE)/1000)</f>
        <v>-1.995164244738201</v>
      </c>
      <c r="AV154" s="82">
        <f>IF(ISNA(VLOOKUP($B154,'Feeder DER'!$B$3:$V$366,'Feeder DER'!V$369,FALSE)),0,VLOOKUP($B154,'Feeder DER'!$B$3:$V$366,'Feeder DER'!V$369,FALSE)/1000)</f>
        <v>-2.071960664739156</v>
      </c>
    </row>
    <row r="155" spans="1:48" x14ac:dyDescent="0.25">
      <c r="A155" s="9" t="s">
        <v>68</v>
      </c>
      <c r="B155" s="108">
        <v>67089</v>
      </c>
      <c r="C155" s="109">
        <v>47.63394757225295</v>
      </c>
      <c r="D155" s="109">
        <v>60.254538296951559</v>
      </c>
      <c r="E155" s="109">
        <v>60.254538296951559</v>
      </c>
      <c r="F155" s="109">
        <v>61.172202268187789</v>
      </c>
      <c r="G155" s="109">
        <v>63.347165264258869</v>
      </c>
      <c r="H155" s="109">
        <v>64.87049293807253</v>
      </c>
      <c r="I155" s="109">
        <v>65.201489708131376</v>
      </c>
      <c r="J155" s="109">
        <v>65.547486758173633</v>
      </c>
      <c r="K155" s="109">
        <v>66.067863875861789</v>
      </c>
      <c r="L155" s="109">
        <v>68.169930860413103</v>
      </c>
      <c r="M155" s="109">
        <v>72.544904268237531</v>
      </c>
      <c r="N155" s="109">
        <v>76.923960554512476</v>
      </c>
      <c r="P155" s="109">
        <v>141.29426043062236</v>
      </c>
      <c r="Q155" s="109">
        <v>102.59185230299572</v>
      </c>
      <c r="R155" s="109">
        <v>102.59185230299572</v>
      </c>
      <c r="S155" s="109">
        <v>105.78750166493032</v>
      </c>
      <c r="T155" s="109">
        <v>107.85296631657135</v>
      </c>
      <c r="U155" s="109">
        <v>109.81385211720357</v>
      </c>
      <c r="V155" s="109">
        <v>110.52009569093366</v>
      </c>
      <c r="W155" s="109">
        <v>111.38333940696033</v>
      </c>
      <c r="X155" s="109">
        <v>112.61619886821204</v>
      </c>
      <c r="Y155" s="109">
        <v>114.86736074054619</v>
      </c>
      <c r="Z155" s="109">
        <v>120.52299175424838</v>
      </c>
      <c r="AA155" s="109">
        <v>125.65095701072906</v>
      </c>
      <c r="AC155" s="82">
        <f>IF(ISNA(VLOOKUP($B155,'Feeder DER'!$B$3:$V$366,'Feeder DER'!C$369,FALSE)),0,VLOOKUP($B155,'Feeder DER'!$B$3:$V$366,'Feeder DER'!C$369,FALSE)/1000)</f>
        <v>5.2367887432002554E-2</v>
      </c>
      <c r="AD155" s="82">
        <f>IF(ISNA(VLOOKUP($B155,'Feeder DER'!$B$3:$V$366,'Feeder DER'!D$369,FALSE)),0,VLOOKUP($B155,'Feeder DER'!$B$3:$V$366,'Feeder DER'!D$369,FALSE)/1000)</f>
        <v>0.10059656034497352</v>
      </c>
      <c r="AE155" s="82">
        <f>IF(ISNA(VLOOKUP($B155,'Feeder DER'!$B$3:$V$366,'Feeder DER'!E$369,FALSE)),0,VLOOKUP($B155,'Feeder DER'!$B$3:$V$366,'Feeder DER'!E$369,FALSE)/1000)</f>
        <v>0.15714945924949972</v>
      </c>
      <c r="AF155" s="82">
        <f>IF(ISNA(VLOOKUP($B155,'Feeder DER'!$B$3:$V$366,'Feeder DER'!F$369,FALSE)),0,VLOOKUP($B155,'Feeder DER'!$B$3:$V$366,'Feeder DER'!F$369,FALSE)/1000)</f>
        <v>0.21998554952298896</v>
      </c>
      <c r="AG155" s="82">
        <f>IF(ISNA(VLOOKUP($B155,'Feeder DER'!$B$3:$V$366,'Feeder DER'!G$369,FALSE)),0,VLOOKUP($B155,'Feeder DER'!$B$3:$V$366,'Feeder DER'!G$369,FALSE)/1000)</f>
        <v>0.28391124285195363</v>
      </c>
      <c r="AH155" s="82">
        <f>IF(ISNA(VLOOKUP($B155,'Feeder DER'!$B$3:$V$366,'Feeder DER'!H$369,FALSE)),0,VLOOKUP($B155,'Feeder DER'!$B$3:$V$366,'Feeder DER'!H$369,FALSE)/1000)</f>
        <v>0.35357002258156595</v>
      </c>
      <c r="AI155" s="82">
        <f>IF(ISNA(VLOOKUP($B155,'Feeder DER'!$B$3:$V$366,'Feeder DER'!I$369,FALSE)),0,VLOOKUP($B155,'Feeder DER'!$B$3:$V$366,'Feeder DER'!I$369,FALSE)/1000)</f>
        <v>0.43047215750916268</v>
      </c>
      <c r="AJ155" s="82">
        <f>IF(ISNA(VLOOKUP($B155,'Feeder DER'!$B$3:$V$366,'Feeder DER'!J$369,FALSE)),0,VLOOKUP($B155,'Feeder DER'!$B$3:$V$366,'Feeder DER'!J$369,FALSE)/1000)</f>
        <v>0.59506304438115565</v>
      </c>
      <c r="AK155" s="82">
        <f>IF(ISNA(VLOOKUP($B155,'Feeder DER'!$B$3:$V$366,'Feeder DER'!K$369,FALSE)),0,VLOOKUP($B155,'Feeder DER'!$B$3:$V$366,'Feeder DER'!K$369,FALSE)/1000)</f>
        <v>0.73271951558256709</v>
      </c>
      <c r="AL155" s="82">
        <f>IF(ISNA(VLOOKUP($B155,'Feeder DER'!$B$3:$V$366,'Feeder DER'!L$369,FALSE)),0,VLOOKUP($B155,'Feeder DER'!$B$3:$V$366,'Feeder DER'!L$369,FALSE)/1000)</f>
        <v>0.86011615779600958</v>
      </c>
      <c r="AM155" s="82">
        <f>IF(ISNA(VLOOKUP($B155,'Feeder DER'!$B$3:$V$366,'Feeder DER'!M$369,FALSE)),0,VLOOKUP($B155,'Feeder DER'!$B$3:$V$366,'Feeder DER'!M$369,FALSE)/1000)</f>
        <v>-0.49956557106804633</v>
      </c>
      <c r="AN155" s="82">
        <f>IF(ISNA(VLOOKUP($B155,'Feeder DER'!$B$3:$V$366,'Feeder DER'!N$369,FALSE)),0,VLOOKUP($B155,'Feeder DER'!$B$3:$V$366,'Feeder DER'!N$369,FALSE)/1000)</f>
        <v>-0.60978100709801897</v>
      </c>
      <c r="AO155" s="82">
        <f>IF(ISNA(VLOOKUP($B155,'Feeder DER'!$B$3:$V$366,'Feeder DER'!O$369,FALSE)),0,VLOOKUP($B155,'Feeder DER'!$B$3:$V$366,'Feeder DER'!O$369,FALSE)/1000)</f>
        <v>-0.73005274640493922</v>
      </c>
      <c r="AP155" s="82">
        <f>IF(ISNA(VLOOKUP($B155,'Feeder DER'!$B$3:$V$366,'Feeder DER'!P$369,FALSE)),0,VLOOKUP($B155,'Feeder DER'!$B$3:$V$366,'Feeder DER'!P$369,FALSE)/1000)</f>
        <v>-0.84728219759515677</v>
      </c>
      <c r="AQ155" s="82">
        <f>IF(ISNA(VLOOKUP($B155,'Feeder DER'!$B$3:$V$366,'Feeder DER'!Q$369,FALSE)),0,VLOOKUP($B155,'Feeder DER'!$B$3:$V$366,'Feeder DER'!Q$369,FALSE)/1000)</f>
        <v>-0.95063048956514984</v>
      </c>
      <c r="AR155" s="82">
        <f>IF(ISNA(VLOOKUP($B155,'Feeder DER'!$B$3:$V$366,'Feeder DER'!R$369,FALSE)),0,VLOOKUP($B155,'Feeder DER'!$B$3:$V$366,'Feeder DER'!R$369,FALSE)/1000)</f>
        <v>-1.0442711948994547</v>
      </c>
      <c r="AS155" s="82">
        <f>IF(ISNA(VLOOKUP($B155,'Feeder DER'!$B$3:$V$366,'Feeder DER'!S$369,FALSE)),0,VLOOKUP($B155,'Feeder DER'!$B$3:$V$366,'Feeder DER'!S$369,FALSE)/1000)</f>
        <v>-1.1326669755914756</v>
      </c>
      <c r="AT155" s="82">
        <f>IF(ISNA(VLOOKUP($B155,'Feeder DER'!$B$3:$V$366,'Feeder DER'!T$369,FALSE)),0,VLOOKUP($B155,'Feeder DER'!$B$3:$V$366,'Feeder DER'!T$369,FALSE)/1000)</f>
        <v>-1.2333331758360793</v>
      </c>
      <c r="AU155" s="82">
        <f>IF(ISNA(VLOOKUP($B155,'Feeder DER'!$B$3:$V$366,'Feeder DER'!U$369,FALSE)),0,VLOOKUP($B155,'Feeder DER'!$B$3:$V$366,'Feeder DER'!U$369,FALSE)/1000)</f>
        <v>-1.3326053686877506</v>
      </c>
      <c r="AV155" s="82">
        <f>IF(ISNA(VLOOKUP($B155,'Feeder DER'!$B$3:$V$366,'Feeder DER'!V$369,FALSE)),0,VLOOKUP($B155,'Feeder DER'!$B$3:$V$366,'Feeder DER'!V$369,FALSE)/1000)</f>
        <v>-1.4195096946290335</v>
      </c>
    </row>
    <row r="156" spans="1:48" x14ac:dyDescent="0.25">
      <c r="A156" s="9" t="s">
        <v>68</v>
      </c>
      <c r="B156" s="108">
        <v>67090</v>
      </c>
      <c r="C156" s="109">
        <v>166.15703114202321</v>
      </c>
      <c r="D156" s="109">
        <v>180.81215229466096</v>
      </c>
      <c r="E156" s="109">
        <v>180.81215229466096</v>
      </c>
      <c r="F156" s="109">
        <v>202.83457957425574</v>
      </c>
      <c r="G156" s="109">
        <v>190.09252442941244</v>
      </c>
      <c r="H156" s="109">
        <v>194.66373455129306</v>
      </c>
      <c r="I156" s="109">
        <v>195.65699149240461</v>
      </c>
      <c r="J156" s="109">
        <v>196.69526135678279</v>
      </c>
      <c r="K156" s="109">
        <v>198.25681189411131</v>
      </c>
      <c r="L156" s="109">
        <v>204.56470614551412</v>
      </c>
      <c r="M156" s="109">
        <v>217.69315058238178</v>
      </c>
      <c r="N156" s="109">
        <v>230.83384694352034</v>
      </c>
      <c r="P156" s="109">
        <v>236.17281209424809</v>
      </c>
      <c r="Q156" s="109">
        <v>253.13326819088797</v>
      </c>
      <c r="R156" s="109">
        <v>253.13326819088797</v>
      </c>
      <c r="S156" s="109">
        <v>278.23337555801322</v>
      </c>
      <c r="T156" s="109">
        <v>266.11444510392431</v>
      </c>
      <c r="U156" s="109">
        <v>270.95269902098164</v>
      </c>
      <c r="V156" s="109">
        <v>272.69527155421866</v>
      </c>
      <c r="W156" s="109">
        <v>274.82522337961035</v>
      </c>
      <c r="X156" s="109">
        <v>277.8671583641256</v>
      </c>
      <c r="Y156" s="109">
        <v>283.42163417461859</v>
      </c>
      <c r="Z156" s="109">
        <v>297.37623514967453</v>
      </c>
      <c r="AA156" s="109">
        <v>310.02888324407269</v>
      </c>
      <c r="AC156" s="82">
        <f>IF(ISNA(VLOOKUP($B156,'Feeder DER'!$B$3:$V$366,'Feeder DER'!C$369,FALSE)),0,VLOOKUP($B156,'Feeder DER'!$B$3:$V$366,'Feeder DER'!C$369,FALSE)/1000)</f>
        <v>9.866703772651389E-2</v>
      </c>
      <c r="AD156" s="82">
        <f>IF(ISNA(VLOOKUP($B156,'Feeder DER'!$B$3:$V$366,'Feeder DER'!D$369,FALSE)),0,VLOOKUP($B156,'Feeder DER'!$B$3:$V$366,'Feeder DER'!D$369,FALSE)/1000)</f>
        <v>0.19262716605440391</v>
      </c>
      <c r="AE156" s="82">
        <f>IF(ISNA(VLOOKUP($B156,'Feeder DER'!$B$3:$V$366,'Feeder DER'!E$369,FALSE)),0,VLOOKUP($B156,'Feeder DER'!$B$3:$V$366,'Feeder DER'!E$369,FALSE)/1000)</f>
        <v>0.30436673904044209</v>
      </c>
      <c r="AF156" s="82">
        <f>IF(ISNA(VLOOKUP($B156,'Feeder DER'!$B$3:$V$366,'Feeder DER'!F$369,FALSE)),0,VLOOKUP($B156,'Feeder DER'!$B$3:$V$366,'Feeder DER'!F$369,FALSE)/1000)</f>
        <v>0.43358410776344042</v>
      </c>
      <c r="AG156" s="82">
        <f>IF(ISNA(VLOOKUP($B156,'Feeder DER'!$B$3:$V$366,'Feeder DER'!G$369,FALSE)),0,VLOOKUP($B156,'Feeder DER'!$B$3:$V$366,'Feeder DER'!G$369,FALSE)/1000)</f>
        <v>0.57075806569891863</v>
      </c>
      <c r="AH156" s="82">
        <f>IF(ISNA(VLOOKUP($B156,'Feeder DER'!$B$3:$V$366,'Feeder DER'!H$369,FALSE)),0,VLOOKUP($B156,'Feeder DER'!$B$3:$V$366,'Feeder DER'!H$369,FALSE)/1000)</f>
        <v>0.72748852294586752</v>
      </c>
      <c r="AI156" s="82">
        <f>IF(ISNA(VLOOKUP($B156,'Feeder DER'!$B$3:$V$366,'Feeder DER'!I$369,FALSE)),0,VLOOKUP($B156,'Feeder DER'!$B$3:$V$366,'Feeder DER'!I$369,FALSE)/1000)</f>
        <v>0.90688901795637689</v>
      </c>
      <c r="AJ156" s="82">
        <f>IF(ISNA(VLOOKUP($B156,'Feeder DER'!$B$3:$V$366,'Feeder DER'!J$369,FALSE)),0,VLOOKUP($B156,'Feeder DER'!$B$3:$V$366,'Feeder DER'!J$369,FALSE)/1000)</f>
        <v>1.3037893055869965</v>
      </c>
      <c r="AK156" s="82">
        <f>IF(ISNA(VLOOKUP($B156,'Feeder DER'!$B$3:$V$366,'Feeder DER'!K$369,FALSE)),0,VLOOKUP($B156,'Feeder DER'!$B$3:$V$366,'Feeder DER'!K$369,FALSE)/1000)</f>
        <v>1.6366430454869716</v>
      </c>
      <c r="AL156" s="82">
        <f>IF(ISNA(VLOOKUP($B156,'Feeder DER'!$B$3:$V$366,'Feeder DER'!L$369,FALSE)),0,VLOOKUP($B156,'Feeder DER'!$B$3:$V$366,'Feeder DER'!L$369,FALSE)/1000)</f>
        <v>1.9524189849232849</v>
      </c>
      <c r="AM156" s="82">
        <f>IF(ISNA(VLOOKUP($B156,'Feeder DER'!$B$3:$V$366,'Feeder DER'!M$369,FALSE)),0,VLOOKUP($B156,'Feeder DER'!$B$3:$V$366,'Feeder DER'!M$369,FALSE)/1000)</f>
        <v>-0.9485404568290241</v>
      </c>
      <c r="AN156" s="82">
        <f>IF(ISNA(VLOOKUP($B156,'Feeder DER'!$B$3:$V$366,'Feeder DER'!N$369,FALSE)),0,VLOOKUP($B156,'Feeder DER'!$B$3:$V$366,'Feeder DER'!N$369,FALSE)/1000)</f>
        <v>-1.1522550534753799</v>
      </c>
      <c r="AO156" s="82">
        <f>IF(ISNA(VLOOKUP($B156,'Feeder DER'!$B$3:$V$366,'Feeder DER'!O$369,FALSE)),0,VLOOKUP($B156,'Feeder DER'!$B$3:$V$366,'Feeder DER'!O$369,FALSE)/1000)</f>
        <v>-1.3705424473288852</v>
      </c>
      <c r="AP156" s="82">
        <f>IF(ISNA(VLOOKUP($B156,'Feeder DER'!$B$3:$V$366,'Feeder DER'!P$369,FALSE)),0,VLOOKUP($B156,'Feeder DER'!$B$3:$V$366,'Feeder DER'!P$369,FALSE)/1000)</f>
        <v>-1.5759244882523582</v>
      </c>
      <c r="AQ156" s="82">
        <f>IF(ISNA(VLOOKUP($B156,'Feeder DER'!$B$3:$V$366,'Feeder DER'!Q$369,FALSE)),0,VLOOKUP($B156,'Feeder DER'!$B$3:$V$366,'Feeder DER'!Q$369,FALSE)/1000)</f>
        <v>-1.7489183302278353</v>
      </c>
      <c r="AR156" s="82">
        <f>IF(ISNA(VLOOKUP($B156,'Feeder DER'!$B$3:$V$366,'Feeder DER'!R$369,FALSE)),0,VLOOKUP($B156,'Feeder DER'!$B$3:$V$366,'Feeder DER'!R$369,FALSE)/1000)</f>
        <v>-1.8956301112659606</v>
      </c>
      <c r="AS156" s="82">
        <f>IF(ISNA(VLOOKUP($B156,'Feeder DER'!$B$3:$V$366,'Feeder DER'!S$369,FALSE)),0,VLOOKUP($B156,'Feeder DER'!$B$3:$V$366,'Feeder DER'!S$369,FALSE)/1000)</f>
        <v>-2.0241082203435345</v>
      </c>
      <c r="AT156" s="82">
        <f>IF(ISNA(VLOOKUP($B156,'Feeder DER'!$B$3:$V$366,'Feeder DER'!T$369,FALSE)),0,VLOOKUP($B156,'Feeder DER'!$B$3:$V$366,'Feeder DER'!T$369,FALSE)/1000)</f>
        <v>-2.12716584833443</v>
      </c>
      <c r="AU156" s="82">
        <f>IF(ISNA(VLOOKUP($B156,'Feeder DER'!$B$3:$V$366,'Feeder DER'!U$369,FALSE)),0,VLOOKUP($B156,'Feeder DER'!$B$3:$V$366,'Feeder DER'!U$369,FALSE)/1000)</f>
        <v>-2.2415316546644326</v>
      </c>
      <c r="AV156" s="82">
        <f>IF(ISNA(VLOOKUP($B156,'Feeder DER'!$B$3:$V$366,'Feeder DER'!V$369,FALSE)),0,VLOOKUP($B156,'Feeder DER'!$B$3:$V$366,'Feeder DER'!V$369,FALSE)/1000)</f>
        <v>-2.3344925564853565</v>
      </c>
    </row>
    <row r="157" spans="1:48" x14ac:dyDescent="0.25">
      <c r="A157" s="9" t="s">
        <v>68</v>
      </c>
      <c r="B157" s="108">
        <v>67091</v>
      </c>
      <c r="C157" s="109">
        <v>66.752926110464585</v>
      </c>
      <c r="D157" s="109">
        <v>86.675553905392206</v>
      </c>
      <c r="E157" s="109">
        <v>86.675553905392206</v>
      </c>
      <c r="F157" s="109">
        <v>87.995604398749748</v>
      </c>
      <c r="G157" s="109">
        <v>91.124267031249417</v>
      </c>
      <c r="H157" s="109">
        <v>93.315558735394674</v>
      </c>
      <c r="I157" s="109">
        <v>93.791694296244145</v>
      </c>
      <c r="J157" s="109">
        <v>94.289407610621367</v>
      </c>
      <c r="K157" s="109">
        <v>95.037964917508816</v>
      </c>
      <c r="L157" s="109">
        <v>98.061767362634185</v>
      </c>
      <c r="M157" s="109">
        <v>104.35512308591136</v>
      </c>
      <c r="N157" s="109">
        <v>110.65435198922158</v>
      </c>
      <c r="P157" s="109">
        <v>135.23386947670969</v>
      </c>
      <c r="Q157" s="109">
        <v>128.14430961254578</v>
      </c>
      <c r="R157" s="109">
        <v>128.14430961254578</v>
      </c>
      <c r="S157" s="109">
        <v>132.13589639118635</v>
      </c>
      <c r="T157" s="109">
        <v>134.7158044040757</v>
      </c>
      <c r="U157" s="109">
        <v>137.1650862087256</v>
      </c>
      <c r="V157" s="109">
        <v>138.04723321301842</v>
      </c>
      <c r="W157" s="109">
        <v>139.12548423914185</v>
      </c>
      <c r="X157" s="109">
        <v>140.66541086065175</v>
      </c>
      <c r="Y157" s="109">
        <v>143.47726752841484</v>
      </c>
      <c r="Z157" s="109">
        <v>150.54154130264914</v>
      </c>
      <c r="AA157" s="109">
        <v>156.94672409989596</v>
      </c>
      <c r="AC157" s="82">
        <f>IF(ISNA(VLOOKUP($B157,'Feeder DER'!$B$3:$V$366,'Feeder DER'!C$369,FALSE)),0,VLOOKUP($B157,'Feeder DER'!$B$3:$V$366,'Feeder DER'!C$369,FALSE)/1000)</f>
        <v>5.1172757814446176E-2</v>
      </c>
      <c r="AD157" s="82">
        <f>IF(ISNA(VLOOKUP($B157,'Feeder DER'!$B$3:$V$366,'Feeder DER'!D$369,FALSE)),0,VLOOKUP($B157,'Feeder DER'!$B$3:$V$366,'Feeder DER'!D$369,FALSE)/1000)</f>
        <v>0.10006172354369942</v>
      </c>
      <c r="AE157" s="82">
        <f>IF(ISNA(VLOOKUP($B157,'Feeder DER'!$B$3:$V$366,'Feeder DER'!E$369,FALSE)),0,VLOOKUP($B157,'Feeder DER'!$B$3:$V$366,'Feeder DER'!E$369,FALSE)/1000)</f>
        <v>0.15802217022986825</v>
      </c>
      <c r="AF157" s="82">
        <f>IF(ISNA(VLOOKUP($B157,'Feeder DER'!$B$3:$V$366,'Feeder DER'!F$369,FALSE)),0,VLOOKUP($B157,'Feeder DER'!$B$3:$V$366,'Feeder DER'!F$369,FALSE)/1000)</f>
        <v>0.22328014464018495</v>
      </c>
      <c r="AG157" s="82">
        <f>IF(ISNA(VLOOKUP($B157,'Feeder DER'!$B$3:$V$366,'Feeder DER'!G$369,FALSE)),0,VLOOKUP($B157,'Feeder DER'!$B$3:$V$366,'Feeder DER'!G$369,FALSE)/1000)</f>
        <v>0.29037668432882097</v>
      </c>
      <c r="AH157" s="82">
        <f>IF(ISNA(VLOOKUP($B157,'Feeder DER'!$B$3:$V$366,'Feeder DER'!H$369,FALSE)),0,VLOOKUP($B157,'Feeder DER'!$B$3:$V$366,'Feeder DER'!H$369,FALSE)/1000)</f>
        <v>0.3640826629855542</v>
      </c>
      <c r="AI157" s="82">
        <f>IF(ISNA(VLOOKUP($B157,'Feeder DER'!$B$3:$V$366,'Feeder DER'!I$369,FALSE)),0,VLOOKUP($B157,'Feeder DER'!$B$3:$V$366,'Feeder DER'!I$369,FALSE)/1000)</f>
        <v>0.44701874389495927</v>
      </c>
      <c r="AJ157" s="82">
        <f>IF(ISNA(VLOOKUP($B157,'Feeder DER'!$B$3:$V$366,'Feeder DER'!J$369,FALSE)),0,VLOOKUP($B157,'Feeder DER'!$B$3:$V$366,'Feeder DER'!J$369,FALSE)/1000)</f>
        <v>0.62364042317583468</v>
      </c>
      <c r="AK157" s="82">
        <f>IF(ISNA(VLOOKUP($B157,'Feeder DER'!$B$3:$V$366,'Feeder DER'!K$369,FALSE)),0,VLOOKUP($B157,'Feeder DER'!$B$3:$V$366,'Feeder DER'!K$369,FALSE)/1000)</f>
        <v>0.77131841083235131</v>
      </c>
      <c r="AL157" s="82">
        <f>IF(ISNA(VLOOKUP($B157,'Feeder DER'!$B$3:$V$366,'Feeder DER'!L$369,FALSE)),0,VLOOKUP($B157,'Feeder DER'!$B$3:$V$366,'Feeder DER'!L$369,FALSE)/1000)</f>
        <v>0.90811897906435823</v>
      </c>
      <c r="AM157" s="82">
        <f>IF(ISNA(VLOOKUP($B157,'Feeder DER'!$B$3:$V$366,'Feeder DER'!M$369,FALSE)),0,VLOOKUP($B157,'Feeder DER'!$B$3:$V$366,'Feeder DER'!M$369,FALSE)/1000)</f>
        <v>-0.56274404293079894</v>
      </c>
      <c r="AN157" s="82">
        <f>IF(ISNA(VLOOKUP($B157,'Feeder DER'!$B$3:$V$366,'Feeder DER'!N$369,FALSE)),0,VLOOKUP($B157,'Feeder DER'!$B$3:$V$366,'Feeder DER'!N$369,FALSE)/1000)</f>
        <v>-0.67558232004322238</v>
      </c>
      <c r="AO157" s="82">
        <f>IF(ISNA(VLOOKUP($B157,'Feeder DER'!$B$3:$V$366,'Feeder DER'!O$369,FALSE)),0,VLOOKUP($B157,'Feeder DER'!$B$3:$V$366,'Feeder DER'!O$369,FALSE)/1000)</f>
        <v>-0.80012372301396073</v>
      </c>
      <c r="AP157" s="82">
        <f>IF(ISNA(VLOOKUP($B157,'Feeder DER'!$B$3:$V$366,'Feeder DER'!P$369,FALSE)),0,VLOOKUP($B157,'Feeder DER'!$B$3:$V$366,'Feeder DER'!P$369,FALSE)/1000)</f>
        <v>-0.92316930310949308</v>
      </c>
      <c r="AQ157" s="82">
        <f>IF(ISNA(VLOOKUP($B157,'Feeder DER'!$B$3:$V$366,'Feeder DER'!Q$369,FALSE)),0,VLOOKUP($B157,'Feeder DER'!$B$3:$V$366,'Feeder DER'!Q$369,FALSE)/1000)</f>
        <v>-1.0332404674899778</v>
      </c>
      <c r="AR157" s="82">
        <f>IF(ISNA(VLOOKUP($B157,'Feeder DER'!$B$3:$V$366,'Feeder DER'!R$369,FALSE)),0,VLOOKUP($B157,'Feeder DER'!$B$3:$V$366,'Feeder DER'!R$369,FALSE)/1000)</f>
        <v>-1.1344674155753065</v>
      </c>
      <c r="AS157" s="82">
        <f>IF(ISNA(VLOOKUP($B157,'Feeder DER'!$B$3:$V$366,'Feeder DER'!S$369,FALSE)),0,VLOOKUP($B157,'Feeder DER'!$B$3:$V$366,'Feeder DER'!S$369,FALSE)/1000)</f>
        <v>-1.2315211277437306</v>
      </c>
      <c r="AT157" s="82">
        <f>IF(ISNA(VLOOKUP($B157,'Feeder DER'!$B$3:$V$366,'Feeder DER'!T$369,FALSE)),0,VLOOKUP($B157,'Feeder DER'!$B$3:$V$366,'Feeder DER'!T$369,FALSE)/1000)</f>
        <v>-1.3441581395785072</v>
      </c>
      <c r="AU157" s="82">
        <f>IF(ISNA(VLOOKUP($B157,'Feeder DER'!$B$3:$V$366,'Feeder DER'!U$369,FALSE)),0,VLOOKUP($B157,'Feeder DER'!$B$3:$V$366,'Feeder DER'!U$369,FALSE)/1000)</f>
        <v>-1.4552225767958533</v>
      </c>
      <c r="AV157" s="82">
        <f>IF(ISNA(VLOOKUP($B157,'Feeder DER'!$B$3:$V$366,'Feeder DER'!V$369,FALSE)),0,VLOOKUP($B157,'Feeder DER'!$B$3:$V$366,'Feeder DER'!V$369,FALSE)/1000)</f>
        <v>-1.5545795414247401</v>
      </c>
    </row>
    <row r="158" spans="1:48" x14ac:dyDescent="0.25">
      <c r="A158" s="9" t="s">
        <v>1664</v>
      </c>
      <c r="B158" s="108">
        <v>22323</v>
      </c>
      <c r="C158" s="109">
        <v>61.658257343162603</v>
      </c>
      <c r="D158" s="109">
        <v>74.938295597850754</v>
      </c>
      <c r="E158" s="109">
        <v>74.938295597850754</v>
      </c>
      <c r="F158" s="109">
        <v>76.079590110756797</v>
      </c>
      <c r="G158" s="109">
        <v>78.784581710073525</v>
      </c>
      <c r="H158" s="109">
        <v>80.679137418890747</v>
      </c>
      <c r="I158" s="109">
        <v>81.09079659839287</v>
      </c>
      <c r="J158" s="109">
        <v>81.521111557977633</v>
      </c>
      <c r="K158" s="109">
        <v>82.1683022156421</v>
      </c>
      <c r="L158" s="109">
        <v>84.782633376532587</v>
      </c>
      <c r="M158" s="109">
        <v>90.223767932282229</v>
      </c>
      <c r="N158" s="109">
        <v>95.669980345415937</v>
      </c>
      <c r="P158" s="109">
        <v>112.48395132583414</v>
      </c>
      <c r="Q158" s="109">
        <v>99.091120354822792</v>
      </c>
      <c r="R158" s="109">
        <v>99.091120354822792</v>
      </c>
      <c r="S158" s="109">
        <v>102.1777248797128</v>
      </c>
      <c r="T158" s="109">
        <v>104.17270987891062</v>
      </c>
      <c r="U158" s="109">
        <v>106.06668456121427</v>
      </c>
      <c r="V158" s="109">
        <v>106.74882905313378</v>
      </c>
      <c r="W158" s="109">
        <v>107.58261638653438</v>
      </c>
      <c r="X158" s="109">
        <v>108.77340710249369</v>
      </c>
      <c r="Y158" s="109">
        <v>110.94775279391209</v>
      </c>
      <c r="Z158" s="109">
        <v>116.41039725232459</v>
      </c>
      <c r="AA158" s="109">
        <v>121.36338144160057</v>
      </c>
      <c r="AC158" s="82">
        <f>IF(ISNA(VLOOKUP($B158,'Feeder DER'!$B$3:$V$366,'Feeder DER'!C$369,FALSE)),0,VLOOKUP($B158,'Feeder DER'!$B$3:$V$366,'Feeder DER'!C$369,FALSE)/1000)</f>
        <v>1.7677457577495934E-2</v>
      </c>
      <c r="AD158" s="82">
        <f>IF(ISNA(VLOOKUP($B158,'Feeder DER'!$B$3:$V$366,'Feeder DER'!D$369,FALSE)),0,VLOOKUP($B158,'Feeder DER'!$B$3:$V$366,'Feeder DER'!D$369,FALSE)/1000)</f>
        <v>3.7241181006806567E-2</v>
      </c>
      <c r="AE158" s="82">
        <f>IF(ISNA(VLOOKUP($B158,'Feeder DER'!$B$3:$V$366,'Feeder DER'!E$369,FALSE)),0,VLOOKUP($B158,'Feeder DER'!$B$3:$V$366,'Feeder DER'!E$369,FALSE)/1000)</f>
        <v>6.0375148138857283E-2</v>
      </c>
      <c r="AF158" s="82">
        <f>IF(ISNA(VLOOKUP($B158,'Feeder DER'!$B$3:$V$366,'Feeder DER'!F$369,FALSE)),0,VLOOKUP($B158,'Feeder DER'!$B$3:$V$366,'Feeder DER'!F$369,FALSE)/1000)</f>
        <v>8.6327462189771262E-2</v>
      </c>
      <c r="AG158" s="82">
        <f>IF(ISNA(VLOOKUP($B158,'Feeder DER'!$B$3:$V$366,'Feeder DER'!G$369,FALSE)),0,VLOOKUP($B158,'Feeder DER'!$B$3:$V$366,'Feeder DER'!G$369,FALSE)/1000)</f>
        <v>0.11295927467119092</v>
      </c>
      <c r="AH158" s="82">
        <f>IF(ISNA(VLOOKUP($B158,'Feeder DER'!$B$3:$V$366,'Feeder DER'!H$369,FALSE)),0,VLOOKUP($B158,'Feeder DER'!$B$3:$V$366,'Feeder DER'!H$369,FALSE)/1000)</f>
        <v>0.14221166594235013</v>
      </c>
      <c r="AI158" s="82">
        <f>IF(ISNA(VLOOKUP($B158,'Feeder DER'!$B$3:$V$366,'Feeder DER'!I$369,FALSE)),0,VLOOKUP($B158,'Feeder DER'!$B$3:$V$366,'Feeder DER'!I$369,FALSE)/1000)</f>
        <v>0.17495943569805172</v>
      </c>
      <c r="AJ158" s="82">
        <f>IF(ISNA(VLOOKUP($B158,'Feeder DER'!$B$3:$V$366,'Feeder DER'!J$369,FALSE)),0,VLOOKUP($B158,'Feeder DER'!$B$3:$V$366,'Feeder DER'!J$369,FALSE)/1000)</f>
        <v>0.24521541586475856</v>
      </c>
      <c r="AK158" s="82">
        <f>IF(ISNA(VLOOKUP($B158,'Feeder DER'!$B$3:$V$366,'Feeder DER'!K$369,FALSE)),0,VLOOKUP($B158,'Feeder DER'!$B$3:$V$366,'Feeder DER'!K$369,FALSE)/1000)</f>
        <v>0.30473041583479615</v>
      </c>
      <c r="AL158" s="82">
        <f>IF(ISNA(VLOOKUP($B158,'Feeder DER'!$B$3:$V$366,'Feeder DER'!L$369,FALSE)),0,VLOOKUP($B158,'Feeder DER'!$B$3:$V$366,'Feeder DER'!L$369,FALSE)/1000)</f>
        <v>0.3604490043565875</v>
      </c>
      <c r="AM158" s="82">
        <f>IF(ISNA(VLOOKUP($B158,'Feeder DER'!$B$3:$V$366,'Feeder DER'!M$369,FALSE)),0,VLOOKUP($B158,'Feeder DER'!$B$3:$V$366,'Feeder DER'!M$369,FALSE)/1000)</f>
        <v>-0.17236156424819624</v>
      </c>
      <c r="AN158" s="82">
        <f>IF(ISNA(VLOOKUP($B158,'Feeder DER'!$B$3:$V$366,'Feeder DER'!N$369,FALSE)),0,VLOOKUP($B158,'Feeder DER'!$B$3:$V$366,'Feeder DER'!N$369,FALSE)/1000)</f>
        <v>-0.21770344654691731</v>
      </c>
      <c r="AO158" s="82">
        <f>IF(ISNA(VLOOKUP($B158,'Feeder DER'!$B$3:$V$366,'Feeder DER'!O$369,FALSE)),0,VLOOKUP($B158,'Feeder DER'!$B$3:$V$366,'Feeder DER'!O$369,FALSE)/1000)</f>
        <v>-0.26775632943171168</v>
      </c>
      <c r="AP158" s="82">
        <f>IF(ISNA(VLOOKUP($B158,'Feeder DER'!$B$3:$V$366,'Feeder DER'!P$369,FALSE)),0,VLOOKUP($B158,'Feeder DER'!$B$3:$V$366,'Feeder DER'!P$369,FALSE)/1000)</f>
        <v>-0.31734520540346206</v>
      </c>
      <c r="AQ158" s="82">
        <f>IF(ISNA(VLOOKUP($B158,'Feeder DER'!$B$3:$V$366,'Feeder DER'!Q$369,FALSE)),0,VLOOKUP($B158,'Feeder DER'!$B$3:$V$366,'Feeder DER'!Q$369,FALSE)/1000)</f>
        <v>-0.36178615448175472</v>
      </c>
      <c r="AR158" s="82">
        <f>IF(ISNA(VLOOKUP($B158,'Feeder DER'!$B$3:$V$366,'Feeder DER'!R$369,FALSE)),0,VLOOKUP($B158,'Feeder DER'!$B$3:$V$366,'Feeder DER'!R$369,FALSE)/1000)</f>
        <v>-0.40279855306582424</v>
      </c>
      <c r="AS158" s="82">
        <f>IF(ISNA(VLOOKUP($B158,'Feeder DER'!$B$3:$V$366,'Feeder DER'!S$369,FALSE)),0,VLOOKUP($B158,'Feeder DER'!$B$3:$V$366,'Feeder DER'!S$369,FALSE)/1000)</f>
        <v>-0.44227628198476504</v>
      </c>
      <c r="AT158" s="82">
        <f>IF(ISNA(VLOOKUP($B158,'Feeder DER'!$B$3:$V$366,'Feeder DER'!T$369,FALSE)),0,VLOOKUP($B158,'Feeder DER'!$B$3:$V$366,'Feeder DER'!T$369,FALSE)/1000)</f>
        <v>-0.4883806188663628</v>
      </c>
      <c r="AU158" s="82">
        <f>IF(ISNA(VLOOKUP($B158,'Feeder DER'!$B$3:$V$366,'Feeder DER'!U$369,FALSE)),0,VLOOKUP($B158,'Feeder DER'!$B$3:$V$366,'Feeder DER'!U$369,FALSE)/1000)</f>
        <v>-0.53497963907576662</v>
      </c>
      <c r="AV158" s="82">
        <f>IF(ISNA(VLOOKUP($B158,'Feeder DER'!$B$3:$V$366,'Feeder DER'!V$369,FALSE)),0,VLOOKUP($B158,'Feeder DER'!$B$3:$V$366,'Feeder DER'!V$369,FALSE)/1000)</f>
        <v>-0.5765549577763126</v>
      </c>
    </row>
    <row r="159" spans="1:48" x14ac:dyDescent="0.25">
      <c r="A159" s="9" t="s">
        <v>1664</v>
      </c>
      <c r="B159" s="108">
        <v>22324</v>
      </c>
      <c r="C159" s="109">
        <v>75.488455483869444</v>
      </c>
      <c r="D159" s="109">
        <v>107.31260609266111</v>
      </c>
      <c r="E159" s="109">
        <v>107.31260609266111</v>
      </c>
      <c r="F159" s="109">
        <v>108.94695455925093</v>
      </c>
      <c r="G159" s="109">
        <v>112.82053742720394</v>
      </c>
      <c r="H159" s="109">
        <v>115.53356564433803</v>
      </c>
      <c r="I159" s="109">
        <v>116.12306690029676</v>
      </c>
      <c r="J159" s="109">
        <v>116.73928347401643</v>
      </c>
      <c r="K159" s="109">
        <v>117.66606884535051</v>
      </c>
      <c r="L159" s="109">
        <v>121.40982479584554</v>
      </c>
      <c r="M159" s="109">
        <v>129.20159967703293</v>
      </c>
      <c r="N159" s="109">
        <v>137.00064611550491</v>
      </c>
      <c r="P159" s="109">
        <v>128.79239445963736</v>
      </c>
      <c r="Q159" s="109">
        <v>136.25940504611316</v>
      </c>
      <c r="R159" s="109">
        <v>136.25940504611316</v>
      </c>
      <c r="S159" s="109">
        <v>140.50377017861098</v>
      </c>
      <c r="T159" s="109">
        <v>143.24705805438867</v>
      </c>
      <c r="U159" s="109">
        <v>145.85144745334796</v>
      </c>
      <c r="V159" s="109">
        <v>146.78945887446829</v>
      </c>
      <c r="W159" s="109">
        <v>147.93599315097396</v>
      </c>
      <c r="X159" s="109">
        <v>149.57343991623452</v>
      </c>
      <c r="Y159" s="109">
        <v>152.56336524169615</v>
      </c>
      <c r="Z159" s="109">
        <v>160.0750038347046</v>
      </c>
      <c r="AA159" s="109">
        <v>166.88581267829142</v>
      </c>
      <c r="AC159" s="82">
        <f>IF(ISNA(VLOOKUP($B159,'Feeder DER'!$B$3:$V$366,'Feeder DER'!C$369,FALSE)),0,VLOOKUP($B159,'Feeder DER'!$B$3:$V$366,'Feeder DER'!C$369,FALSE)/1000)</f>
        <v>2.0918395732629182E-2</v>
      </c>
      <c r="AD159" s="82">
        <f>IF(ISNA(VLOOKUP($B159,'Feeder DER'!$B$3:$V$366,'Feeder DER'!D$369,FALSE)),0,VLOOKUP($B159,'Feeder DER'!$B$3:$V$366,'Feeder DER'!D$369,FALSE)/1000)</f>
        <v>4.3568968818395747E-2</v>
      </c>
      <c r="AE159" s="82">
        <f>IF(ISNA(VLOOKUP($B159,'Feeder DER'!$B$3:$V$366,'Feeder DER'!E$369,FALSE)),0,VLOOKUP($B159,'Feeder DER'!$B$3:$V$366,'Feeder DER'!E$369,FALSE)/1000)</f>
        <v>7.0325342904313803E-2</v>
      </c>
      <c r="AF159" s="82">
        <f>IF(ISNA(VLOOKUP($B159,'Feeder DER'!$B$3:$V$366,'Feeder DER'!F$369,FALSE)),0,VLOOKUP($B159,'Feeder DER'!$B$3:$V$366,'Feeder DER'!F$369,FALSE)/1000)</f>
        <v>0.1003593898732744</v>
      </c>
      <c r="AG159" s="82">
        <f>IF(ISNA(VLOOKUP($B159,'Feeder DER'!$B$3:$V$366,'Feeder DER'!G$369,FALSE)),0,VLOOKUP($B159,'Feeder DER'!$B$3:$V$366,'Feeder DER'!G$369,FALSE)/1000)</f>
        <v>0.13122254294908522</v>
      </c>
      <c r="AH159" s="82">
        <f>IF(ISNA(VLOOKUP($B159,'Feeder DER'!$B$3:$V$366,'Feeder DER'!H$369,FALSE)),0,VLOOKUP($B159,'Feeder DER'!$B$3:$V$366,'Feeder DER'!H$369,FALSE)/1000)</f>
        <v>0.16519882262982946</v>
      </c>
      <c r="AI159" s="82">
        <f>IF(ISNA(VLOOKUP($B159,'Feeder DER'!$B$3:$V$366,'Feeder DER'!I$369,FALSE)),0,VLOOKUP($B159,'Feeder DER'!$B$3:$V$366,'Feeder DER'!I$369,FALSE)/1000)</f>
        <v>0.20313027150482704</v>
      </c>
      <c r="AJ159" s="82">
        <f>IF(ISNA(VLOOKUP($B159,'Feeder DER'!$B$3:$V$366,'Feeder DER'!J$369,FALSE)),0,VLOOKUP($B159,'Feeder DER'!$B$3:$V$366,'Feeder DER'!J$369,FALSE)/1000)</f>
        <v>0.2849770422048955</v>
      </c>
      <c r="AK159" s="82">
        <f>IF(ISNA(VLOOKUP($B159,'Feeder DER'!$B$3:$V$366,'Feeder DER'!K$369,FALSE)),0,VLOOKUP($B159,'Feeder DER'!$B$3:$V$366,'Feeder DER'!K$369,FALSE)/1000)</f>
        <v>0.35433819897951735</v>
      </c>
      <c r="AL159" s="82">
        <f>IF(ISNA(VLOOKUP($B159,'Feeder DER'!$B$3:$V$366,'Feeder DER'!L$369,FALSE)),0,VLOOKUP($B159,'Feeder DER'!$B$3:$V$366,'Feeder DER'!L$369,FALSE)/1000)</f>
        <v>0.41937218451906605</v>
      </c>
      <c r="AM159" s="82">
        <f>IF(ISNA(VLOOKUP($B159,'Feeder DER'!$B$3:$V$366,'Feeder DER'!M$369,FALSE)),0,VLOOKUP($B159,'Feeder DER'!$B$3:$V$366,'Feeder DER'!M$369,FALSE)/1000)</f>
        <v>-0.2144060929891525</v>
      </c>
      <c r="AN159" s="82">
        <f>IF(ISNA(VLOOKUP($B159,'Feeder DER'!$B$3:$V$366,'Feeder DER'!N$369,FALSE)),0,VLOOKUP($B159,'Feeder DER'!$B$3:$V$366,'Feeder DER'!N$369,FALSE)/1000)</f>
        <v>-0.26646544803841044</v>
      </c>
      <c r="AO159" s="82">
        <f>IF(ISNA(VLOOKUP($B159,'Feeder DER'!$B$3:$V$366,'Feeder DER'!O$369,FALSE)),0,VLOOKUP($B159,'Feeder DER'!$B$3:$V$366,'Feeder DER'!O$369,FALSE)/1000)</f>
        <v>-0.32376254945687089</v>
      </c>
      <c r="AP159" s="82">
        <f>IF(ISNA(VLOOKUP($B159,'Feeder DER'!$B$3:$V$366,'Feeder DER'!P$369,FALSE)),0,VLOOKUP($B159,'Feeder DER'!$B$3:$V$366,'Feeder DER'!P$369,FALSE)/1000)</f>
        <v>-0.38031639856473326</v>
      </c>
      <c r="AQ159" s="82">
        <f>IF(ISNA(VLOOKUP($B159,'Feeder DER'!$B$3:$V$366,'Feeder DER'!Q$369,FALSE)),0,VLOOKUP($B159,'Feeder DER'!$B$3:$V$366,'Feeder DER'!Q$369,FALSE)/1000)</f>
        <v>-0.43080890402116917</v>
      </c>
      <c r="AR159" s="82">
        <f>IF(ISNA(VLOOKUP($B159,'Feeder DER'!$B$3:$V$366,'Feeder DER'!R$369,FALSE)),0,VLOOKUP($B159,'Feeder DER'!$B$3:$V$366,'Feeder DER'!R$369,FALSE)/1000)</f>
        <v>-0.47721855545664488</v>
      </c>
      <c r="AS159" s="82">
        <f>IF(ISNA(VLOOKUP($B159,'Feeder DER'!$B$3:$V$366,'Feeder DER'!S$369,FALSE)),0,VLOOKUP($B159,'Feeder DER'!$B$3:$V$366,'Feeder DER'!S$369,FALSE)/1000)</f>
        <v>-0.52172525968964689</v>
      </c>
      <c r="AT159" s="82">
        <f>IF(ISNA(VLOOKUP($B159,'Feeder DER'!$B$3:$V$366,'Feeder DER'!T$369,FALSE)),0,VLOOKUP($B159,'Feeder DER'!$B$3:$V$366,'Feeder DER'!T$369,FALSE)/1000)</f>
        <v>-0.57315175852704092</v>
      </c>
      <c r="AU159" s="82">
        <f>IF(ISNA(VLOOKUP($B159,'Feeder DER'!$B$3:$V$366,'Feeder DER'!U$369,FALSE)),0,VLOOKUP($B159,'Feeder DER'!$B$3:$V$366,'Feeder DER'!U$369,FALSE)/1000)</f>
        <v>-0.62517066859847481</v>
      </c>
      <c r="AV159" s="82">
        <f>IF(ISNA(VLOOKUP($B159,'Feeder DER'!$B$3:$V$366,'Feeder DER'!V$369,FALSE)),0,VLOOKUP($B159,'Feeder DER'!$B$3:$V$366,'Feeder DER'!V$369,FALSE)/1000)</f>
        <v>-0.67169062541891722</v>
      </c>
    </row>
    <row r="160" spans="1:48" x14ac:dyDescent="0.25">
      <c r="A160" s="9" t="s">
        <v>1664</v>
      </c>
      <c r="B160" s="108">
        <v>22325</v>
      </c>
      <c r="C160" s="109">
        <v>81.792012545534632</v>
      </c>
      <c r="D160" s="109">
        <v>107.38804947241047</v>
      </c>
      <c r="E160" s="109">
        <v>107.38804947241047</v>
      </c>
      <c r="F160" s="109">
        <v>109.02354692583882</v>
      </c>
      <c r="G160" s="109">
        <v>112.89985301703594</v>
      </c>
      <c r="H160" s="109">
        <v>115.6147885591853</v>
      </c>
      <c r="I160" s="109">
        <v>116.20470424890664</v>
      </c>
      <c r="J160" s="109">
        <v>116.82135403790895</v>
      </c>
      <c r="K160" s="109">
        <v>117.74879096196605</v>
      </c>
      <c r="L160" s="109">
        <v>121.49517886421536</v>
      </c>
      <c r="M160" s="109">
        <v>129.29243155320825</v>
      </c>
      <c r="N160" s="109">
        <v>137.09696091156786</v>
      </c>
      <c r="P160" s="109">
        <v>175.88927008611279</v>
      </c>
      <c r="Q160" s="109">
        <v>161.32360742743225</v>
      </c>
      <c r="R160" s="109">
        <v>161.32360742743225</v>
      </c>
      <c r="S160" s="109">
        <v>166.34870124889753</v>
      </c>
      <c r="T160" s="109">
        <v>169.59660253088703</v>
      </c>
      <c r="U160" s="109">
        <v>172.68005569027579</v>
      </c>
      <c r="V160" s="109">
        <v>173.79060938902455</v>
      </c>
      <c r="W160" s="109">
        <v>175.14804262794485</v>
      </c>
      <c r="X160" s="109">
        <v>177.08668913130228</v>
      </c>
      <c r="Y160" s="109">
        <v>180.62659552733322</v>
      </c>
      <c r="Z160" s="109">
        <v>189.51996061361953</v>
      </c>
      <c r="AA160" s="109">
        <v>197.58358199648293</v>
      </c>
      <c r="AC160" s="82">
        <f>IF(ISNA(VLOOKUP($B160,'Feeder DER'!$B$3:$V$366,'Feeder DER'!C$369,FALSE)),0,VLOOKUP($B160,'Feeder DER'!$B$3:$V$366,'Feeder DER'!C$369,FALSE)/1000)</f>
        <v>3.1375726497109305E-2</v>
      </c>
      <c r="AD160" s="82">
        <f>IF(ISNA(VLOOKUP($B160,'Feeder DER'!$B$3:$V$366,'Feeder DER'!D$369,FALSE)),0,VLOOKUP($B160,'Feeder DER'!$B$3:$V$366,'Feeder DER'!D$369,FALSE)/1000)</f>
        <v>6.609938700610489E-2</v>
      </c>
      <c r="AE160" s="82">
        <f>IF(ISNA(VLOOKUP($B160,'Feeder DER'!$B$3:$V$366,'Feeder DER'!E$369,FALSE)),0,VLOOKUP($B160,'Feeder DER'!$B$3:$V$366,'Feeder DER'!E$369,FALSE)/1000)</f>
        <v>0.10715987448550167</v>
      </c>
      <c r="AF160" s="82">
        <f>IF(ISNA(VLOOKUP($B160,'Feeder DER'!$B$3:$V$366,'Feeder DER'!F$369,FALSE)),0,VLOOKUP($B160,'Feeder DER'!$B$3:$V$366,'Feeder DER'!F$369,FALSE)/1000)</f>
        <v>0.15322264703403624</v>
      </c>
      <c r="AG160" s="82">
        <f>IF(ISNA(VLOOKUP($B160,'Feeder DER'!$B$3:$V$366,'Feeder DER'!G$369,FALSE)),0,VLOOKUP($B160,'Feeder DER'!$B$3:$V$366,'Feeder DER'!G$369,FALSE)/1000)</f>
        <v>0.20049146161759185</v>
      </c>
      <c r="AH160" s="82">
        <f>IF(ISNA(VLOOKUP($B160,'Feeder DER'!$B$3:$V$366,'Feeder DER'!H$369,FALSE)),0,VLOOKUP($B160,'Feeder DER'!$B$3:$V$366,'Feeder DER'!H$369,FALSE)/1000)</f>
        <v>0.25241154253911147</v>
      </c>
      <c r="AI160" s="82">
        <f>IF(ISNA(VLOOKUP($B160,'Feeder DER'!$B$3:$V$366,'Feeder DER'!I$369,FALSE)),0,VLOOKUP($B160,'Feeder DER'!$B$3:$V$366,'Feeder DER'!I$369,FALSE)/1000)</f>
        <v>0.31053557212542643</v>
      </c>
      <c r="AJ160" s="82">
        <f>IF(ISNA(VLOOKUP($B160,'Feeder DER'!$B$3:$V$366,'Feeder DER'!J$369,FALSE)),0,VLOOKUP($B160,'Feeder DER'!$B$3:$V$366,'Feeder DER'!J$369,FALSE)/1000)</f>
        <v>0.43523293931374474</v>
      </c>
      <c r="AK160" s="82">
        <f>IF(ISNA(VLOOKUP($B160,'Feeder DER'!$B$3:$V$366,'Feeder DER'!K$369,FALSE)),0,VLOOKUP($B160,'Feeder DER'!$B$3:$V$366,'Feeder DER'!K$369,FALSE)/1000)</f>
        <v>0.54086613647171988</v>
      </c>
      <c r="AL160" s="82">
        <f>IF(ISNA(VLOOKUP($B160,'Feeder DER'!$B$3:$V$366,'Feeder DER'!L$369,FALSE)),0,VLOOKUP($B160,'Feeder DER'!$B$3:$V$366,'Feeder DER'!L$369,FALSE)/1000)</f>
        <v>0.63976108143768806</v>
      </c>
      <c r="AM160" s="82">
        <f>IF(ISNA(VLOOKUP($B160,'Feeder DER'!$B$3:$V$366,'Feeder DER'!M$369,FALSE)),0,VLOOKUP($B160,'Feeder DER'!$B$3:$V$366,'Feeder DER'!M$369,FALSE)/1000)</f>
        <v>-0.30592460905406943</v>
      </c>
      <c r="AN160" s="82">
        <f>IF(ISNA(VLOOKUP($B160,'Feeder DER'!$B$3:$V$366,'Feeder DER'!N$369,FALSE)),0,VLOOKUP($B160,'Feeder DER'!$B$3:$V$366,'Feeder DER'!N$369,FALSE)/1000)</f>
        <v>-0.38640193401056439</v>
      </c>
      <c r="AO160" s="82">
        <f>IF(ISNA(VLOOKUP($B160,'Feeder DER'!$B$3:$V$366,'Feeder DER'!O$369,FALSE)),0,VLOOKUP($B160,'Feeder DER'!$B$3:$V$366,'Feeder DER'!O$369,FALSE)/1000)</f>
        <v>-0.47524081578417354</v>
      </c>
      <c r="AP160" s="82">
        <f>IF(ISNA(VLOOKUP($B160,'Feeder DER'!$B$3:$V$366,'Feeder DER'!P$369,FALSE)),0,VLOOKUP($B160,'Feeder DER'!$B$3:$V$366,'Feeder DER'!P$369,FALSE)/1000)</f>
        <v>-0.5632561315029575</v>
      </c>
      <c r="AQ160" s="82">
        <f>IF(ISNA(VLOOKUP($B160,'Feeder DER'!$B$3:$V$366,'Feeder DER'!Q$369,FALSE)),0,VLOOKUP($B160,'Feeder DER'!$B$3:$V$366,'Feeder DER'!Q$369,FALSE)/1000)</f>
        <v>-0.64213438972757664</v>
      </c>
      <c r="AR160" s="82">
        <f>IF(ISNA(VLOOKUP($B160,'Feeder DER'!$B$3:$V$366,'Feeder DER'!R$369,FALSE)),0,VLOOKUP($B160,'Feeder DER'!$B$3:$V$366,'Feeder DER'!R$369,FALSE)/1000)</f>
        <v>-0.71492731231404283</v>
      </c>
      <c r="AS160" s="82">
        <f>IF(ISNA(VLOOKUP($B160,'Feeder DER'!$B$3:$V$366,'Feeder DER'!S$369,FALSE)),0,VLOOKUP($B160,'Feeder DER'!$B$3:$V$366,'Feeder DER'!S$369,FALSE)/1000)</f>
        <v>-0.78499634910044935</v>
      </c>
      <c r="AT160" s="82">
        <f>IF(ISNA(VLOOKUP($B160,'Feeder DER'!$B$3:$V$366,'Feeder DER'!T$369,FALSE)),0,VLOOKUP($B160,'Feeder DER'!$B$3:$V$366,'Feeder DER'!T$369,FALSE)/1000)</f>
        <v>-0.86682695499985896</v>
      </c>
      <c r="AU160" s="82">
        <f>IF(ISNA(VLOOKUP($B160,'Feeder DER'!$B$3:$V$366,'Feeder DER'!U$369,FALSE)),0,VLOOKUP($B160,'Feeder DER'!$B$3:$V$366,'Feeder DER'!U$369,FALSE)/1000)</f>
        <v>-0.94953557453487669</v>
      </c>
      <c r="AV160" s="82">
        <f>IF(ISNA(VLOOKUP($B160,'Feeder DER'!$B$3:$V$366,'Feeder DER'!V$369,FALSE)),0,VLOOKUP($B160,'Feeder DER'!$B$3:$V$366,'Feeder DER'!V$369,FALSE)/1000)</f>
        <v>-1.023327624260348</v>
      </c>
    </row>
    <row r="161" spans="1:48" x14ac:dyDescent="0.25">
      <c r="A161" s="9" t="s">
        <v>1664</v>
      </c>
      <c r="B161" s="108">
        <v>22326</v>
      </c>
      <c r="C161" s="109">
        <v>29.030592704730491</v>
      </c>
      <c r="D161" s="109">
        <v>0</v>
      </c>
      <c r="E161" s="109">
        <v>0</v>
      </c>
      <c r="F161" s="109">
        <v>0</v>
      </c>
      <c r="G161" s="109">
        <v>0</v>
      </c>
      <c r="H161" s="109">
        <v>0</v>
      </c>
      <c r="I161" s="109">
        <v>0</v>
      </c>
      <c r="J161" s="109">
        <v>0</v>
      </c>
      <c r="K161" s="109">
        <v>0</v>
      </c>
      <c r="L161" s="109">
        <v>0</v>
      </c>
      <c r="M161" s="109">
        <v>0</v>
      </c>
      <c r="N161" s="109">
        <v>0</v>
      </c>
      <c r="P161" s="109">
        <v>55.293448795786475</v>
      </c>
      <c r="Q161" s="109">
        <v>53.204572640547667</v>
      </c>
      <c r="R161" s="109">
        <v>53.204572640547667</v>
      </c>
      <c r="S161" s="109">
        <v>54.861850044104244</v>
      </c>
      <c r="T161" s="109">
        <v>55.933008831355338</v>
      </c>
      <c r="U161" s="109">
        <v>56.949932579953142</v>
      </c>
      <c r="V161" s="109">
        <v>57.316193512736248</v>
      </c>
      <c r="W161" s="109">
        <v>57.763875389657549</v>
      </c>
      <c r="X161" s="109">
        <v>58.403241570200109</v>
      </c>
      <c r="Y161" s="109">
        <v>59.570703728973669</v>
      </c>
      <c r="Z161" s="109">
        <v>62.503738120515365</v>
      </c>
      <c r="AA161" s="109">
        <v>65.16312279738861</v>
      </c>
      <c r="AC161" s="82">
        <f>IF(ISNA(VLOOKUP($B161,'Feeder DER'!$B$3:$V$366,'Feeder DER'!C$369,FALSE)),0,VLOOKUP($B161,'Feeder DER'!$B$3:$V$366,'Feeder DER'!C$369,FALSE)/1000)</f>
        <v>9.3532498725764166E-3</v>
      </c>
      <c r="AD161" s="82">
        <f>IF(ISNA(VLOOKUP($B161,'Feeder DER'!$B$3:$V$366,'Feeder DER'!D$369,FALSE)),0,VLOOKUP($B161,'Feeder DER'!$B$3:$V$366,'Feeder DER'!D$369,FALSE)/1000)</f>
        <v>1.9607287496881464E-2</v>
      </c>
      <c r="AE161" s="82">
        <f>IF(ISNA(VLOOKUP($B161,'Feeder DER'!$B$3:$V$366,'Feeder DER'!E$369,FALSE)),0,VLOOKUP($B161,'Feeder DER'!$B$3:$V$366,'Feeder DER'!E$369,FALSE)/1000)</f>
        <v>3.1832593177599122E-2</v>
      </c>
      <c r="AF161" s="82">
        <f>IF(ISNA(VLOOKUP($B161,'Feeder DER'!$B$3:$V$366,'Feeder DER'!F$369,FALSE)),0,VLOOKUP($B161,'Feeder DER'!$B$3:$V$366,'Feeder DER'!F$369,FALSE)/1000)</f>
        <v>4.5684696415600058E-2</v>
      </c>
      <c r="AG161" s="82">
        <f>IF(ISNA(VLOOKUP($B161,'Feeder DER'!$B$3:$V$366,'Feeder DER'!G$369,FALSE)),0,VLOOKUP($B161,'Feeder DER'!$B$3:$V$366,'Feeder DER'!G$369,FALSE)/1000)</f>
        <v>6.0020298349340834E-2</v>
      </c>
      <c r="AH161" s="82">
        <f>IF(ISNA(VLOOKUP($B161,'Feeder DER'!$B$3:$V$366,'Feeder DER'!H$369,FALSE)),0,VLOOKUP($B161,'Feeder DER'!$B$3:$V$366,'Feeder DER'!H$369,FALSE)/1000)</f>
        <v>7.587297141972256E-2</v>
      </c>
      <c r="AI161" s="82">
        <f>IF(ISNA(VLOOKUP($B161,'Feeder DER'!$B$3:$V$366,'Feeder DER'!I$369,FALSE)),0,VLOOKUP($B161,'Feeder DER'!$B$3:$V$366,'Feeder DER'!I$369,FALSE)/1000)</f>
        <v>9.378350089077947E-2</v>
      </c>
      <c r="AJ161" s="82">
        <f>IF(ISNA(VLOOKUP($B161,'Feeder DER'!$B$3:$V$366,'Feeder DER'!J$369,FALSE)),0,VLOOKUP($B161,'Feeder DER'!$B$3:$V$366,'Feeder DER'!J$369,FALSE)/1000)</f>
        <v>0.13225564533674791</v>
      </c>
      <c r="AK161" s="82">
        <f>IF(ISNA(VLOOKUP($B161,'Feeder DER'!$B$3:$V$366,'Feeder DER'!K$369,FALSE)),0,VLOOKUP($B161,'Feeder DER'!$B$3:$V$366,'Feeder DER'!K$369,FALSE)/1000)</f>
        <v>0.16496037546428916</v>
      </c>
      <c r="AL161" s="82">
        <f>IF(ISNA(VLOOKUP($B161,'Feeder DER'!$B$3:$V$366,'Feeder DER'!L$369,FALSE)),0,VLOOKUP($B161,'Feeder DER'!$B$3:$V$366,'Feeder DER'!L$369,FALSE)/1000)</f>
        <v>0.19566270594673085</v>
      </c>
      <c r="AM161" s="82">
        <f>IF(ISNA(VLOOKUP($B161,'Feeder DER'!$B$3:$V$366,'Feeder DER'!M$369,FALSE)),0,VLOOKUP($B161,'Feeder DER'!$B$3:$V$366,'Feeder DER'!M$369,FALSE)/1000)</f>
        <v>-8.588348772084918E-2</v>
      </c>
      <c r="AN161" s="82">
        <f>IF(ISNA(VLOOKUP($B161,'Feeder DER'!$B$3:$V$366,'Feeder DER'!N$369,FALSE)),0,VLOOKUP($B161,'Feeder DER'!$B$3:$V$366,'Feeder DER'!N$369,FALSE)/1000)</f>
        <v>-0.10981033816643176</v>
      </c>
      <c r="AO161" s="82">
        <f>IF(ISNA(VLOOKUP($B161,'Feeder DER'!$B$3:$V$366,'Feeder DER'!O$369,FALSE)),0,VLOOKUP($B161,'Feeder DER'!$B$3:$V$366,'Feeder DER'!O$369,FALSE)/1000)</f>
        <v>-0.13643671889409381</v>
      </c>
      <c r="AP161" s="82">
        <f>IF(ISNA(VLOOKUP($B161,'Feeder DER'!$B$3:$V$366,'Feeder DER'!P$369,FALSE)),0,VLOOKUP($B161,'Feeder DER'!$B$3:$V$366,'Feeder DER'!P$369,FALSE)/1000)</f>
        <v>-0.16305792322422527</v>
      </c>
      <c r="AQ161" s="82">
        <f>IF(ISNA(VLOOKUP($B161,'Feeder DER'!$B$3:$V$366,'Feeder DER'!Q$369,FALSE)),0,VLOOKUP($B161,'Feeder DER'!$B$3:$V$366,'Feeder DER'!Q$369,FALSE)/1000)</f>
        <v>-0.18714653318239508</v>
      </c>
      <c r="AR161" s="82">
        <f>IF(ISNA(VLOOKUP($B161,'Feeder DER'!$B$3:$V$366,'Feeder DER'!R$369,FALSE)),0,VLOOKUP($B161,'Feeder DER'!$B$3:$V$366,'Feeder DER'!R$369,FALSE)/1000)</f>
        <v>-0.20958360028922471</v>
      </c>
      <c r="AS161" s="82">
        <f>IF(ISNA(VLOOKUP($B161,'Feeder DER'!$B$3:$V$366,'Feeder DER'!S$369,FALSE)),0,VLOOKUP($B161,'Feeder DER'!$B$3:$V$366,'Feeder DER'!S$369,FALSE)/1000)</f>
        <v>-0.2313858116054259</v>
      </c>
      <c r="AT161" s="82">
        <f>IF(ISNA(VLOOKUP($B161,'Feeder DER'!$B$3:$V$366,'Feeder DER'!T$369,FALSE)),0,VLOOKUP($B161,'Feeder DER'!$B$3:$V$366,'Feeder DER'!T$369,FALSE)/1000)</f>
        <v>-0.25703141740274221</v>
      </c>
      <c r="AU161" s="82">
        <f>IF(ISNA(VLOOKUP($B161,'Feeder DER'!$B$3:$V$366,'Feeder DER'!U$369,FALSE)),0,VLOOKUP($B161,'Feeder DER'!$B$3:$V$366,'Feeder DER'!U$369,FALSE)/1000)</f>
        <v>-0.28323912179701155</v>
      </c>
      <c r="AV161" s="82">
        <f>IF(ISNA(VLOOKUP($B161,'Feeder DER'!$B$3:$V$366,'Feeder DER'!V$369,FALSE)),0,VLOOKUP($B161,'Feeder DER'!$B$3:$V$366,'Feeder DER'!V$369,FALSE)/1000)</f>
        <v>-0.30682307858634073</v>
      </c>
    </row>
    <row r="162" spans="1:48" x14ac:dyDescent="0.25">
      <c r="A162" s="9" t="s">
        <v>1664</v>
      </c>
      <c r="B162" s="108">
        <v>22328</v>
      </c>
      <c r="C162" s="109">
        <v>81.386932949374184</v>
      </c>
      <c r="D162" s="109">
        <v>151.25022586160577</v>
      </c>
      <c r="E162" s="109">
        <v>151.25022586160577</v>
      </c>
      <c r="F162" s="109">
        <v>153.55373505506282</v>
      </c>
      <c r="G162" s="109">
        <v>159.0133013166971</v>
      </c>
      <c r="H162" s="109">
        <v>162.83714033758636</v>
      </c>
      <c r="I162" s="109">
        <v>163.66800449563758</v>
      </c>
      <c r="J162" s="109">
        <v>164.53652217821335</v>
      </c>
      <c r="K162" s="109">
        <v>165.842766633953</v>
      </c>
      <c r="L162" s="109">
        <v>171.11935019389534</v>
      </c>
      <c r="M162" s="109">
        <v>182.10135644230172</v>
      </c>
      <c r="N162" s="109">
        <v>193.09361148366645</v>
      </c>
      <c r="P162" s="109">
        <v>175.44171285265838</v>
      </c>
      <c r="Q162" s="109">
        <v>180.70687018899818</v>
      </c>
      <c r="R162" s="109">
        <v>180.70687018899818</v>
      </c>
      <c r="S162" s="109">
        <v>186.33573623882003</v>
      </c>
      <c r="T162" s="109">
        <v>189.97387751715198</v>
      </c>
      <c r="U162" s="109">
        <v>193.42781199514314</v>
      </c>
      <c r="V162" s="109">
        <v>194.67180031326936</v>
      </c>
      <c r="W162" s="109">
        <v>196.19233110233034</v>
      </c>
      <c r="X162" s="109">
        <v>198.36390876297841</v>
      </c>
      <c r="Y162" s="109">
        <v>202.32913998852311</v>
      </c>
      <c r="Z162" s="109">
        <v>212.291055642522</v>
      </c>
      <c r="AA162" s="109">
        <v>221.32353269732496</v>
      </c>
      <c r="AC162" s="82">
        <f>IF(ISNA(VLOOKUP($B162,'Feeder DER'!$B$3:$V$366,'Feeder DER'!C$369,FALSE)),0,VLOOKUP($B162,'Feeder DER'!$B$3:$V$366,'Feeder DER'!C$369,FALSE)/1000)</f>
        <v>3.0284090670610556E-2</v>
      </c>
      <c r="AD162" s="82">
        <f>IF(ISNA(VLOOKUP($B162,'Feeder DER'!$B$3:$V$366,'Feeder DER'!D$369,FALSE)),0,VLOOKUP($B162,'Feeder DER'!$B$3:$V$366,'Feeder DER'!D$369,FALSE)/1000)</f>
        <v>6.3799632800505268E-2</v>
      </c>
      <c r="AE162" s="82">
        <f>IF(ISNA(VLOOKUP($B162,'Feeder DER'!$B$3:$V$366,'Feeder DER'!E$369,FALSE)),0,VLOOKUP($B162,'Feeder DER'!$B$3:$V$366,'Feeder DER'!E$369,FALSE)/1000)</f>
        <v>0.10343152868409813</v>
      </c>
      <c r="AF162" s="82">
        <f>IF(ISNA(VLOOKUP($B162,'Feeder DER'!$B$3:$V$366,'Feeder DER'!F$369,FALSE)),0,VLOOKUP($B162,'Feeder DER'!$B$3:$V$366,'Feeder DER'!F$369,FALSE)/1000)</f>
        <v>0.14789166829323364</v>
      </c>
      <c r="AG162" s="82">
        <f>IF(ISNA(VLOOKUP($B162,'Feeder DER'!$B$3:$V$366,'Feeder DER'!G$369,FALSE)),0,VLOOKUP($B162,'Feeder DER'!$B$3:$V$366,'Feeder DER'!G$369,FALSE)/1000)</f>
        <v>0.19351588887893265</v>
      </c>
      <c r="AH162" s="82">
        <f>IF(ISNA(VLOOKUP($B162,'Feeder DER'!$B$3:$V$366,'Feeder DER'!H$369,FALSE)),0,VLOOKUP($B162,'Feeder DER'!$B$3:$V$366,'Feeder DER'!H$369,FALSE)/1000)</f>
        <v>0.24362954723191454</v>
      </c>
      <c r="AI162" s="82">
        <f>IF(ISNA(VLOOKUP($B162,'Feeder DER'!$B$3:$V$366,'Feeder DER'!I$369,FALSE)),0,VLOOKUP($B162,'Feeder DER'!$B$3:$V$366,'Feeder DER'!I$369,FALSE)/1000)</f>
        <v>0.29973130418391325</v>
      </c>
      <c r="AJ162" s="82">
        <f>IF(ISNA(VLOOKUP($B162,'Feeder DER'!$B$3:$V$366,'Feeder DER'!J$369,FALSE)),0,VLOOKUP($B162,'Feeder DER'!$B$3:$V$366,'Feeder DER'!J$369,FALSE)/1000)</f>
        <v>0.4200901546687098</v>
      </c>
      <c r="AK162" s="82">
        <f>IF(ISNA(VLOOKUP($B162,'Feeder DER'!$B$3:$V$366,'Feeder DER'!K$369,FALSE)),0,VLOOKUP($B162,'Feeder DER'!$B$3:$V$366,'Feeder DER'!K$369,FALSE)/1000)</f>
        <v>0.52204812274486978</v>
      </c>
      <c r="AL162" s="82">
        <f>IF(ISNA(VLOOKUP($B162,'Feeder DER'!$B$3:$V$366,'Feeder DER'!L$369,FALSE)),0,VLOOKUP($B162,'Feeder DER'!$B$3:$V$366,'Feeder DER'!L$369,FALSE)/1000)</f>
        <v>0.6175022783798112</v>
      </c>
      <c r="AM162" s="82">
        <f>IF(ISNA(VLOOKUP($B162,'Feeder DER'!$B$3:$V$366,'Feeder DER'!M$369,FALSE)),0,VLOOKUP($B162,'Feeder DER'!$B$3:$V$366,'Feeder DER'!M$369,FALSE)/1000)</f>
        <v>-0.29528076743714898</v>
      </c>
      <c r="AN162" s="82">
        <f>IF(ISNA(VLOOKUP($B162,'Feeder DER'!$B$3:$V$366,'Feeder DER'!N$369,FALSE)),0,VLOOKUP($B162,'Feeder DER'!$B$3:$V$366,'Feeder DER'!N$369,FALSE)/1000)</f>
        <v>-0.37295809567798588</v>
      </c>
      <c r="AO162" s="82">
        <f>IF(ISNA(VLOOKUP($B162,'Feeder DER'!$B$3:$V$366,'Feeder DER'!O$369,FALSE)),0,VLOOKUP($B162,'Feeder DER'!$B$3:$V$366,'Feeder DER'!O$369,FALSE)/1000)</f>
        <v>-0.45870606237305195</v>
      </c>
      <c r="AP162" s="82">
        <f>IF(ISNA(VLOOKUP($B162,'Feeder DER'!$B$3:$V$366,'Feeder DER'!P$369,FALSE)),0,VLOOKUP($B162,'Feeder DER'!$B$3:$V$366,'Feeder DER'!P$369,FALSE)/1000)</f>
        <v>-0.54365911682664814</v>
      </c>
      <c r="AQ162" s="82">
        <f>IF(ISNA(VLOOKUP($B162,'Feeder DER'!$B$3:$V$366,'Feeder DER'!Q$369,FALSE)),0,VLOOKUP($B162,'Feeder DER'!$B$3:$V$366,'Feeder DER'!Q$369,FALSE)/1000)</f>
        <v>-0.61979301365400208</v>
      </c>
      <c r="AR162" s="82">
        <f>IF(ISNA(VLOOKUP($B162,'Feeder DER'!$B$3:$V$366,'Feeder DER'!R$369,FALSE)),0,VLOOKUP($B162,'Feeder DER'!$B$3:$V$366,'Feeder DER'!R$369,FALSE)/1000)</f>
        <v>-0.69005329808089411</v>
      </c>
      <c r="AS162" s="82">
        <f>IF(ISNA(VLOOKUP($B162,'Feeder DER'!$B$3:$V$366,'Feeder DER'!S$369,FALSE)),0,VLOOKUP($B162,'Feeder DER'!$B$3:$V$366,'Feeder DER'!S$369,FALSE)/1000)</f>
        <v>-0.75768446714521487</v>
      </c>
      <c r="AT162" s="82">
        <f>IF(ISNA(VLOOKUP($B162,'Feeder DER'!$B$3:$V$366,'Feeder DER'!T$369,FALSE)),0,VLOOKUP($B162,'Feeder DER'!$B$3:$V$366,'Feeder DER'!T$369,FALSE)/1000)</f>
        <v>-0.83666799248022294</v>
      </c>
      <c r="AU162" s="82">
        <f>IF(ISNA(VLOOKUP($B162,'Feeder DER'!$B$3:$V$366,'Feeder DER'!U$369,FALSE)),0,VLOOKUP($B162,'Feeder DER'!$B$3:$V$366,'Feeder DER'!U$369,FALSE)/1000)</f>
        <v>-0.91649898327720969</v>
      </c>
      <c r="AV162" s="82">
        <f>IF(ISNA(VLOOKUP($B162,'Feeder DER'!$B$3:$V$366,'Feeder DER'!V$369,FALSE)),0,VLOOKUP($B162,'Feeder DER'!$B$3:$V$366,'Feeder DER'!V$369,FALSE)/1000)</f>
        <v>-0.9877236328438822</v>
      </c>
    </row>
    <row r="163" spans="1:48" x14ac:dyDescent="0.25">
      <c r="A163" s="9" t="s">
        <v>1664</v>
      </c>
      <c r="B163" s="108">
        <v>22329</v>
      </c>
      <c r="C163" s="109">
        <v>105.28653618781016</v>
      </c>
      <c r="D163" s="109">
        <v>130.58378702547802</v>
      </c>
      <c r="E163" s="109">
        <v>130.58378702547802</v>
      </c>
      <c r="F163" s="109">
        <v>132.57255069320871</v>
      </c>
      <c r="G163" s="109">
        <v>137.28613597150817</v>
      </c>
      <c r="H163" s="109">
        <v>140.5874955395951</v>
      </c>
      <c r="I163" s="109">
        <v>141.30483257260778</v>
      </c>
      <c r="J163" s="109">
        <v>142.05467825014819</v>
      </c>
      <c r="K163" s="109">
        <v>143.1824408491118</v>
      </c>
      <c r="L163" s="109">
        <v>147.7380457078055</v>
      </c>
      <c r="M163" s="109">
        <v>157.21949908670192</v>
      </c>
      <c r="N163" s="109">
        <v>166.7098008900507</v>
      </c>
      <c r="P163" s="109">
        <v>226.24992503208293</v>
      </c>
      <c r="Q163" s="109">
        <v>255.98091298478155</v>
      </c>
      <c r="R163" s="109">
        <v>255.98091298478155</v>
      </c>
      <c r="S163" s="109">
        <v>263.95450175313022</v>
      </c>
      <c r="T163" s="109">
        <v>269.10812278049355</v>
      </c>
      <c r="U163" s="109">
        <v>274.00080505727186</v>
      </c>
      <c r="V163" s="109">
        <v>275.76298081231261</v>
      </c>
      <c r="W163" s="109">
        <v>277.91689371666547</v>
      </c>
      <c r="X163" s="109">
        <v>280.99304921428802</v>
      </c>
      <c r="Y163" s="109">
        <v>286.61001058520378</v>
      </c>
      <c r="Z163" s="109">
        <v>300.7215950618812</v>
      </c>
      <c r="AA163" s="109">
        <v>313.51658022533587</v>
      </c>
      <c r="AC163" s="82">
        <f>IF(ISNA(VLOOKUP($B163,'Feeder DER'!$B$3:$V$366,'Feeder DER'!C$369,FALSE)),0,VLOOKUP($B163,'Feeder DER'!$B$3:$V$366,'Feeder DER'!C$369,FALSE)/1000)</f>
        <v>3.6013249403307628E-2</v>
      </c>
      <c r="AD163" s="82">
        <f>IF(ISNA(VLOOKUP($B163,'Feeder DER'!$B$3:$V$366,'Feeder DER'!D$369,FALSE)),0,VLOOKUP($B163,'Feeder DER'!$B$3:$V$366,'Feeder DER'!D$369,FALSE)/1000)</f>
        <v>7.5863149612788311E-2</v>
      </c>
      <c r="AE163" s="82">
        <f>IF(ISNA(VLOOKUP($B163,'Feeder DER'!$B$3:$V$366,'Feeder DER'!E$369,FALSE)),0,VLOOKUP($B163,'Feeder DER'!$B$3:$V$366,'Feeder DER'!E$369,FALSE)/1000)</f>
        <v>0.12298482299229162</v>
      </c>
      <c r="AF163" s="82">
        <f>IF(ISNA(VLOOKUP($B163,'Feeder DER'!$B$3:$V$366,'Feeder DER'!F$369,FALSE)),0,VLOOKUP($B163,'Feeder DER'!$B$3:$V$366,'Feeder DER'!F$369,FALSE)/1000)</f>
        <v>0.17584714459369843</v>
      </c>
      <c r="AG163" s="82">
        <f>IF(ISNA(VLOOKUP($B163,'Feeder DER'!$B$3:$V$366,'Feeder DER'!G$369,FALSE)),0,VLOOKUP($B163,'Feeder DER'!$B$3:$V$366,'Feeder DER'!G$369,FALSE)/1000)</f>
        <v>0.23009383068374625</v>
      </c>
      <c r="AH163" s="82">
        <f>IF(ISNA(VLOOKUP($B163,'Feeder DER'!$B$3:$V$366,'Feeder DER'!H$369,FALSE)),0,VLOOKUP($B163,'Feeder DER'!$B$3:$V$366,'Feeder DER'!H$369,FALSE)/1000)</f>
        <v>0.28967915351012757</v>
      </c>
      <c r="AI163" s="82">
        <f>IF(ISNA(VLOOKUP($B163,'Feeder DER'!$B$3:$V$366,'Feeder DER'!I$369,FALSE)),0,VLOOKUP($B163,'Feeder DER'!$B$3:$V$366,'Feeder DER'!I$369,FALSE)/1000)</f>
        <v>0.35638268635219084</v>
      </c>
      <c r="AJ163" s="82">
        <f>IF(ISNA(VLOOKUP($B163,'Feeder DER'!$B$3:$V$366,'Feeder DER'!J$369,FALSE)),0,VLOOKUP($B163,'Feeder DER'!$B$3:$V$366,'Feeder DER'!J$369,FALSE)/1000)</f>
        <v>0.49949208604405665</v>
      </c>
      <c r="AK163" s="82">
        <f>IF(ISNA(VLOOKUP($B163,'Feeder DER'!$B$3:$V$366,'Feeder DER'!K$369,FALSE)),0,VLOOKUP($B163,'Feeder DER'!$B$3:$V$366,'Feeder DER'!K$369,FALSE)/1000)</f>
        <v>0.62072253170876435</v>
      </c>
      <c r="AL163" s="82">
        <f>IF(ISNA(VLOOKUP($B163,'Feeder DER'!$B$3:$V$366,'Feeder DER'!L$369,FALSE)),0,VLOOKUP($B163,'Feeder DER'!$B$3:$V$366,'Feeder DER'!L$369,FALSE)/1000)</f>
        <v>0.73422084958736533</v>
      </c>
      <c r="AM163" s="82">
        <f>IF(ISNA(VLOOKUP($B163,'Feeder DER'!$B$3:$V$366,'Feeder DER'!M$369,FALSE)),0,VLOOKUP($B163,'Feeder DER'!$B$3:$V$366,'Feeder DER'!M$369,FALSE)/1000)</f>
        <v>-0.35128524791951493</v>
      </c>
      <c r="AN163" s="82">
        <f>IF(ISNA(VLOOKUP($B163,'Feeder DER'!$B$3:$V$366,'Feeder DER'!N$369,FALSE)),0,VLOOKUP($B163,'Feeder DER'!$B$3:$V$366,'Feeder DER'!N$369,FALSE)/1000)</f>
        <v>-0.44363754654223753</v>
      </c>
      <c r="AO163" s="82">
        <f>IF(ISNA(VLOOKUP($B163,'Feeder DER'!$B$3:$V$366,'Feeder DER'!O$369,FALSE)),0,VLOOKUP($B163,'Feeder DER'!$B$3:$V$366,'Feeder DER'!O$369,FALSE)/1000)</f>
        <v>-0.54558260044820772</v>
      </c>
      <c r="AP163" s="82">
        <f>IF(ISNA(VLOOKUP($B163,'Feeder DER'!$B$3:$V$366,'Feeder DER'!P$369,FALSE)),0,VLOOKUP($B163,'Feeder DER'!$B$3:$V$366,'Feeder DER'!P$369,FALSE)/1000)</f>
        <v>-0.64657940851267004</v>
      </c>
      <c r="AQ163" s="82">
        <f>IF(ISNA(VLOOKUP($B163,'Feeder DER'!$B$3:$V$366,'Feeder DER'!Q$369,FALSE)),0,VLOOKUP($B163,'Feeder DER'!$B$3:$V$366,'Feeder DER'!Q$369,FALSE)/1000)</f>
        <v>-0.73708863832731553</v>
      </c>
      <c r="AR163" s="82">
        <f>IF(ISNA(VLOOKUP($B163,'Feeder DER'!$B$3:$V$366,'Feeder DER'!R$369,FALSE)),0,VLOOKUP($B163,'Feeder DER'!$B$3:$V$366,'Feeder DER'!R$369,FALSE)/1000)</f>
        <v>-0.82061242341296503</v>
      </c>
      <c r="AS163" s="82">
        <f>IF(ISNA(VLOOKUP($B163,'Feeder DER'!$B$3:$V$366,'Feeder DER'!S$369,FALSE)),0,VLOOKUP($B163,'Feeder DER'!$B$3:$V$366,'Feeder DER'!S$369,FALSE)/1000)</f>
        <v>-0.90100825166420861</v>
      </c>
      <c r="AT163" s="82">
        <f>IF(ISNA(VLOOKUP($B163,'Feeder DER'!$B$3:$V$366,'Feeder DER'!T$369,FALSE)),0,VLOOKUP($B163,'Feeder DER'!$B$3:$V$366,'Feeder DER'!T$369,FALSE)/1000)</f>
        <v>-0.99489172018102889</v>
      </c>
      <c r="AU163" s="82">
        <f>IF(ISNA(VLOOKUP($B163,'Feeder DER'!$B$3:$V$366,'Feeder DER'!U$369,FALSE)),0,VLOOKUP($B163,'Feeder DER'!$B$3:$V$366,'Feeder DER'!U$369,FALSE)/1000)</f>
        <v>-1.0897824499806832</v>
      </c>
      <c r="AV163" s="82">
        <f>IF(ISNA(VLOOKUP($B163,'Feeder DER'!$B$3:$V$366,'Feeder DER'!V$369,FALSE)),0,VLOOKUP($B163,'Feeder DER'!$B$3:$V$366,'Feeder DER'!V$369,FALSE)/1000)</f>
        <v>-1.1744442590731958</v>
      </c>
    </row>
    <row r="164" spans="1:48" x14ac:dyDescent="0.25">
      <c r="A164" s="9" t="s">
        <v>1664</v>
      </c>
      <c r="B164" s="108">
        <v>22330</v>
      </c>
      <c r="C164" s="109">
        <v>7.3419348899632002</v>
      </c>
      <c r="D164" s="109">
        <v>11.358428965586528</v>
      </c>
      <c r="E164" s="109">
        <v>11.358428965586528</v>
      </c>
      <c r="F164" s="109">
        <v>11.531415454673809</v>
      </c>
      <c r="G164" s="109">
        <v>11.941412168479888</v>
      </c>
      <c r="H164" s="109">
        <v>12.228570773679921</v>
      </c>
      <c r="I164" s="109">
        <v>12.290966128566279</v>
      </c>
      <c r="J164" s="109">
        <v>12.356189147882093</v>
      </c>
      <c r="K164" s="109">
        <v>12.454284107923909</v>
      </c>
      <c r="L164" s="109">
        <v>12.850539380966783</v>
      </c>
      <c r="M164" s="109">
        <v>13.675254432872141</v>
      </c>
      <c r="N164" s="109">
        <v>14.500739137755779</v>
      </c>
      <c r="P164" s="109">
        <v>13.664954581776135</v>
      </c>
      <c r="Q164" s="109">
        <v>13.715385371984482</v>
      </c>
      <c r="R164" s="109">
        <v>13.715385371984482</v>
      </c>
      <c r="S164" s="109">
        <v>14.142608017143695</v>
      </c>
      <c r="T164" s="109">
        <v>14.418737583318235</v>
      </c>
      <c r="U164" s="109">
        <v>14.680886124575618</v>
      </c>
      <c r="V164" s="109">
        <v>14.77530300625534</v>
      </c>
      <c r="W164" s="109">
        <v>14.890709054293955</v>
      </c>
      <c r="X164" s="109">
        <v>15.055528601275373</v>
      </c>
      <c r="Y164" s="109">
        <v>15.356483812831479</v>
      </c>
      <c r="Z164" s="109">
        <v>16.112578542903996</v>
      </c>
      <c r="AA164" s="109">
        <v>16.798130251816126</v>
      </c>
      <c r="AC164" s="82">
        <f>IF(ISNA(VLOOKUP($B164,'Feeder DER'!$B$3:$V$366,'Feeder DER'!C$369,FALSE)),0,VLOOKUP($B164,'Feeder DER'!$B$3:$V$366,'Feeder DER'!C$369,FALSE)/1000)</f>
        <v>2.033315189690525E-3</v>
      </c>
      <c r="AD164" s="82">
        <f>IF(ISNA(VLOOKUP($B164,'Feeder DER'!$B$3:$V$366,'Feeder DER'!D$369,FALSE)),0,VLOOKUP($B164,'Feeder DER'!$B$3:$V$366,'Feeder DER'!D$369,FALSE)/1000)</f>
        <v>4.2624538036698844E-3</v>
      </c>
      <c r="AE164" s="82">
        <f>IF(ISNA(VLOOKUP($B164,'Feeder DER'!$B$3:$V$366,'Feeder DER'!E$369,FALSE)),0,VLOOKUP($B164,'Feeder DER'!$B$3:$V$366,'Feeder DER'!E$369,FALSE)/1000)</f>
        <v>6.920128951651984E-3</v>
      </c>
      <c r="AF164" s="82">
        <f>IF(ISNA(VLOOKUP($B164,'Feeder DER'!$B$3:$V$366,'Feeder DER'!F$369,FALSE)),0,VLOOKUP($B164,'Feeder DER'!$B$3:$V$366,'Feeder DER'!F$369,FALSE)/1000)</f>
        <v>9.9314557425217529E-3</v>
      </c>
      <c r="AG164" s="82">
        <f>IF(ISNA(VLOOKUP($B164,'Feeder DER'!$B$3:$V$366,'Feeder DER'!G$369,FALSE)),0,VLOOKUP($B164,'Feeder DER'!$B$3:$V$366,'Feeder DER'!G$369,FALSE)/1000)</f>
        <v>1.3047890945508879E-2</v>
      </c>
      <c r="AH164" s="82">
        <f>IF(ISNA(VLOOKUP($B164,'Feeder DER'!$B$3:$V$366,'Feeder DER'!H$369,FALSE)),0,VLOOKUP($B164,'Feeder DER'!$B$3:$V$366,'Feeder DER'!H$369,FALSE)/1000)</f>
        <v>1.649412422167882E-2</v>
      </c>
      <c r="AI164" s="82">
        <f>IF(ISNA(VLOOKUP($B164,'Feeder DER'!$B$3:$V$366,'Feeder DER'!I$369,FALSE)),0,VLOOKUP($B164,'Feeder DER'!$B$3:$V$366,'Feeder DER'!I$369,FALSE)/1000)</f>
        <v>2.0387717584952055E-2</v>
      </c>
      <c r="AJ164" s="82">
        <f>IF(ISNA(VLOOKUP($B164,'Feeder DER'!$B$3:$V$366,'Feeder DER'!J$369,FALSE)),0,VLOOKUP($B164,'Feeder DER'!$B$3:$V$366,'Feeder DER'!J$369,FALSE)/1000)</f>
        <v>2.8751227247119114E-2</v>
      </c>
      <c r="AK164" s="82">
        <f>IF(ISNA(VLOOKUP($B164,'Feeder DER'!$B$3:$V$366,'Feeder DER'!K$369,FALSE)),0,VLOOKUP($B164,'Feeder DER'!$B$3:$V$366,'Feeder DER'!K$369,FALSE)/1000)</f>
        <v>3.5860951187888943E-2</v>
      </c>
      <c r="AL164" s="82">
        <f>IF(ISNA(VLOOKUP($B164,'Feeder DER'!$B$3:$V$366,'Feeder DER'!L$369,FALSE)),0,VLOOKUP($B164,'Feeder DER'!$B$3:$V$366,'Feeder DER'!L$369,FALSE)/1000)</f>
        <v>4.2535370857984964E-2</v>
      </c>
      <c r="AM164" s="82">
        <f>IF(ISNA(VLOOKUP($B164,'Feeder DER'!$B$3:$V$366,'Feeder DER'!M$369,FALSE)),0,VLOOKUP($B164,'Feeder DER'!$B$3:$V$366,'Feeder DER'!M$369,FALSE)/1000)</f>
        <v>-1.8670323417575903E-2</v>
      </c>
      <c r="AN164" s="82">
        <f>IF(ISNA(VLOOKUP($B164,'Feeder DER'!$B$3:$V$366,'Feeder DER'!N$369,FALSE)),0,VLOOKUP($B164,'Feeder DER'!$B$3:$V$366,'Feeder DER'!N$369,FALSE)/1000)</f>
        <v>-2.3871812644876471E-2</v>
      </c>
      <c r="AO164" s="82">
        <f>IF(ISNA(VLOOKUP($B164,'Feeder DER'!$B$3:$V$366,'Feeder DER'!O$369,FALSE)),0,VLOOKUP($B164,'Feeder DER'!$B$3:$V$366,'Feeder DER'!O$369,FALSE)/1000)</f>
        <v>-2.9660156281324748E-2</v>
      </c>
      <c r="AP164" s="82">
        <f>IF(ISNA(VLOOKUP($B164,'Feeder DER'!$B$3:$V$366,'Feeder DER'!P$369,FALSE)),0,VLOOKUP($B164,'Feeder DER'!$B$3:$V$366,'Feeder DER'!P$369,FALSE)/1000)</f>
        <v>-3.544737461396201E-2</v>
      </c>
      <c r="AQ164" s="82">
        <f>IF(ISNA(VLOOKUP($B164,'Feeder DER'!$B$3:$V$366,'Feeder DER'!Q$369,FALSE)),0,VLOOKUP($B164,'Feeder DER'!$B$3:$V$366,'Feeder DER'!Q$369,FALSE)/1000)</f>
        <v>-4.068402895269458E-2</v>
      </c>
      <c r="AR164" s="82">
        <f>IF(ISNA(VLOOKUP($B164,'Feeder DER'!$B$3:$V$366,'Feeder DER'!R$369,FALSE)),0,VLOOKUP($B164,'Feeder DER'!$B$3:$V$366,'Feeder DER'!R$369,FALSE)/1000)</f>
        <v>-4.5561652236787979E-2</v>
      </c>
      <c r="AS164" s="82">
        <f>IF(ISNA(VLOOKUP($B164,'Feeder DER'!$B$3:$V$366,'Feeder DER'!S$369,FALSE)),0,VLOOKUP($B164,'Feeder DER'!$B$3:$V$366,'Feeder DER'!S$369,FALSE)/1000)</f>
        <v>-5.0301263392483898E-2</v>
      </c>
      <c r="AT164" s="82">
        <f>IF(ISNA(VLOOKUP($B164,'Feeder DER'!$B$3:$V$366,'Feeder DER'!T$369,FALSE)),0,VLOOKUP($B164,'Feeder DER'!$B$3:$V$366,'Feeder DER'!T$369,FALSE)/1000)</f>
        <v>-5.5876395087552662E-2</v>
      </c>
      <c r="AU164" s="82">
        <f>IF(ISNA(VLOOKUP($B164,'Feeder DER'!$B$3:$V$366,'Feeder DER'!U$369,FALSE)),0,VLOOKUP($B164,'Feeder DER'!$B$3:$V$366,'Feeder DER'!U$369,FALSE)/1000)</f>
        <v>-6.1573722129785131E-2</v>
      </c>
      <c r="AV164" s="82">
        <f>IF(ISNA(VLOOKUP($B164,'Feeder DER'!$B$3:$V$366,'Feeder DER'!V$369,FALSE)),0,VLOOKUP($B164,'Feeder DER'!$B$3:$V$366,'Feeder DER'!V$369,FALSE)/1000)</f>
        <v>-6.670066925790015E-2</v>
      </c>
    </row>
    <row r="165" spans="1:48" x14ac:dyDescent="0.25">
      <c r="A165" s="9" t="s">
        <v>1664</v>
      </c>
      <c r="B165" s="108">
        <v>22331</v>
      </c>
      <c r="C165" s="109">
        <v>110.82260336665222</v>
      </c>
      <c r="D165" s="109">
        <v>134.24340999787179</v>
      </c>
      <c r="E165" s="109">
        <v>134.24340999787179</v>
      </c>
      <c r="F165" s="109">
        <v>136.28790895534155</v>
      </c>
      <c r="G165" s="109">
        <v>141.13359290652937</v>
      </c>
      <c r="H165" s="109">
        <v>144.52747338851157</v>
      </c>
      <c r="I165" s="109">
        <v>145.26491385966739</v>
      </c>
      <c r="J165" s="109">
        <v>146.0357740331861</v>
      </c>
      <c r="K165" s="109">
        <v>147.19514228556645</v>
      </c>
      <c r="L165" s="109">
        <v>151.87841840095888</v>
      </c>
      <c r="M165" s="109">
        <v>161.62559040685699</v>
      </c>
      <c r="N165" s="109">
        <v>171.38185881513894</v>
      </c>
      <c r="P165" s="109">
        <v>217.12362983088934</v>
      </c>
      <c r="Q165" s="109">
        <v>215.97976368443506</v>
      </c>
      <c r="R165" s="109">
        <v>215.97976368443506</v>
      </c>
      <c r="S165" s="109">
        <v>222.70735051043874</v>
      </c>
      <c r="T165" s="109">
        <v>227.05563507052716</v>
      </c>
      <c r="U165" s="109">
        <v>231.1837567714777</v>
      </c>
      <c r="V165" s="109">
        <v>232.67056412248817</v>
      </c>
      <c r="W165" s="109">
        <v>234.48789337041785</v>
      </c>
      <c r="X165" s="109">
        <v>237.08334992101069</v>
      </c>
      <c r="Y165" s="109">
        <v>241.82257041745106</v>
      </c>
      <c r="Z165" s="109">
        <v>253.72899205235993</v>
      </c>
      <c r="AA165" s="109">
        <v>264.52455426723913</v>
      </c>
      <c r="AC165" s="82">
        <f>IF(ISNA(VLOOKUP($B165,'Feeder DER'!$B$3:$V$366,'Feeder DER'!C$369,FALSE)),0,VLOOKUP($B165,'Feeder DER'!$B$3:$V$366,'Feeder DER'!C$369,FALSE)/1000)</f>
        <v>3.7847355114831602E-2</v>
      </c>
      <c r="AD165" s="82">
        <f>IF(ISNA(VLOOKUP($B165,'Feeder DER'!$B$3:$V$366,'Feeder DER'!D$369,FALSE)),0,VLOOKUP($B165,'Feeder DER'!$B$3:$V$366,'Feeder DER'!D$369,FALSE)/1000)</f>
        <v>7.9732077290527739E-2</v>
      </c>
      <c r="AE165" s="82">
        <f>IF(ISNA(VLOOKUP($B165,'Feeder DER'!$B$3:$V$366,'Feeder DER'!E$369,FALSE)),0,VLOOKUP($B165,'Feeder DER'!$B$3:$V$366,'Feeder DER'!E$369,FALSE)/1000)</f>
        <v>0.12926105335919683</v>
      </c>
      <c r="AF165" s="82">
        <f>IF(ISNA(VLOOKUP($B165,'Feeder DER'!$B$3:$V$366,'Feeder DER'!F$369,FALSE)),0,VLOOKUP($B165,'Feeder DER'!$B$3:$V$366,'Feeder DER'!F$369,FALSE)/1000)</f>
        <v>0.184825095892553</v>
      </c>
      <c r="AG165" s="82">
        <f>IF(ISNA(VLOOKUP($B165,'Feeder DER'!$B$3:$V$366,'Feeder DER'!G$369,FALSE)),0,VLOOKUP($B165,'Feeder DER'!$B$3:$V$366,'Feeder DER'!G$369,FALSE)/1000)</f>
        <v>0.24184495919600937</v>
      </c>
      <c r="AH165" s="82">
        <f>IF(ISNA(VLOOKUP($B165,'Feeder DER'!$B$3:$V$366,'Feeder DER'!H$369,FALSE)),0,VLOOKUP($B165,'Feeder DER'!$B$3:$V$366,'Feeder DER'!H$369,FALSE)/1000)</f>
        <v>0.30447663615845627</v>
      </c>
      <c r="AI165" s="82">
        <f>IF(ISNA(VLOOKUP($B165,'Feeder DER'!$B$3:$V$366,'Feeder DER'!I$369,FALSE)),0,VLOOKUP($B165,'Feeder DER'!$B$3:$V$366,'Feeder DER'!I$369,FALSE)/1000)</f>
        <v>0.3745939610365181</v>
      </c>
      <c r="AJ165" s="82">
        <f>IF(ISNA(VLOOKUP($B165,'Feeder DER'!$B$3:$V$366,'Feeder DER'!J$369,FALSE)),0,VLOOKUP($B165,'Feeder DER'!$B$3:$V$366,'Feeder DER'!J$369,FALSE)/1000)</f>
        <v>0.52502229647478404</v>
      </c>
      <c r="AK165" s="82">
        <f>IF(ISNA(VLOOKUP($B165,'Feeder DER'!$B$3:$V$366,'Feeder DER'!K$369,FALSE)),0,VLOOKUP($B165,'Feeder DER'!$B$3:$V$366,'Feeder DER'!K$369,FALSE)/1000)</f>
        <v>0.65245152998060163</v>
      </c>
      <c r="AL165" s="82">
        <f>IF(ISNA(VLOOKUP($B165,'Feeder DER'!$B$3:$V$366,'Feeder DER'!L$369,FALSE)),0,VLOOKUP($B165,'Feeder DER'!$B$3:$V$366,'Feeder DER'!L$369,FALSE)/1000)</f>
        <v>0.77175217010841224</v>
      </c>
      <c r="AM165" s="82">
        <f>IF(ISNA(VLOOKUP($B165,'Feeder DER'!$B$3:$V$366,'Feeder DER'!M$369,FALSE)),0,VLOOKUP($B165,'Feeder DER'!$B$3:$V$366,'Feeder DER'!M$369,FALSE)/1000)</f>
        <v>-0.36901753987026387</v>
      </c>
      <c r="AN165" s="82">
        <f>IF(ISNA(VLOOKUP($B165,'Feeder DER'!$B$3:$V$366,'Feeder DER'!N$369,FALSE)),0,VLOOKUP($B165,'Feeder DER'!$B$3:$V$366,'Feeder DER'!N$369,FALSE)/1000)</f>
        <v>-0.46609136454226069</v>
      </c>
      <c r="AO165" s="82">
        <f>IF(ISNA(VLOOKUP($B165,'Feeder DER'!$B$3:$V$366,'Feeder DER'!O$369,FALSE)),0,VLOOKUP($B165,'Feeder DER'!$B$3:$V$366,'Feeder DER'!O$369,FALSE)/1000)</f>
        <v>-0.57325170117280555</v>
      </c>
      <c r="AP165" s="82">
        <f>IF(ISNA(VLOOKUP($B165,'Feeder DER'!$B$3:$V$366,'Feeder DER'!P$369,FALSE)),0,VLOOKUP($B165,'Feeder DER'!$B$3:$V$366,'Feeder DER'!P$369,FALSE)/1000)</f>
        <v>-0.67941915027227595</v>
      </c>
      <c r="AQ165" s="82">
        <f>IF(ISNA(VLOOKUP($B165,'Feeder DER'!$B$3:$V$366,'Feeder DER'!Q$369,FALSE)),0,VLOOKUP($B165,'Feeder DER'!$B$3:$V$366,'Feeder DER'!Q$369,FALSE)/1000)</f>
        <v>-0.77456557199051168</v>
      </c>
      <c r="AR165" s="82">
        <f>IF(ISNA(VLOOKUP($B165,'Feeder DER'!$B$3:$V$366,'Feeder DER'!R$369,FALSE)),0,VLOOKUP($B165,'Feeder DER'!$B$3:$V$366,'Feeder DER'!R$369,FALSE)/1000)</f>
        <v>-0.86237183656312566</v>
      </c>
      <c r="AS165" s="82">
        <f>IF(ISNA(VLOOKUP($B165,'Feeder DER'!$B$3:$V$366,'Feeder DER'!S$369,FALSE)),0,VLOOKUP($B165,'Feeder DER'!$B$3:$V$366,'Feeder DER'!S$369,FALSE)/1000)</f>
        <v>-0.94689267358015727</v>
      </c>
      <c r="AT165" s="82">
        <f>IF(ISNA(VLOOKUP($B165,'Feeder DER'!$B$3:$V$366,'Feeder DER'!T$369,FALSE)),0,VLOOKUP($B165,'Feeder DER'!$B$3:$V$366,'Feeder DER'!T$369,FALSE)/1000)</f>
        <v>-1.0455993728796267</v>
      </c>
      <c r="AU165" s="82">
        <f>IF(ISNA(VLOOKUP($B165,'Feeder DER'!$B$3:$V$366,'Feeder DER'!U$369,FALSE)),0,VLOOKUP($B165,'Feeder DER'!$B$3:$V$366,'Feeder DER'!U$369,FALSE)/1000)</f>
        <v>-1.1453659149630084</v>
      </c>
      <c r="AV165" s="82">
        <f>IF(ISNA(VLOOKUP($B165,'Feeder DER'!$B$3:$V$366,'Feeder DER'!V$369,FALSE)),0,VLOOKUP($B165,'Feeder DER'!$B$3:$V$366,'Feeder DER'!V$369,FALSE)/1000)</f>
        <v>-1.2343765340101791</v>
      </c>
    </row>
    <row r="166" spans="1:48" x14ac:dyDescent="0.25">
      <c r="A166" s="9" t="s">
        <v>66</v>
      </c>
      <c r="B166" s="108">
        <v>38422</v>
      </c>
      <c r="C166" s="109">
        <v>0</v>
      </c>
      <c r="D166" s="109">
        <v>0</v>
      </c>
      <c r="E166" s="109">
        <v>0</v>
      </c>
      <c r="F166" s="109">
        <v>0</v>
      </c>
      <c r="G166" s="109">
        <v>0</v>
      </c>
      <c r="H166" s="109">
        <v>0</v>
      </c>
      <c r="I166" s="109">
        <v>0</v>
      </c>
      <c r="J166" s="109">
        <v>0</v>
      </c>
      <c r="K166" s="109">
        <v>0</v>
      </c>
      <c r="L166" s="109">
        <v>0</v>
      </c>
      <c r="M166" s="109">
        <v>0</v>
      </c>
      <c r="N166" s="109">
        <v>0</v>
      </c>
      <c r="P166" s="109">
        <v>0</v>
      </c>
      <c r="Q166" s="109">
        <v>0</v>
      </c>
      <c r="R166" s="109">
        <v>0</v>
      </c>
      <c r="S166" s="109">
        <v>0</v>
      </c>
      <c r="T166" s="109">
        <v>0</v>
      </c>
      <c r="U166" s="109">
        <v>0</v>
      </c>
      <c r="V166" s="109">
        <v>0</v>
      </c>
      <c r="W166" s="109">
        <v>0</v>
      </c>
      <c r="X166" s="109">
        <v>0</v>
      </c>
      <c r="Y166" s="109">
        <v>0</v>
      </c>
      <c r="Z166" s="109">
        <v>0</v>
      </c>
      <c r="AA166" s="109">
        <v>0</v>
      </c>
      <c r="AC166" s="82">
        <f>IF(ISNA(VLOOKUP($B166,'Feeder DER'!$B$3:$V$366,'Feeder DER'!C$369,FALSE)),0,VLOOKUP($B166,'Feeder DER'!$B$3:$V$366,'Feeder DER'!C$369,FALSE)/1000)</f>
        <v>2.6215478466299052E-4</v>
      </c>
      <c r="AD166" s="82">
        <f>IF(ISNA(VLOOKUP($B166,'Feeder DER'!$B$3:$V$366,'Feeder DER'!D$369,FALSE)),0,VLOOKUP($B166,'Feeder DER'!$B$3:$V$366,'Feeder DER'!D$369,FALSE)/1000)</f>
        <v>5.0237010833849825E-4</v>
      </c>
      <c r="AE166" s="82">
        <f>IF(ISNA(VLOOKUP($B166,'Feeder DER'!$B$3:$V$366,'Feeder DER'!E$369,FALSE)),0,VLOOKUP($B166,'Feeder DER'!$B$3:$V$366,'Feeder DER'!E$369,FALSE)/1000)</f>
        <v>7.8565311601346856E-4</v>
      </c>
      <c r="AF166" s="82">
        <f>IF(ISNA(VLOOKUP($B166,'Feeder DER'!$B$3:$V$366,'Feeder DER'!F$369,FALSE)),0,VLOOKUP($B166,'Feeder DER'!$B$3:$V$366,'Feeder DER'!F$369,FALSE)/1000)</f>
        <v>1.1076142755012965E-3</v>
      </c>
      <c r="AG166" s="82">
        <f>IF(ISNA(VLOOKUP($B166,'Feeder DER'!$B$3:$V$366,'Feeder DER'!G$369,FALSE)),0,VLOOKUP($B166,'Feeder DER'!$B$3:$V$366,'Feeder DER'!G$369,FALSE)/1000)</f>
        <v>1.4439188562992201E-3</v>
      </c>
      <c r="AH166" s="82">
        <f>IF(ISNA(VLOOKUP($B166,'Feeder DER'!$B$3:$V$366,'Feeder DER'!H$369,FALSE)),0,VLOOKUP($B166,'Feeder DER'!$B$3:$V$366,'Feeder DER'!H$369,FALSE)/1000)</f>
        <v>1.8223904009601732E-3</v>
      </c>
      <c r="AI166" s="82">
        <f>IF(ISNA(VLOOKUP($B166,'Feeder DER'!$B$3:$V$366,'Feeder DER'!I$369,FALSE)),0,VLOOKUP($B166,'Feeder DER'!$B$3:$V$366,'Feeder DER'!I$369,FALSE)/1000)</f>
        <v>2.2515874318747931E-3</v>
      </c>
      <c r="AJ166" s="82">
        <f>IF(ISNA(VLOOKUP($B166,'Feeder DER'!$B$3:$V$366,'Feeder DER'!J$369,FALSE)),0,VLOOKUP($B166,'Feeder DER'!$B$3:$V$366,'Feeder DER'!J$369,FALSE)/1000)</f>
        <v>3.1884867415434403E-3</v>
      </c>
      <c r="AK166" s="82">
        <f>IF(ISNA(VLOOKUP($B166,'Feeder DER'!$B$3:$V$366,'Feeder DER'!K$369,FALSE)),0,VLOOKUP($B166,'Feeder DER'!$B$3:$V$366,'Feeder DER'!K$369,FALSE)/1000)</f>
        <v>3.9824539859230857E-3</v>
      </c>
      <c r="AL166" s="82">
        <f>IF(ISNA(VLOOKUP($B166,'Feeder DER'!$B$3:$V$366,'Feeder DER'!L$369,FALSE)),0,VLOOKUP($B166,'Feeder DER'!$B$3:$V$366,'Feeder DER'!L$369,FALSE)/1000)</f>
        <v>4.7357545170881553E-3</v>
      </c>
      <c r="AM166" s="82">
        <f>IF(ISNA(VLOOKUP($B166,'Feeder DER'!$B$3:$V$366,'Feeder DER'!M$369,FALSE)),0,VLOOKUP($B166,'Feeder DER'!$B$3:$V$366,'Feeder DER'!M$369,FALSE)/1000)</f>
        <v>-2.5182774531802301E-3</v>
      </c>
      <c r="AN166" s="82">
        <f>IF(ISNA(VLOOKUP($B166,'Feeder DER'!$B$3:$V$366,'Feeder DER'!N$369,FALSE)),0,VLOOKUP($B166,'Feeder DER'!$B$3:$V$366,'Feeder DER'!N$369,FALSE)/1000)</f>
        <v>-3.0478336896739644E-3</v>
      </c>
      <c r="AO166" s="82">
        <f>IF(ISNA(VLOOKUP($B166,'Feeder DER'!$B$3:$V$366,'Feeder DER'!O$369,FALSE)),0,VLOOKUP($B166,'Feeder DER'!$B$3:$V$366,'Feeder DER'!O$369,FALSE)/1000)</f>
        <v>-3.6179971881655395E-3</v>
      </c>
      <c r="AP166" s="82">
        <f>IF(ISNA(VLOOKUP($B166,'Feeder DER'!$B$3:$V$366,'Feeder DER'!P$369,FALSE)),0,VLOOKUP($B166,'Feeder DER'!$B$3:$V$366,'Feeder DER'!P$369,FALSE)/1000)</f>
        <v>-4.1619096124044441E-3</v>
      </c>
      <c r="AQ166" s="82">
        <f>IF(ISNA(VLOOKUP($B166,'Feeder DER'!$B$3:$V$366,'Feeder DER'!Q$369,FALSE)),0,VLOOKUP($B166,'Feeder DER'!$B$3:$V$366,'Feeder DER'!Q$369,FALSE)/1000)</f>
        <v>-4.6280412511033832E-3</v>
      </c>
      <c r="AR166" s="82">
        <f>IF(ISNA(VLOOKUP($B166,'Feeder DER'!$B$3:$V$366,'Feeder DER'!R$369,FALSE)),0,VLOOKUP($B166,'Feeder DER'!$B$3:$V$366,'Feeder DER'!R$369,FALSE)/1000)</f>
        <v>-5.0347375938951094E-3</v>
      </c>
      <c r="AS166" s="82">
        <f>IF(ISNA(VLOOKUP($B166,'Feeder DER'!$B$3:$V$366,'Feeder DER'!S$369,FALSE)),0,VLOOKUP($B166,'Feeder DER'!$B$3:$V$366,'Feeder DER'!S$369,FALSE)/1000)</f>
        <v>-5.4034343483993653E-3</v>
      </c>
      <c r="AT166" s="82">
        <f>IF(ISNA(VLOOKUP($B166,'Feeder DER'!$B$3:$V$366,'Feeder DER'!T$369,FALSE)),0,VLOOKUP($B166,'Feeder DER'!$B$3:$V$366,'Feeder DER'!T$369,FALSE)/1000)</f>
        <v>-5.7547815528294693E-3</v>
      </c>
      <c r="AU166" s="82">
        <f>IF(ISNA(VLOOKUP($B166,'Feeder DER'!$B$3:$V$366,'Feeder DER'!U$369,FALSE)),0,VLOOKUP($B166,'Feeder DER'!$B$3:$V$366,'Feeder DER'!U$369,FALSE)/1000)</f>
        <v>-6.1269126158035011E-3</v>
      </c>
      <c r="AV166" s="82">
        <f>IF(ISNA(VLOOKUP($B166,'Feeder DER'!$B$3:$V$366,'Feeder DER'!V$369,FALSE)),0,VLOOKUP($B166,'Feeder DER'!$B$3:$V$366,'Feeder DER'!V$369,FALSE)/1000)</f>
        <v>-6.446395528369381E-3</v>
      </c>
    </row>
    <row r="167" spans="1:48" x14ac:dyDescent="0.25">
      <c r="A167" s="9" t="s">
        <v>66</v>
      </c>
      <c r="B167" s="108">
        <v>38423</v>
      </c>
      <c r="C167" s="109">
        <v>56.799999239999998</v>
      </c>
      <c r="D167" s="109">
        <v>120.06563378197701</v>
      </c>
      <c r="E167" s="109">
        <v>120.06563378197701</v>
      </c>
      <c r="F167" s="109">
        <v>121.89420818349953</v>
      </c>
      <c r="G167" s="109">
        <v>126.22812755217278</v>
      </c>
      <c r="H167" s="109">
        <v>129.2635719814817</v>
      </c>
      <c r="I167" s="109">
        <v>129.92312955341171</v>
      </c>
      <c r="J167" s="109">
        <v>130.61257729086321</v>
      </c>
      <c r="K167" s="109">
        <v>131.64950181483766</v>
      </c>
      <c r="L167" s="109">
        <v>135.83816563810842</v>
      </c>
      <c r="M167" s="109">
        <v>144.55591487055605</v>
      </c>
      <c r="N167" s="109">
        <v>153.2817998119921</v>
      </c>
      <c r="P167" s="109">
        <v>67.093857418233497</v>
      </c>
      <c r="Q167" s="109">
        <v>118.33794519750371</v>
      </c>
      <c r="R167" s="109">
        <v>118.33794519750371</v>
      </c>
      <c r="S167" s="109">
        <v>122.02407202506282</v>
      </c>
      <c r="T167" s="109">
        <v>124.40655013873796</v>
      </c>
      <c r="U167" s="109">
        <v>126.66839833822702</v>
      </c>
      <c r="V167" s="109">
        <v>127.48303820921139</v>
      </c>
      <c r="W167" s="109">
        <v>128.47877505639835</v>
      </c>
      <c r="X167" s="109">
        <v>129.90085733765926</v>
      </c>
      <c r="Y167" s="109">
        <v>132.49753401615618</v>
      </c>
      <c r="Z167" s="109">
        <v>139.02120756266891</v>
      </c>
      <c r="AA167" s="109">
        <v>144.93622769218061</v>
      </c>
      <c r="AC167" s="82">
        <f>IF(ISNA(VLOOKUP($B167,'Feeder DER'!$B$3:$V$366,'Feeder DER'!C$369,FALSE)),0,VLOOKUP($B167,'Feeder DER'!$B$3:$V$366,'Feeder DER'!C$369,FALSE)/1000)</f>
        <v>0</v>
      </c>
      <c r="AD167" s="82">
        <f>IF(ISNA(VLOOKUP($B167,'Feeder DER'!$B$3:$V$366,'Feeder DER'!D$369,FALSE)),0,VLOOKUP($B167,'Feeder DER'!$B$3:$V$366,'Feeder DER'!D$369,FALSE)/1000)</f>
        <v>0</v>
      </c>
      <c r="AE167" s="82">
        <f>IF(ISNA(VLOOKUP($B167,'Feeder DER'!$B$3:$V$366,'Feeder DER'!E$369,FALSE)),0,VLOOKUP($B167,'Feeder DER'!$B$3:$V$366,'Feeder DER'!E$369,FALSE)/1000)</f>
        <v>0</v>
      </c>
      <c r="AF167" s="82">
        <f>IF(ISNA(VLOOKUP($B167,'Feeder DER'!$B$3:$V$366,'Feeder DER'!F$369,FALSE)),0,VLOOKUP($B167,'Feeder DER'!$B$3:$V$366,'Feeder DER'!F$369,FALSE)/1000)</f>
        <v>0</v>
      </c>
      <c r="AG167" s="82">
        <f>IF(ISNA(VLOOKUP($B167,'Feeder DER'!$B$3:$V$366,'Feeder DER'!G$369,FALSE)),0,VLOOKUP($B167,'Feeder DER'!$B$3:$V$366,'Feeder DER'!G$369,FALSE)/1000)</f>
        <v>0</v>
      </c>
      <c r="AH167" s="82">
        <f>IF(ISNA(VLOOKUP($B167,'Feeder DER'!$B$3:$V$366,'Feeder DER'!H$369,FALSE)),0,VLOOKUP($B167,'Feeder DER'!$B$3:$V$366,'Feeder DER'!H$369,FALSE)/1000)</f>
        <v>0</v>
      </c>
      <c r="AI167" s="82">
        <f>IF(ISNA(VLOOKUP($B167,'Feeder DER'!$B$3:$V$366,'Feeder DER'!I$369,FALSE)),0,VLOOKUP($B167,'Feeder DER'!$B$3:$V$366,'Feeder DER'!I$369,FALSE)/1000)</f>
        <v>0</v>
      </c>
      <c r="AJ167" s="82">
        <f>IF(ISNA(VLOOKUP($B167,'Feeder DER'!$B$3:$V$366,'Feeder DER'!J$369,FALSE)),0,VLOOKUP($B167,'Feeder DER'!$B$3:$V$366,'Feeder DER'!J$369,FALSE)/1000)</f>
        <v>0</v>
      </c>
      <c r="AK167" s="82">
        <f>IF(ISNA(VLOOKUP($B167,'Feeder DER'!$B$3:$V$366,'Feeder DER'!K$369,FALSE)),0,VLOOKUP($B167,'Feeder DER'!$B$3:$V$366,'Feeder DER'!K$369,FALSE)/1000)</f>
        <v>0</v>
      </c>
      <c r="AL167" s="82">
        <f>IF(ISNA(VLOOKUP($B167,'Feeder DER'!$B$3:$V$366,'Feeder DER'!L$369,FALSE)),0,VLOOKUP($B167,'Feeder DER'!$B$3:$V$366,'Feeder DER'!L$369,FALSE)/1000)</f>
        <v>0</v>
      </c>
      <c r="AM167" s="82">
        <f>IF(ISNA(VLOOKUP($B167,'Feeder DER'!$B$3:$V$366,'Feeder DER'!M$369,FALSE)),0,VLOOKUP($B167,'Feeder DER'!$B$3:$V$366,'Feeder DER'!M$369,FALSE)/1000)</f>
        <v>0</v>
      </c>
      <c r="AN167" s="82">
        <f>IF(ISNA(VLOOKUP($B167,'Feeder DER'!$B$3:$V$366,'Feeder DER'!N$369,FALSE)),0,VLOOKUP($B167,'Feeder DER'!$B$3:$V$366,'Feeder DER'!N$369,FALSE)/1000)</f>
        <v>0</v>
      </c>
      <c r="AO167" s="82">
        <f>IF(ISNA(VLOOKUP($B167,'Feeder DER'!$B$3:$V$366,'Feeder DER'!O$369,FALSE)),0,VLOOKUP($B167,'Feeder DER'!$B$3:$V$366,'Feeder DER'!O$369,FALSE)/1000)</f>
        <v>0</v>
      </c>
      <c r="AP167" s="82">
        <f>IF(ISNA(VLOOKUP($B167,'Feeder DER'!$B$3:$V$366,'Feeder DER'!P$369,FALSE)),0,VLOOKUP($B167,'Feeder DER'!$B$3:$V$366,'Feeder DER'!P$369,FALSE)/1000)</f>
        <v>0</v>
      </c>
      <c r="AQ167" s="82">
        <f>IF(ISNA(VLOOKUP($B167,'Feeder DER'!$B$3:$V$366,'Feeder DER'!Q$369,FALSE)),0,VLOOKUP($B167,'Feeder DER'!$B$3:$V$366,'Feeder DER'!Q$369,FALSE)/1000)</f>
        <v>0</v>
      </c>
      <c r="AR167" s="82">
        <f>IF(ISNA(VLOOKUP($B167,'Feeder DER'!$B$3:$V$366,'Feeder DER'!R$369,FALSE)),0,VLOOKUP($B167,'Feeder DER'!$B$3:$V$366,'Feeder DER'!R$369,FALSE)/1000)</f>
        <v>0</v>
      </c>
      <c r="AS167" s="82">
        <f>IF(ISNA(VLOOKUP($B167,'Feeder DER'!$B$3:$V$366,'Feeder DER'!S$369,FALSE)),0,VLOOKUP($B167,'Feeder DER'!$B$3:$V$366,'Feeder DER'!S$369,FALSE)/1000)</f>
        <v>0</v>
      </c>
      <c r="AT167" s="82">
        <f>IF(ISNA(VLOOKUP($B167,'Feeder DER'!$B$3:$V$366,'Feeder DER'!T$369,FALSE)),0,VLOOKUP($B167,'Feeder DER'!$B$3:$V$366,'Feeder DER'!T$369,FALSE)/1000)</f>
        <v>0</v>
      </c>
      <c r="AU167" s="82">
        <f>IF(ISNA(VLOOKUP($B167,'Feeder DER'!$B$3:$V$366,'Feeder DER'!U$369,FALSE)),0,VLOOKUP($B167,'Feeder DER'!$B$3:$V$366,'Feeder DER'!U$369,FALSE)/1000)</f>
        <v>0</v>
      </c>
      <c r="AV167" s="82">
        <f>IF(ISNA(VLOOKUP($B167,'Feeder DER'!$B$3:$V$366,'Feeder DER'!V$369,FALSE)),0,VLOOKUP($B167,'Feeder DER'!$B$3:$V$366,'Feeder DER'!V$369,FALSE)/1000)</f>
        <v>0</v>
      </c>
    </row>
    <row r="168" spans="1:48" x14ac:dyDescent="0.25">
      <c r="A168" s="9" t="s">
        <v>63</v>
      </c>
      <c r="B168" s="108">
        <v>31002</v>
      </c>
      <c r="C168" s="109">
        <v>105.87121120738252</v>
      </c>
      <c r="D168" s="109">
        <v>121.71732208841252</v>
      </c>
      <c r="E168" s="109">
        <v>121.71732208841252</v>
      </c>
      <c r="F168" s="109">
        <v>123.57105135616368</v>
      </c>
      <c r="G168" s="109">
        <v>127.9645904821046</v>
      </c>
      <c r="H168" s="109">
        <v>131.0417921396128</v>
      </c>
      <c r="I168" s="109">
        <v>131.71042294502905</v>
      </c>
      <c r="J168" s="109">
        <v>132.40935510137695</v>
      </c>
      <c r="K168" s="109">
        <v>133.46054412433381</v>
      </c>
      <c r="L168" s="109">
        <v>137.70682949041046</v>
      </c>
      <c r="M168" s="109">
        <v>146.54450483337041</v>
      </c>
      <c r="N168" s="109">
        <v>155.39042780456643</v>
      </c>
      <c r="P168" s="109">
        <v>119.77878908657758</v>
      </c>
      <c r="Q168" s="109">
        <v>115.21590859936244</v>
      </c>
      <c r="R168" s="109">
        <v>115.21590859936244</v>
      </c>
      <c r="S168" s="109">
        <v>118.80478662948954</v>
      </c>
      <c r="T168" s="109">
        <v>121.12440930104296</v>
      </c>
      <c r="U168" s="109">
        <v>123.32658456260447</v>
      </c>
      <c r="V168" s="109">
        <v>124.11973229522802</v>
      </c>
      <c r="W168" s="109">
        <v>125.08919923487309</v>
      </c>
      <c r="X168" s="109">
        <v>126.47376360148496</v>
      </c>
      <c r="Y168" s="109">
        <v>129.00193377000085</v>
      </c>
      <c r="Z168" s="109">
        <v>135.35349728424498</v>
      </c>
      <c r="AA168" s="109">
        <v>141.11246510701557</v>
      </c>
      <c r="AC168" s="82">
        <f>IF(ISNA(VLOOKUP($B168,'Feeder DER'!$B$3:$V$366,'Feeder DER'!C$369,FALSE)),0,VLOOKUP($B168,'Feeder DER'!$B$3:$V$366,'Feeder DER'!C$369,FALSE)/1000)</f>
        <v>2.2520992352761528E-2</v>
      </c>
      <c r="AD168" s="82">
        <f>IF(ISNA(VLOOKUP($B168,'Feeder DER'!$B$3:$V$366,'Feeder DER'!D$369,FALSE)),0,VLOOKUP($B168,'Feeder DER'!$B$3:$V$366,'Feeder DER'!D$369,FALSE)/1000)</f>
        <v>4.3303258328700099E-2</v>
      </c>
      <c r="AE168" s="82">
        <f>IF(ISNA(VLOOKUP($B168,'Feeder DER'!$B$3:$V$366,'Feeder DER'!E$369,FALSE)),0,VLOOKUP($B168,'Feeder DER'!$B$3:$V$366,'Feeder DER'!E$369,FALSE)/1000)</f>
        <v>6.7783444765638273E-2</v>
      </c>
      <c r="AF168" s="82">
        <f>IF(ISNA(VLOOKUP($B168,'Feeder DER'!$B$3:$V$366,'Feeder DER'!F$369,FALSE)),0,VLOOKUP($B168,'Feeder DER'!$B$3:$V$366,'Feeder DER'!F$369,FALSE)/1000)</f>
        <v>9.5565018224888915E-2</v>
      </c>
      <c r="AG168" s="82">
        <f>IF(ISNA(VLOOKUP($B168,'Feeder DER'!$B$3:$V$366,'Feeder DER'!G$369,FALSE)),0,VLOOKUP($B168,'Feeder DER'!$B$3:$V$366,'Feeder DER'!G$369,FALSE)/1000)</f>
        <v>0.12455019647408289</v>
      </c>
      <c r="AH168" s="82">
        <f>IF(ISNA(VLOOKUP($B168,'Feeder DER'!$B$3:$V$366,'Feeder DER'!H$369,FALSE)),0,VLOOKUP($B168,'Feeder DER'!$B$3:$V$366,'Feeder DER'!H$369,FALSE)/1000)</f>
        <v>0.15713989861211564</v>
      </c>
      <c r="AI168" s="82">
        <f>IF(ISNA(VLOOKUP($B168,'Feeder DER'!$B$3:$V$366,'Feeder DER'!I$369,FALSE)),0,VLOOKUP($B168,'Feeder DER'!$B$3:$V$366,'Feeder DER'!I$369,FALSE)/1000)</f>
        <v>0.19407603280121882</v>
      </c>
      <c r="AJ168" s="82">
        <f>IF(ISNA(VLOOKUP($B168,'Feeder DER'!$B$3:$V$366,'Feeder DER'!J$369,FALSE)),0,VLOOKUP($B168,'Feeder DER'!$B$3:$V$366,'Feeder DER'!J$369,FALSE)/1000)</f>
        <v>0.27465410958359449</v>
      </c>
      <c r="AK168" s="82">
        <f>IF(ISNA(VLOOKUP($B168,'Feeder DER'!$B$3:$V$366,'Feeder DER'!K$369,FALSE)),0,VLOOKUP($B168,'Feeder DER'!$B$3:$V$366,'Feeder DER'!K$369,FALSE)/1000)</f>
        <v>0.34295931166726118</v>
      </c>
      <c r="AL168" s="82">
        <f>IF(ISNA(VLOOKUP($B168,'Feeder DER'!$B$3:$V$366,'Feeder DER'!L$369,FALSE)),0,VLOOKUP($B168,'Feeder DER'!$B$3:$V$366,'Feeder DER'!L$369,FALSE)/1000)</f>
        <v>0.40775959349750346</v>
      </c>
      <c r="AM168" s="82">
        <f>IF(ISNA(VLOOKUP($B168,'Feeder DER'!$B$3:$V$366,'Feeder DER'!M$369,FALSE)),0,VLOOKUP($B168,'Feeder DER'!$B$3:$V$366,'Feeder DER'!M$369,FALSE)/1000)</f>
        <v>-0.21488264413436309</v>
      </c>
      <c r="AN168" s="82">
        <f>IF(ISNA(VLOOKUP($B168,'Feeder DER'!$B$3:$V$366,'Feeder DER'!N$369,FALSE)),0,VLOOKUP($B168,'Feeder DER'!$B$3:$V$366,'Feeder DER'!N$369,FALSE)/1000)</f>
        <v>-0.26063998238528618</v>
      </c>
      <c r="AO168" s="82">
        <f>IF(ISNA(VLOOKUP($B168,'Feeder DER'!$B$3:$V$366,'Feeder DER'!O$369,FALSE)),0,VLOOKUP($B168,'Feeder DER'!$B$3:$V$366,'Feeder DER'!O$369,FALSE)/1000)</f>
        <v>-0.3098546701007201</v>
      </c>
      <c r="AP168" s="82">
        <f>IF(ISNA(VLOOKUP($B168,'Feeder DER'!$B$3:$V$366,'Feeder DER'!P$369,FALSE)),0,VLOOKUP($B168,'Feeder DER'!$B$3:$V$366,'Feeder DER'!P$369,FALSE)/1000)</f>
        <v>-0.35674824252186715</v>
      </c>
      <c r="AQ168" s="82">
        <f>IF(ISNA(VLOOKUP($B168,'Feeder DER'!$B$3:$V$366,'Feeder DER'!Q$369,FALSE)),0,VLOOKUP($B168,'Feeder DER'!$B$3:$V$366,'Feeder DER'!Q$369,FALSE)/1000)</f>
        <v>-0.39688734990940594</v>
      </c>
      <c r="AR168" s="82">
        <f>IF(ISNA(VLOOKUP($B168,'Feeder DER'!$B$3:$V$366,'Feeder DER'!R$369,FALSE)),0,VLOOKUP($B168,'Feeder DER'!$B$3:$V$366,'Feeder DER'!R$369,FALSE)/1000)</f>
        <v>-0.43186721437750447</v>
      </c>
      <c r="AS168" s="82">
        <f>IF(ISNA(VLOOKUP($B168,'Feeder DER'!$B$3:$V$366,'Feeder DER'!S$369,FALSE)),0,VLOOKUP($B168,'Feeder DER'!$B$3:$V$366,'Feeder DER'!S$369,FALSE)/1000)</f>
        <v>-0.46353864238528625</v>
      </c>
      <c r="AT168" s="82">
        <f>IF(ISNA(VLOOKUP($B168,'Feeder DER'!$B$3:$V$366,'Feeder DER'!T$369,FALSE)),0,VLOOKUP($B168,'Feeder DER'!$B$3:$V$366,'Feeder DER'!T$369,FALSE)/1000)</f>
        <v>-0.49369051566260302</v>
      </c>
      <c r="AU168" s="82">
        <f>IF(ISNA(VLOOKUP($B168,'Feeder DER'!$B$3:$V$366,'Feeder DER'!U$369,FALSE)),0,VLOOKUP($B168,'Feeder DER'!$B$3:$V$366,'Feeder DER'!U$369,FALSE)/1000)</f>
        <v>-0.52561559586029249</v>
      </c>
      <c r="AV168" s="82">
        <f>IF(ISNA(VLOOKUP($B168,'Feeder DER'!$B$3:$V$366,'Feeder DER'!V$369,FALSE)),0,VLOOKUP($B168,'Feeder DER'!$B$3:$V$366,'Feeder DER'!V$369,FALSE)/1000)</f>
        <v>-0.55302438916636976</v>
      </c>
    </row>
    <row r="169" spans="1:48" x14ac:dyDescent="0.25">
      <c r="A169" s="9" t="s">
        <v>63</v>
      </c>
      <c r="B169" s="108">
        <v>31007</v>
      </c>
      <c r="C169" s="109">
        <v>93.366852621406039</v>
      </c>
      <c r="D169" s="109">
        <v>100.72277995222473</v>
      </c>
      <c r="E169" s="109">
        <v>100.72277995222473</v>
      </c>
      <c r="F169" s="109">
        <v>102.25676674985633</v>
      </c>
      <c r="G169" s="109">
        <v>105.89248159307473</v>
      </c>
      <c r="H169" s="109">
        <v>108.43890884023914</v>
      </c>
      <c r="I169" s="109">
        <v>108.99221014795523</v>
      </c>
      <c r="J169" s="109">
        <v>109.5705862457651</v>
      </c>
      <c r="K169" s="109">
        <v>110.44045980879477</v>
      </c>
      <c r="L169" s="109">
        <v>113.95432011399457</v>
      </c>
      <c r="M169" s="109">
        <v>121.26761959828302</v>
      </c>
      <c r="N169" s="109">
        <v>128.5877441098535</v>
      </c>
      <c r="P169" s="109">
        <v>138.87745869546819</v>
      </c>
      <c r="Q169" s="109">
        <v>127.60100078324736</v>
      </c>
      <c r="R169" s="109">
        <v>127.60100078324736</v>
      </c>
      <c r="S169" s="109">
        <v>131.57566395173069</v>
      </c>
      <c r="T169" s="109">
        <v>134.14463361857551</v>
      </c>
      <c r="U169" s="109">
        <v>136.58353090881405</v>
      </c>
      <c r="V169" s="109">
        <v>137.46193776844012</v>
      </c>
      <c r="W169" s="109">
        <v>138.53561720410849</v>
      </c>
      <c r="X169" s="109">
        <v>140.06901481365941</v>
      </c>
      <c r="Y169" s="109">
        <v>142.86894971479128</v>
      </c>
      <c r="Z169" s="109">
        <v>149.90327223855081</v>
      </c>
      <c r="AA169" s="109">
        <v>156.28129821254473</v>
      </c>
      <c r="AC169" s="82">
        <f>IF(ISNA(VLOOKUP($B169,'Feeder DER'!$B$3:$V$366,'Feeder DER'!C$369,FALSE)),0,VLOOKUP($B169,'Feeder DER'!$B$3:$V$366,'Feeder DER'!C$369,FALSE)/1000)</f>
        <v>5.1332126756912302E-2</v>
      </c>
      <c r="AD169" s="82">
        <f>IF(ISNA(VLOOKUP($B169,'Feeder DER'!$B$3:$V$366,'Feeder DER'!D$369,FALSE)),0,VLOOKUP($B169,'Feeder DER'!$B$3:$V$366,'Feeder DER'!D$369,FALSE)/1000)</f>
        <v>0.10244301763103753</v>
      </c>
      <c r="AE169" s="82">
        <f>IF(ISNA(VLOOKUP($B169,'Feeder DER'!$B$3:$V$366,'Feeder DER'!E$369,FALSE)),0,VLOOKUP($B169,'Feeder DER'!$B$3:$V$366,'Feeder DER'!E$369,FALSE)/1000)</f>
        <v>0.16216744696985858</v>
      </c>
      <c r="AF169" s="82">
        <f>IF(ISNA(VLOOKUP($B169,'Feeder DER'!$B$3:$V$366,'Feeder DER'!F$369,FALSE)),0,VLOOKUP($B169,'Feeder DER'!$B$3:$V$366,'Feeder DER'!F$369,FALSE)/1000)</f>
        <v>0.22902631876852</v>
      </c>
      <c r="AG169" s="82">
        <f>IF(ISNA(VLOOKUP($B169,'Feeder DER'!$B$3:$V$366,'Feeder DER'!G$369,FALSE)),0,VLOOKUP($B169,'Feeder DER'!$B$3:$V$366,'Feeder DER'!G$369,FALSE)/1000)</f>
        <v>0.29791055573610525</v>
      </c>
      <c r="AH169" s="82">
        <f>IF(ISNA(VLOOKUP($B169,'Feeder DER'!$B$3:$V$366,'Feeder DER'!H$369,FALSE)),0,VLOOKUP($B169,'Feeder DER'!$B$3:$V$366,'Feeder DER'!H$369,FALSE)/1000)</f>
        <v>0.37439997252015206</v>
      </c>
      <c r="AI169" s="82">
        <f>IF(ISNA(VLOOKUP($B169,'Feeder DER'!$B$3:$V$366,'Feeder DER'!I$369,FALSE)),0,VLOOKUP($B169,'Feeder DER'!$B$3:$V$366,'Feeder DER'!I$369,FALSE)/1000)</f>
        <v>0.46019700217059434</v>
      </c>
      <c r="AJ169" s="82">
        <f>IF(ISNA(VLOOKUP($B169,'Feeder DER'!$B$3:$V$366,'Feeder DER'!J$369,FALSE)),0,VLOOKUP($B169,'Feeder DER'!$B$3:$V$366,'Feeder DER'!J$369,FALSE)/1000)</f>
        <v>0.64522622320349665</v>
      </c>
      <c r="AK169" s="82">
        <f>IF(ISNA(VLOOKUP($B169,'Feeder DER'!$B$3:$V$366,'Feeder DER'!K$369,FALSE)),0,VLOOKUP($B169,'Feeder DER'!$B$3:$V$366,'Feeder DER'!K$369,FALSE)/1000)</f>
        <v>0.80152782824441748</v>
      </c>
      <c r="AL169" s="82">
        <f>IF(ISNA(VLOOKUP($B169,'Feeder DER'!$B$3:$V$366,'Feeder DER'!L$369,FALSE)),0,VLOOKUP($B169,'Feeder DER'!$B$3:$V$366,'Feeder DER'!L$369,FALSE)/1000)</f>
        <v>0.94872580065145684</v>
      </c>
      <c r="AM169" s="82">
        <f>IF(ISNA(VLOOKUP($B169,'Feeder DER'!$B$3:$V$366,'Feeder DER'!M$369,FALSE)),0,VLOOKUP($B169,'Feeder DER'!$B$3:$V$366,'Feeder DER'!M$369,FALSE)/1000)</f>
        <v>-0.52060375476631759</v>
      </c>
      <c r="AN169" s="82">
        <f>IF(ISNA(VLOOKUP($B169,'Feeder DER'!$B$3:$V$366,'Feeder DER'!N$369,FALSE)),0,VLOOKUP($B169,'Feeder DER'!$B$3:$V$366,'Feeder DER'!N$369,FALSE)/1000)</f>
        <v>-0.63315256078881521</v>
      </c>
      <c r="AO169" s="82">
        <f>IF(ISNA(VLOOKUP($B169,'Feeder DER'!$B$3:$V$366,'Feeder DER'!O$369,FALSE)),0,VLOOKUP($B169,'Feeder DER'!$B$3:$V$366,'Feeder DER'!O$369,FALSE)/1000)</f>
        <v>-0.75358488070374896</v>
      </c>
      <c r="AP169" s="82">
        <f>IF(ISNA(VLOOKUP($B169,'Feeder DER'!$B$3:$V$366,'Feeder DER'!P$369,FALSE)),0,VLOOKUP($B169,'Feeder DER'!$B$3:$V$366,'Feeder DER'!P$369,FALSE)/1000)</f>
        <v>-0.8675119245775248</v>
      </c>
      <c r="AQ169" s="82">
        <f>IF(ISNA(VLOOKUP($B169,'Feeder DER'!$B$3:$V$366,'Feeder DER'!Q$369,FALSE)),0,VLOOKUP($B169,'Feeder DER'!$B$3:$V$366,'Feeder DER'!Q$369,FALSE)/1000)</f>
        <v>-0.96441884660593724</v>
      </c>
      <c r="AR169" s="82">
        <f>IF(ISNA(VLOOKUP($B169,'Feeder DER'!$B$3:$V$366,'Feeder DER'!R$369,FALSE)),0,VLOOKUP($B169,'Feeder DER'!$B$3:$V$366,'Feeder DER'!R$369,FALSE)/1000)</f>
        <v>-1.0483067850719414</v>
      </c>
      <c r="AS169" s="82">
        <f>IF(ISNA(VLOOKUP($B169,'Feeder DER'!$B$3:$V$366,'Feeder DER'!S$369,FALSE)),0,VLOOKUP($B169,'Feeder DER'!$B$3:$V$366,'Feeder DER'!S$369,FALSE)/1000)</f>
        <v>-1.1236270733200882</v>
      </c>
      <c r="AT169" s="82">
        <f>IF(ISNA(VLOOKUP($B169,'Feeder DER'!$B$3:$V$366,'Feeder DER'!T$369,FALSE)),0,VLOOKUP($B169,'Feeder DER'!$B$3:$V$366,'Feeder DER'!T$369,FALSE)/1000)</f>
        <v>-1.1960809739032978</v>
      </c>
      <c r="AU169" s="82">
        <f>IF(ISNA(VLOOKUP($B169,'Feeder DER'!$B$3:$V$366,'Feeder DER'!U$369,FALSE)),0,VLOOKUP($B169,'Feeder DER'!$B$3:$V$366,'Feeder DER'!U$369,FALSE)/1000)</f>
        <v>-1.2710809188964802</v>
      </c>
      <c r="AV169" s="82">
        <f>IF(ISNA(VLOOKUP($B169,'Feeder DER'!$B$3:$V$366,'Feeder DER'!V$369,FALSE)),0,VLOOKUP($B169,'Feeder DER'!$B$3:$V$366,'Feeder DER'!V$369,FALSE)/1000)</f>
        <v>-1.3342362939719503</v>
      </c>
    </row>
    <row r="170" spans="1:48" x14ac:dyDescent="0.25">
      <c r="A170" s="9" t="s">
        <v>63</v>
      </c>
      <c r="B170" s="108">
        <v>31008</v>
      </c>
      <c r="C170" s="109">
        <v>129.07431056817066</v>
      </c>
      <c r="D170" s="109">
        <v>134.74427016644862</v>
      </c>
      <c r="E170" s="109">
        <v>134.74427016644862</v>
      </c>
      <c r="F170" s="109">
        <v>136.79639711915863</v>
      </c>
      <c r="G170" s="109">
        <v>141.66016024518788</v>
      </c>
      <c r="H170" s="109">
        <v>145.06670324483377</v>
      </c>
      <c r="I170" s="109">
        <v>145.80689509543313</v>
      </c>
      <c r="J170" s="109">
        <v>146.58063133680844</v>
      </c>
      <c r="K170" s="109">
        <v>147.74432517491655</v>
      </c>
      <c r="L170" s="109">
        <v>152.44507452392756</v>
      </c>
      <c r="M170" s="109">
        <v>162.22861308378984</v>
      </c>
      <c r="N170" s="109">
        <v>172.02128198457814</v>
      </c>
      <c r="P170" s="109">
        <v>164.07607933958906</v>
      </c>
      <c r="Q170" s="109">
        <v>148.99262725966597</v>
      </c>
      <c r="R170" s="109">
        <v>148.99262725966597</v>
      </c>
      <c r="S170" s="109">
        <v>153.63362148627482</v>
      </c>
      <c r="T170" s="109">
        <v>156.6332652011684</v>
      </c>
      <c r="U170" s="109">
        <v>159.48103060001807</v>
      </c>
      <c r="V170" s="109">
        <v>160.50669767954918</v>
      </c>
      <c r="W170" s="109">
        <v>161.76037373986978</v>
      </c>
      <c r="X170" s="109">
        <v>163.55083727133351</v>
      </c>
      <c r="Y170" s="109">
        <v>166.8201663088409</v>
      </c>
      <c r="Z170" s="109">
        <v>175.03375544508202</v>
      </c>
      <c r="AA170" s="109">
        <v>182.48102341917854</v>
      </c>
      <c r="AC170" s="82">
        <f>IF(ISNA(VLOOKUP($B170,'Feeder DER'!$B$3:$V$366,'Feeder DER'!C$369,FALSE)),0,VLOOKUP($B170,'Feeder DER'!$B$3:$V$366,'Feeder DER'!C$369,FALSE)/1000)</f>
        <v>5.3797836339226093E-2</v>
      </c>
      <c r="AD170" s="82">
        <f>IF(ISNA(VLOOKUP($B170,'Feeder DER'!$B$3:$V$366,'Feeder DER'!D$369,FALSE)),0,VLOOKUP($B170,'Feeder DER'!$B$3:$V$366,'Feeder DER'!D$369,FALSE)/1000)</f>
        <v>0.1073384952221409</v>
      </c>
      <c r="AE170" s="82">
        <f>IF(ISNA(VLOOKUP($B170,'Feeder DER'!$B$3:$V$366,'Feeder DER'!E$369,FALSE)),0,VLOOKUP($B170,'Feeder DER'!$B$3:$V$366,'Feeder DER'!E$369,FALSE)/1000)</f>
        <v>0.17036231142236063</v>
      </c>
      <c r="AF170" s="82">
        <f>IF(ISNA(VLOOKUP($B170,'Feeder DER'!$B$3:$V$366,'Feeder DER'!F$369,FALSE)),0,VLOOKUP($B170,'Feeder DER'!$B$3:$V$366,'Feeder DER'!F$369,FALSE)/1000)</f>
        <v>0.24170371929666384</v>
      </c>
      <c r="AG170" s="82">
        <f>IF(ISNA(VLOOKUP($B170,'Feeder DER'!$B$3:$V$366,'Feeder DER'!G$369,FALSE)),0,VLOOKUP($B170,'Feeder DER'!$B$3:$V$366,'Feeder DER'!G$369,FALSE)/1000)</f>
        <v>0.31592607836167702</v>
      </c>
      <c r="AH170" s="82">
        <f>IF(ISNA(VLOOKUP($B170,'Feeder DER'!$B$3:$V$366,'Feeder DER'!H$369,FALSE)),0,VLOOKUP($B170,'Feeder DER'!$B$3:$V$366,'Feeder DER'!H$369,FALSE)/1000)</f>
        <v>0.39907790070737931</v>
      </c>
      <c r="AI170" s="82">
        <f>IF(ISNA(VLOOKUP($B170,'Feeder DER'!$B$3:$V$366,'Feeder DER'!I$369,FALSE)),0,VLOOKUP($B170,'Feeder DER'!$B$3:$V$366,'Feeder DER'!I$369,FALSE)/1000)</f>
        <v>0.49297532708562891</v>
      </c>
      <c r="AJ170" s="82">
        <f>IF(ISNA(VLOOKUP($B170,'Feeder DER'!$B$3:$V$366,'Feeder DER'!J$369,FALSE)),0,VLOOKUP($B170,'Feeder DER'!$B$3:$V$366,'Feeder DER'!J$369,FALSE)/1000)</f>
        <v>0.69699253205301925</v>
      </c>
      <c r="AK170" s="82">
        <f>IF(ISNA(VLOOKUP($B170,'Feeder DER'!$B$3:$V$366,'Feeder DER'!K$369,FALSE)),0,VLOOKUP($B170,'Feeder DER'!$B$3:$V$366,'Feeder DER'!K$369,FALSE)/1000)</f>
        <v>0.86941312504085477</v>
      </c>
      <c r="AL170" s="82">
        <f>IF(ISNA(VLOOKUP($B170,'Feeder DER'!$B$3:$V$366,'Feeder DER'!L$369,FALSE)),0,VLOOKUP($B170,'Feeder DER'!$B$3:$V$366,'Feeder DER'!L$369,FALSE)/1000)</f>
        <v>1.0323601971761369</v>
      </c>
      <c r="AM170" s="82">
        <f>IF(ISNA(VLOOKUP($B170,'Feeder DER'!$B$3:$V$366,'Feeder DER'!M$369,FALSE)),0,VLOOKUP($B170,'Feeder DER'!$B$3:$V$366,'Feeder DER'!M$369,FALSE)/1000)</f>
        <v>-0.53589897642940409</v>
      </c>
      <c r="AN170" s="82">
        <f>IF(ISNA(VLOOKUP($B170,'Feeder DER'!$B$3:$V$366,'Feeder DER'!N$369,FALSE)),0,VLOOKUP($B170,'Feeder DER'!$B$3:$V$366,'Feeder DER'!N$369,FALSE)/1000)</f>
        <v>-0.65414284799532219</v>
      </c>
      <c r="AO170" s="82">
        <f>IF(ISNA(VLOOKUP($B170,'Feeder DER'!$B$3:$V$366,'Feeder DER'!O$369,FALSE)),0,VLOOKUP($B170,'Feeder DER'!$B$3:$V$366,'Feeder DER'!O$369,FALSE)/1000)</f>
        <v>-0.78133691537881667</v>
      </c>
      <c r="AP170" s="82">
        <f>IF(ISNA(VLOOKUP($B170,'Feeder DER'!$B$3:$V$366,'Feeder DER'!P$369,FALSE)),0,VLOOKUP($B170,'Feeder DER'!$B$3:$V$366,'Feeder DER'!P$369,FALSE)/1000)</f>
        <v>-0.90239878900980752</v>
      </c>
      <c r="AQ170" s="82">
        <f>IF(ISNA(VLOOKUP($B170,'Feeder DER'!$B$3:$V$366,'Feeder DER'!Q$369,FALSE)),0,VLOOKUP($B170,'Feeder DER'!$B$3:$V$366,'Feeder DER'!Q$369,FALSE)/1000)</f>
        <v>-1.0059674076223279</v>
      </c>
      <c r="AR170" s="82">
        <f>IF(ISNA(VLOOKUP($B170,'Feeder DER'!$B$3:$V$366,'Feeder DER'!R$369,FALSE)),0,VLOOKUP($B170,'Feeder DER'!$B$3:$V$366,'Feeder DER'!R$369,FALSE)/1000)</f>
        <v>-1.0961030280085522</v>
      </c>
      <c r="AS170" s="82">
        <f>IF(ISNA(VLOOKUP($B170,'Feeder DER'!$B$3:$V$366,'Feeder DER'!S$369,FALSE)),0,VLOOKUP($B170,'Feeder DER'!$B$3:$V$366,'Feeder DER'!S$369,FALSE)/1000)</f>
        <v>-1.1775314263265444</v>
      </c>
      <c r="AT170" s="82">
        <f>IF(ISNA(VLOOKUP($B170,'Feeder DER'!$B$3:$V$366,'Feeder DER'!T$369,FALSE)),0,VLOOKUP($B170,'Feeder DER'!$B$3:$V$366,'Feeder DER'!T$369,FALSE)/1000)</f>
        <v>-1.2552340538647486</v>
      </c>
      <c r="AU170" s="82">
        <f>IF(ISNA(VLOOKUP($B170,'Feeder DER'!$B$3:$V$366,'Feeder DER'!U$369,FALSE)),0,VLOOKUP($B170,'Feeder DER'!$B$3:$V$366,'Feeder DER'!U$369,FALSE)/1000)</f>
        <v>-1.3367228893129035</v>
      </c>
      <c r="AV170" s="82">
        <f>IF(ISNA(VLOOKUP($B170,'Feeder DER'!$B$3:$V$366,'Feeder DER'!V$369,FALSE)),0,VLOOKUP($B170,'Feeder DER'!$B$3:$V$366,'Feeder DER'!V$369,FALSE)/1000)</f>
        <v>-1.4062062189611286</v>
      </c>
    </row>
    <row r="171" spans="1:48" x14ac:dyDescent="0.25">
      <c r="A171" s="9" t="s">
        <v>63</v>
      </c>
      <c r="B171" s="108">
        <v>31010</v>
      </c>
      <c r="C171" s="109">
        <v>59.487623359871215</v>
      </c>
      <c r="D171" s="109">
        <v>69.953463217418744</v>
      </c>
      <c r="E171" s="109">
        <v>69.953463217418744</v>
      </c>
      <c r="F171" s="109">
        <v>71.018839779453927</v>
      </c>
      <c r="G171" s="109">
        <v>73.543897613190623</v>
      </c>
      <c r="H171" s="109">
        <v>75.312429070074955</v>
      </c>
      <c r="I171" s="109">
        <v>75.696705027269815</v>
      </c>
      <c r="J171" s="109">
        <v>76.098395797750612</v>
      </c>
      <c r="K171" s="109">
        <v>76.702535877324109</v>
      </c>
      <c r="L171" s="109">
        <v>79.142963928729486</v>
      </c>
      <c r="M171" s="109">
        <v>84.222158791250166</v>
      </c>
      <c r="N171" s="109">
        <v>89.306093736353517</v>
      </c>
      <c r="P171" s="109">
        <v>81.858391245287578</v>
      </c>
      <c r="Q171" s="109">
        <v>77.758376733228872</v>
      </c>
      <c r="R171" s="109">
        <v>77.758376733228872</v>
      </c>
      <c r="S171" s="109">
        <v>80.180484351080665</v>
      </c>
      <c r="T171" s="109">
        <v>81.745980780925152</v>
      </c>
      <c r="U171" s="109">
        <v>83.232212810015298</v>
      </c>
      <c r="V171" s="109">
        <v>83.767502432326978</v>
      </c>
      <c r="W171" s="109">
        <v>84.421788602003971</v>
      </c>
      <c r="X171" s="109">
        <v>85.356220998877035</v>
      </c>
      <c r="Y171" s="109">
        <v>87.062464614007951</v>
      </c>
      <c r="Z171" s="109">
        <v>91.349088523758198</v>
      </c>
      <c r="AA171" s="109">
        <v>95.235773921646171</v>
      </c>
      <c r="AC171" s="82">
        <f>IF(ISNA(VLOOKUP($B171,'Feeder DER'!$B$3:$V$366,'Feeder DER'!C$369,FALSE)),0,VLOOKUP($B171,'Feeder DER'!$B$3:$V$366,'Feeder DER'!C$369,FALSE)/1000)</f>
        <v>2.4333221606246524E-2</v>
      </c>
      <c r="AD171" s="82">
        <f>IF(ISNA(VLOOKUP($B171,'Feeder DER'!$B$3:$V$366,'Feeder DER'!D$369,FALSE)),0,VLOOKUP($B171,'Feeder DER'!$B$3:$V$366,'Feeder DER'!D$369,FALSE)/1000)</f>
        <v>4.817378939197587E-2</v>
      </c>
      <c r="AE171" s="82">
        <f>IF(ISNA(VLOOKUP($B171,'Feeder DER'!$B$3:$V$366,'Feeder DER'!E$369,FALSE)),0,VLOOKUP($B171,'Feeder DER'!$B$3:$V$366,'Feeder DER'!E$369,FALSE)/1000)</f>
        <v>7.5945806078095687E-2</v>
      </c>
      <c r="AF171" s="82">
        <f>IF(ISNA(VLOOKUP($B171,'Feeder DER'!$B$3:$V$366,'Feeder DER'!F$369,FALSE)),0,VLOOKUP($B171,'Feeder DER'!$B$3:$V$366,'Feeder DER'!F$369,FALSE)/1000)</f>
        <v>0.10691815659599539</v>
      </c>
      <c r="AG171" s="82">
        <f>IF(ISNA(VLOOKUP($B171,'Feeder DER'!$B$3:$V$366,'Feeder DER'!G$369,FALSE)),0,VLOOKUP($B171,'Feeder DER'!$B$3:$V$366,'Feeder DER'!G$369,FALSE)/1000)</f>
        <v>0.13873075579718674</v>
      </c>
      <c r="AH171" s="82">
        <f>IF(ISNA(VLOOKUP($B171,'Feeder DER'!$B$3:$V$366,'Feeder DER'!H$369,FALSE)),0,VLOOKUP($B171,'Feeder DER'!$B$3:$V$366,'Feeder DER'!H$369,FALSE)/1000)</f>
        <v>0.17396959986450758</v>
      </c>
      <c r="AI171" s="82">
        <f>IF(ISNA(VLOOKUP($B171,'Feeder DER'!$B$3:$V$366,'Feeder DER'!I$369,FALSE)),0,VLOOKUP($B171,'Feeder DER'!$B$3:$V$366,'Feeder DER'!I$369,FALSE)/1000)</f>
        <v>0.21342742295553627</v>
      </c>
      <c r="AJ171" s="82">
        <f>IF(ISNA(VLOOKUP($B171,'Feeder DER'!$B$3:$V$366,'Feeder DER'!J$369,FALSE)),0,VLOOKUP($B171,'Feeder DER'!$B$3:$V$366,'Feeder DER'!J$369,FALSE)/1000)</f>
        <v>0.298387370960779</v>
      </c>
      <c r="AK171" s="82">
        <f>IF(ISNA(VLOOKUP($B171,'Feeder DER'!$B$3:$V$366,'Feeder DER'!K$369,FALSE)),0,VLOOKUP($B171,'Feeder DER'!$B$3:$V$366,'Feeder DER'!K$369,FALSE)/1000)</f>
        <v>0.37010030972540447</v>
      </c>
      <c r="AL171" s="82">
        <f>IF(ISNA(VLOOKUP($B171,'Feeder DER'!$B$3:$V$366,'Feeder DER'!L$369,FALSE)),0,VLOOKUP($B171,'Feeder DER'!$B$3:$V$366,'Feeder DER'!L$369,FALSE)/1000)</f>
        <v>0.43756966552906168</v>
      </c>
      <c r="AM171" s="82">
        <f>IF(ISNA(VLOOKUP($B171,'Feeder DER'!$B$3:$V$366,'Feeder DER'!M$369,FALSE)),0,VLOOKUP($B171,'Feeder DER'!$B$3:$V$366,'Feeder DER'!M$369,FALSE)/1000)</f>
        <v>-0.24683962135936183</v>
      </c>
      <c r="AN171" s="82">
        <f>IF(ISNA(VLOOKUP($B171,'Feeder DER'!$B$3:$V$366,'Feeder DER'!N$369,FALSE)),0,VLOOKUP($B171,'Feeder DER'!$B$3:$V$366,'Feeder DER'!N$369,FALSE)/1000)</f>
        <v>-0.2990921994383326</v>
      </c>
      <c r="AO171" s="82">
        <f>IF(ISNA(VLOOKUP($B171,'Feeder DER'!$B$3:$V$366,'Feeder DER'!O$369,FALSE)),0,VLOOKUP($B171,'Feeder DER'!$B$3:$V$366,'Feeder DER'!O$369,FALSE)/1000)</f>
        <v>-0.35482439574508162</v>
      </c>
      <c r="AP171" s="82">
        <f>IF(ISNA(VLOOKUP($B171,'Feeder DER'!$B$3:$V$366,'Feeder DER'!P$369,FALSE)),0,VLOOKUP($B171,'Feeder DER'!$B$3:$V$366,'Feeder DER'!P$369,FALSE)/1000)</f>
        <v>-0.40735050988590354</v>
      </c>
      <c r="AQ171" s="82">
        <f>IF(ISNA(VLOOKUP($B171,'Feeder DER'!$B$3:$V$366,'Feeder DER'!Q$369,FALSE)),0,VLOOKUP($B171,'Feeder DER'!$B$3:$V$366,'Feeder DER'!Q$369,FALSE)/1000)</f>
        <v>-0.45186059250575872</v>
      </c>
      <c r="AR171" s="82">
        <f>IF(ISNA(VLOOKUP($B171,'Feeder DER'!$B$3:$V$366,'Feeder DER'!R$369,FALSE)),0,VLOOKUP($B171,'Feeder DER'!$B$3:$V$366,'Feeder DER'!R$369,FALSE)/1000)</f>
        <v>-0.49024541920222586</v>
      </c>
      <c r="AS171" s="82">
        <f>IF(ISNA(VLOOKUP($B171,'Feeder DER'!$B$3:$V$366,'Feeder DER'!S$369,FALSE)),0,VLOOKUP($B171,'Feeder DER'!$B$3:$V$366,'Feeder DER'!S$369,FALSE)/1000)</f>
        <v>-0.52456857107745902</v>
      </c>
      <c r="AT171" s="82">
        <f>IF(ISNA(VLOOKUP($B171,'Feeder DER'!$B$3:$V$366,'Feeder DER'!T$369,FALSE)),0,VLOOKUP($B171,'Feeder DER'!$B$3:$V$366,'Feeder DER'!T$369,FALSE)/1000)</f>
        <v>-0.55749816083785841</v>
      </c>
      <c r="AU171" s="82">
        <f>IF(ISNA(VLOOKUP($B171,'Feeder DER'!$B$3:$V$366,'Feeder DER'!U$369,FALSE)),0,VLOOKUP($B171,'Feeder DER'!$B$3:$V$366,'Feeder DER'!U$369,FALSE)/1000)</f>
        <v>-0.59145391744674514</v>
      </c>
      <c r="AV171" s="82">
        <f>IF(ISNA(VLOOKUP($B171,'Feeder DER'!$B$3:$V$366,'Feeder DER'!V$369,FALSE)),0,VLOOKUP($B171,'Feeder DER'!$B$3:$V$366,'Feeder DER'!V$369,FALSE)/1000)</f>
        <v>-0.61986056589098759</v>
      </c>
    </row>
    <row r="172" spans="1:48" x14ac:dyDescent="0.25">
      <c r="A172" s="9" t="s">
        <v>162</v>
      </c>
      <c r="B172" s="108">
        <v>34251</v>
      </c>
      <c r="C172" s="109">
        <v>76.794643156722273</v>
      </c>
      <c r="D172" s="109">
        <v>107.92017076022867</v>
      </c>
      <c r="E172" s="109">
        <v>107.92017076022867</v>
      </c>
      <c r="F172" s="109">
        <v>109.56377230918177</v>
      </c>
      <c r="G172" s="109">
        <v>113.45928598445701</v>
      </c>
      <c r="H172" s="109">
        <v>116.18767437358636</v>
      </c>
      <c r="I172" s="109">
        <v>116.78051316972466</v>
      </c>
      <c r="J172" s="109">
        <v>117.40021853596735</v>
      </c>
      <c r="K172" s="109">
        <v>118.33225102659657</v>
      </c>
      <c r="L172" s="109">
        <v>122.09720275196219</v>
      </c>
      <c r="M172" s="109">
        <v>129.93309180843445</v>
      </c>
      <c r="N172" s="109">
        <v>137.77629359108514</v>
      </c>
      <c r="P172" s="109">
        <v>159.90759027799271</v>
      </c>
      <c r="Q172" s="109">
        <v>133.62778896378973</v>
      </c>
      <c r="R172" s="109">
        <v>133.62778896378973</v>
      </c>
      <c r="S172" s="109">
        <v>137.79018148281432</v>
      </c>
      <c r="T172" s="109">
        <v>140.48048747092054</v>
      </c>
      <c r="U172" s="109">
        <v>143.03457756742347</v>
      </c>
      <c r="V172" s="109">
        <v>143.95447291104892</v>
      </c>
      <c r="W172" s="109">
        <v>145.07886384970595</v>
      </c>
      <c r="X172" s="109">
        <v>146.68468614662285</v>
      </c>
      <c r="Y172" s="109">
        <v>149.61686620621626</v>
      </c>
      <c r="Z172" s="109">
        <v>156.98343041761217</v>
      </c>
      <c r="AA172" s="109">
        <v>163.66270020097522</v>
      </c>
      <c r="AC172" s="82">
        <f>IF(ISNA(VLOOKUP($B172,'Feeder DER'!$B$3:$V$366,'Feeder DER'!C$369,FALSE)),0,VLOOKUP($B172,'Feeder DER'!$B$3:$V$366,'Feeder DER'!C$369,FALSE)/1000)</f>
        <v>3.714386716766431E-2</v>
      </c>
      <c r="AD172" s="82">
        <f>IF(ISNA(VLOOKUP($B172,'Feeder DER'!$B$3:$V$366,'Feeder DER'!D$369,FALSE)),0,VLOOKUP($B172,'Feeder DER'!$B$3:$V$366,'Feeder DER'!D$369,FALSE)/1000)</f>
        <v>7.4472942527658986E-2</v>
      </c>
      <c r="AE172" s="82">
        <f>IF(ISNA(VLOOKUP($B172,'Feeder DER'!$B$3:$V$366,'Feeder DER'!E$369,FALSE)),0,VLOOKUP($B172,'Feeder DER'!$B$3:$V$366,'Feeder DER'!E$369,FALSE)/1000)</f>
        <v>0.11759510955478743</v>
      </c>
      <c r="AF172" s="82">
        <f>IF(ISNA(VLOOKUP($B172,'Feeder DER'!$B$3:$V$366,'Feeder DER'!F$369,FALSE)),0,VLOOKUP($B172,'Feeder DER'!$B$3:$V$366,'Feeder DER'!F$369,FALSE)/1000)</f>
        <v>0.1644042406123761</v>
      </c>
      <c r="AG172" s="82">
        <f>IF(ISNA(VLOOKUP($B172,'Feeder DER'!$B$3:$V$366,'Feeder DER'!G$369,FALSE)),0,VLOOKUP($B172,'Feeder DER'!$B$3:$V$366,'Feeder DER'!G$369,FALSE)/1000)</f>
        <v>0.21104641237060648</v>
      </c>
      <c r="AH172" s="82">
        <f>IF(ISNA(VLOOKUP($B172,'Feeder DER'!$B$3:$V$366,'Feeder DER'!H$369,FALSE)),0,VLOOKUP($B172,'Feeder DER'!$B$3:$V$366,'Feeder DER'!H$369,FALSE)/1000)</f>
        <v>0.26095474175618366</v>
      </c>
      <c r="AI172" s="82">
        <f>IF(ISNA(VLOOKUP($B172,'Feeder DER'!$B$3:$V$366,'Feeder DER'!I$369,FALSE)),0,VLOOKUP($B172,'Feeder DER'!$B$3:$V$366,'Feeder DER'!I$369,FALSE)/1000)</f>
        <v>0.31537805422233461</v>
      </c>
      <c r="AJ172" s="82">
        <f>IF(ISNA(VLOOKUP($B172,'Feeder DER'!$B$3:$V$366,'Feeder DER'!J$369,FALSE)),0,VLOOKUP($B172,'Feeder DER'!$B$3:$V$366,'Feeder DER'!J$369,FALSE)/1000)</f>
        <v>0.42992488345822222</v>
      </c>
      <c r="AK172" s="82">
        <f>IF(ISNA(VLOOKUP($B172,'Feeder DER'!$B$3:$V$366,'Feeder DER'!K$369,FALSE)),0,VLOOKUP($B172,'Feeder DER'!$B$3:$V$366,'Feeder DER'!K$369,FALSE)/1000)</f>
        <v>0.52750691702031127</v>
      </c>
      <c r="AL172" s="82">
        <f>IF(ISNA(VLOOKUP($B172,'Feeder DER'!$B$3:$V$366,'Feeder DER'!L$369,FALSE)),0,VLOOKUP($B172,'Feeder DER'!$B$3:$V$366,'Feeder DER'!L$369,FALSE)/1000)</f>
        <v>0.61828378793259409</v>
      </c>
      <c r="AM172" s="82">
        <f>IF(ISNA(VLOOKUP($B172,'Feeder DER'!$B$3:$V$366,'Feeder DER'!M$369,FALSE)),0,VLOOKUP($B172,'Feeder DER'!$B$3:$V$366,'Feeder DER'!M$369,FALSE)/1000)</f>
        <v>-0.3620461369918801</v>
      </c>
      <c r="AN172" s="82">
        <f>IF(ISNA(VLOOKUP($B172,'Feeder DER'!$B$3:$V$366,'Feeder DER'!N$369,FALSE)),0,VLOOKUP($B172,'Feeder DER'!$B$3:$V$366,'Feeder DER'!N$369,FALSE)/1000)</f>
        <v>-0.4472683492104676</v>
      </c>
      <c r="AO172" s="82">
        <f>IF(ISNA(VLOOKUP($B172,'Feeder DER'!$B$3:$V$366,'Feeder DER'!O$369,FALSE)),0,VLOOKUP($B172,'Feeder DER'!$B$3:$V$366,'Feeder DER'!O$369,FALSE)/1000)</f>
        <v>-0.53966700461657668</v>
      </c>
      <c r="AP172" s="82">
        <f>IF(ISNA(VLOOKUP($B172,'Feeder DER'!$B$3:$V$366,'Feeder DER'!P$369,FALSE)),0,VLOOKUP($B172,'Feeder DER'!$B$3:$V$366,'Feeder DER'!P$369,FALSE)/1000)</f>
        <v>-0.62954968851367821</v>
      </c>
      <c r="AQ172" s="82">
        <f>IF(ISNA(VLOOKUP($B172,'Feeder DER'!$B$3:$V$366,'Feeder DER'!Q$369,FALSE)),0,VLOOKUP($B172,'Feeder DER'!$B$3:$V$366,'Feeder DER'!Q$369,FALSE)/1000)</f>
        <v>-0.70867709710601823</v>
      </c>
      <c r="AR172" s="82">
        <f>IF(ISNA(VLOOKUP($B172,'Feeder DER'!$B$3:$V$366,'Feeder DER'!R$369,FALSE)),0,VLOOKUP($B172,'Feeder DER'!$B$3:$V$366,'Feeder DER'!R$369,FALSE)/1000)</f>
        <v>-0.7806666901616619</v>
      </c>
      <c r="AS172" s="82">
        <f>IF(ISNA(VLOOKUP($B172,'Feeder DER'!$B$3:$V$366,'Feeder DER'!S$369,FALSE)),0,VLOOKUP($B172,'Feeder DER'!$B$3:$V$366,'Feeder DER'!S$369,FALSE)/1000)</f>
        <v>-0.84900714474508032</v>
      </c>
      <c r="AT172" s="82">
        <f>IF(ISNA(VLOOKUP($B172,'Feeder DER'!$B$3:$V$366,'Feeder DER'!T$369,FALSE)),0,VLOOKUP($B172,'Feeder DER'!$B$3:$V$366,'Feeder DER'!T$369,FALSE)/1000)</f>
        <v>-0.93011660310993993</v>
      </c>
      <c r="AU172" s="82">
        <f>IF(ISNA(VLOOKUP($B172,'Feeder DER'!$B$3:$V$366,'Feeder DER'!U$369,FALSE)),0,VLOOKUP($B172,'Feeder DER'!$B$3:$V$366,'Feeder DER'!U$369,FALSE)/1000)</f>
        <v>-1.0100129740992858</v>
      </c>
      <c r="AV172" s="82">
        <f>IF(ISNA(VLOOKUP($B172,'Feeder DER'!$B$3:$V$366,'Feeder DER'!V$369,FALSE)),0,VLOOKUP($B172,'Feeder DER'!$B$3:$V$366,'Feeder DER'!V$369,FALSE)/1000)</f>
        <v>-1.0807702856436714</v>
      </c>
    </row>
    <row r="173" spans="1:48" x14ac:dyDescent="0.25">
      <c r="A173" s="9" t="s">
        <v>162</v>
      </c>
      <c r="B173" s="108">
        <v>34252</v>
      </c>
      <c r="C173" s="109">
        <v>132.58241811599297</v>
      </c>
      <c r="D173" s="109">
        <v>200.82774669251623</v>
      </c>
      <c r="E173" s="109">
        <v>200.82774669251623</v>
      </c>
      <c r="F173" s="109">
        <v>203.88631112223658</v>
      </c>
      <c r="G173" s="109">
        <v>211.13544006731155</v>
      </c>
      <c r="H173" s="109">
        <v>216.21267529063459</v>
      </c>
      <c r="I173" s="109">
        <v>217.3158840674709</v>
      </c>
      <c r="J173" s="109">
        <v>218.46908862079104</v>
      </c>
      <c r="K173" s="109">
        <v>220.2035001179072</v>
      </c>
      <c r="L173" s="109">
        <v>227.20966741809761</v>
      </c>
      <c r="M173" s="109">
        <v>241.79140808305777</v>
      </c>
      <c r="N173" s="109">
        <v>256.38675693924159</v>
      </c>
      <c r="P173" s="109">
        <v>301.73982212432372</v>
      </c>
      <c r="Q173" s="109">
        <v>286.14653342184306</v>
      </c>
      <c r="R173" s="109">
        <v>286.14653342184306</v>
      </c>
      <c r="S173" s="109">
        <v>295.05975573357836</v>
      </c>
      <c r="T173" s="109">
        <v>300.82069616603002</v>
      </c>
      <c r="U173" s="109">
        <v>306.28994797980823</v>
      </c>
      <c r="V173" s="109">
        <v>308.2597842371502</v>
      </c>
      <c r="W173" s="109">
        <v>310.66752121912509</v>
      </c>
      <c r="X173" s="109">
        <v>314.10618085060923</v>
      </c>
      <c r="Y173" s="109">
        <v>320.38506315441407</v>
      </c>
      <c r="Z173" s="109">
        <v>336.15960248239435</v>
      </c>
      <c r="AA173" s="109">
        <v>350.46239016689697</v>
      </c>
      <c r="AC173" s="82">
        <f>IF(ISNA(VLOOKUP($B173,'Feeder DER'!$B$3:$V$366,'Feeder DER'!C$369,FALSE)),0,VLOOKUP($B173,'Feeder DER'!$B$3:$V$366,'Feeder DER'!C$369,FALSE)/1000)</f>
        <v>6.8902427490259086E-2</v>
      </c>
      <c r="AD173" s="82">
        <f>IF(ISNA(VLOOKUP($B173,'Feeder DER'!$B$3:$V$366,'Feeder DER'!D$369,FALSE)),0,VLOOKUP($B173,'Feeder DER'!$B$3:$V$366,'Feeder DER'!D$369,FALSE)/1000)</f>
        <v>0.13676544011588807</v>
      </c>
      <c r="AE173" s="82">
        <f>IF(ISNA(VLOOKUP($B173,'Feeder DER'!$B$3:$V$366,'Feeder DER'!E$369,FALSE)),0,VLOOKUP($B173,'Feeder DER'!$B$3:$V$366,'Feeder DER'!E$369,FALSE)/1000)</f>
        <v>0.21645664789744223</v>
      </c>
      <c r="AF173" s="82">
        <f>IF(ISNA(VLOOKUP($B173,'Feeder DER'!$B$3:$V$366,'Feeder DER'!F$369,FALSE)),0,VLOOKUP($B173,'Feeder DER'!$B$3:$V$366,'Feeder DER'!F$369,FALSE)/1000)</f>
        <v>0.30528645986863451</v>
      </c>
      <c r="AG173" s="82">
        <f>IF(ISNA(VLOOKUP($B173,'Feeder DER'!$B$3:$V$366,'Feeder DER'!G$369,FALSE)),0,VLOOKUP($B173,'Feeder DER'!$B$3:$V$366,'Feeder DER'!G$369,FALSE)/1000)</f>
        <v>0.3960583548679053</v>
      </c>
      <c r="AH173" s="82">
        <f>IF(ISNA(VLOOKUP($B173,'Feeder DER'!$B$3:$V$366,'Feeder DER'!H$369,FALSE)),0,VLOOKUP($B173,'Feeder DER'!$B$3:$V$366,'Feeder DER'!H$369,FALSE)/1000)</f>
        <v>0.49559497850046497</v>
      </c>
      <c r="AI173" s="82">
        <f>IF(ISNA(VLOOKUP($B173,'Feeder DER'!$B$3:$V$366,'Feeder DER'!I$369,FALSE)),0,VLOOKUP($B173,'Feeder DER'!$B$3:$V$366,'Feeder DER'!I$369,FALSE)/1000)</f>
        <v>0.60617252953500911</v>
      </c>
      <c r="AJ173" s="82">
        <f>IF(ISNA(VLOOKUP($B173,'Feeder DER'!$B$3:$V$366,'Feeder DER'!J$369,FALSE)),0,VLOOKUP($B173,'Feeder DER'!$B$3:$V$366,'Feeder DER'!J$369,FALSE)/1000)</f>
        <v>0.84268195710801785</v>
      </c>
      <c r="AK173" s="82">
        <f>IF(ISNA(VLOOKUP($B173,'Feeder DER'!$B$3:$V$366,'Feeder DER'!K$369,FALSE)),0,VLOOKUP($B173,'Feeder DER'!$B$3:$V$366,'Feeder DER'!K$369,FALSE)/1000)</f>
        <v>1.0442264719630308</v>
      </c>
      <c r="AL173" s="82">
        <f>IF(ISNA(VLOOKUP($B173,'Feeder DER'!$B$3:$V$366,'Feeder DER'!L$369,FALSE)),0,VLOOKUP($B173,'Feeder DER'!$B$3:$V$366,'Feeder DER'!L$369,FALSE)/1000)</f>
        <v>1.2331774912409819</v>
      </c>
      <c r="AM173" s="82">
        <f>IF(ISNA(VLOOKUP($B173,'Feeder DER'!$B$3:$V$366,'Feeder DER'!M$369,FALSE)),0,VLOOKUP($B173,'Feeder DER'!$B$3:$V$366,'Feeder DER'!M$369,FALSE)/1000)</f>
        <v>-0.64567534363732981</v>
      </c>
      <c r="AN173" s="82">
        <f>IF(ISNA(VLOOKUP($B173,'Feeder DER'!$B$3:$V$366,'Feeder DER'!N$369,FALSE)),0,VLOOKUP($B173,'Feeder DER'!$B$3:$V$366,'Feeder DER'!N$369,FALSE)/1000)</f>
        <v>-0.80100871798914886</v>
      </c>
      <c r="AO173" s="82">
        <f>IF(ISNA(VLOOKUP($B173,'Feeder DER'!$B$3:$V$366,'Feeder DER'!O$369,FALSE)),0,VLOOKUP($B173,'Feeder DER'!$B$3:$V$366,'Feeder DER'!O$369,FALSE)/1000)</f>
        <v>-0.9708176288799889</v>
      </c>
      <c r="AP173" s="82">
        <f>IF(ISNA(VLOOKUP($B173,'Feeder DER'!$B$3:$V$366,'Feeder DER'!P$369,FALSE)),0,VLOOKUP($B173,'Feeder DER'!$B$3:$V$366,'Feeder DER'!P$369,FALSE)/1000)</f>
        <v>-1.1369758530288498</v>
      </c>
      <c r="AQ173" s="82">
        <f>IF(ISNA(VLOOKUP($B173,'Feeder DER'!$B$3:$V$366,'Feeder DER'!Q$369,FALSE)),0,VLOOKUP($B173,'Feeder DER'!$B$3:$V$366,'Feeder DER'!Q$369,FALSE)/1000)</f>
        <v>-1.2838687206332242</v>
      </c>
      <c r="AR173" s="82">
        <f>IF(ISNA(VLOOKUP($B173,'Feeder DER'!$B$3:$V$366,'Feeder DER'!R$369,FALSE)),0,VLOOKUP($B173,'Feeder DER'!$B$3:$V$366,'Feeder DER'!R$369,FALSE)/1000)</f>
        <v>-1.4174509135863649</v>
      </c>
      <c r="AS173" s="82">
        <f>IF(ISNA(VLOOKUP($B173,'Feeder DER'!$B$3:$V$366,'Feeder DER'!S$369,FALSE)),0,VLOOKUP($B173,'Feeder DER'!$B$3:$V$366,'Feeder DER'!S$369,FALSE)/1000)</f>
        <v>-1.5441115498443685</v>
      </c>
      <c r="AT173" s="82">
        <f>IF(ISNA(VLOOKUP($B173,'Feeder DER'!$B$3:$V$366,'Feeder DER'!T$369,FALSE)),0,VLOOKUP($B173,'Feeder DER'!$B$3:$V$366,'Feeder DER'!T$369,FALSE)/1000)</f>
        <v>-1.6877002012227085</v>
      </c>
      <c r="AU173" s="82">
        <f>IF(ISNA(VLOOKUP($B173,'Feeder DER'!$B$3:$V$366,'Feeder DER'!U$369,FALSE)),0,VLOOKUP($B173,'Feeder DER'!$B$3:$V$366,'Feeder DER'!U$369,FALSE)/1000)</f>
        <v>-1.8327371859139774</v>
      </c>
      <c r="AV173" s="82">
        <f>IF(ISNA(VLOOKUP($B173,'Feeder DER'!$B$3:$V$366,'Feeder DER'!V$369,FALSE)),0,VLOOKUP($B173,'Feeder DER'!$B$3:$V$366,'Feeder DER'!V$369,FALSE)/1000)</f>
        <v>-1.9611707295141507</v>
      </c>
    </row>
    <row r="174" spans="1:48" x14ac:dyDescent="0.25">
      <c r="A174" s="9" t="s">
        <v>162</v>
      </c>
      <c r="B174" s="108">
        <v>34253</v>
      </c>
      <c r="C174" s="109">
        <v>63.052473421508189</v>
      </c>
      <c r="D174" s="109">
        <v>96.311159980787394</v>
      </c>
      <c r="E174" s="109">
        <v>96.311159980787394</v>
      </c>
      <c r="F174" s="109">
        <v>97.777958732223652</v>
      </c>
      <c r="G174" s="109">
        <v>101.25443062940343</v>
      </c>
      <c r="H174" s="109">
        <v>103.68932531854341</v>
      </c>
      <c r="I174" s="109">
        <v>104.21839223657626</v>
      </c>
      <c r="J174" s="109">
        <v>104.77143567830466</v>
      </c>
      <c r="K174" s="109">
        <v>105.60320910564398</v>
      </c>
      <c r="L174" s="109">
        <v>108.9631636478514</v>
      </c>
      <c r="M174" s="109">
        <v>115.95614335862594</v>
      </c>
      <c r="N174" s="109">
        <v>122.95564916304824</v>
      </c>
      <c r="P174" s="109">
        <v>152.87895716052938</v>
      </c>
      <c r="Q174" s="109">
        <v>138.19115778773386</v>
      </c>
      <c r="R174" s="109">
        <v>138.19115778773386</v>
      </c>
      <c r="S174" s="109">
        <v>142.49569538303061</v>
      </c>
      <c r="T174" s="109">
        <v>145.27787491456812</v>
      </c>
      <c r="U174" s="109">
        <v>147.91918680236392</v>
      </c>
      <c r="V174" s="109">
        <v>148.87049643312938</v>
      </c>
      <c r="W174" s="109">
        <v>150.03328515263112</v>
      </c>
      <c r="X174" s="109">
        <v>151.69394603861221</v>
      </c>
      <c r="Y174" s="109">
        <v>154.72625960467087</v>
      </c>
      <c r="Z174" s="109">
        <v>162.34439087201031</v>
      </c>
      <c r="AA174" s="109">
        <v>169.25175671033668</v>
      </c>
      <c r="AC174" s="82">
        <f>IF(ISNA(VLOOKUP($B174,'Feeder DER'!$B$3:$V$366,'Feeder DER'!C$369,FALSE)),0,VLOOKUP($B174,'Feeder DER'!$B$3:$V$366,'Feeder DER'!C$369,FALSE)/1000)</f>
        <v>3.6339712428343877E-2</v>
      </c>
      <c r="AD174" s="82">
        <f>IF(ISNA(VLOOKUP($B174,'Feeder DER'!$B$3:$V$366,'Feeder DER'!D$369,FALSE)),0,VLOOKUP($B174,'Feeder DER'!$B$3:$V$366,'Feeder DER'!D$369,FALSE)/1000)</f>
        <v>7.2704643965158064E-2</v>
      </c>
      <c r="AE174" s="82">
        <f>IF(ISNA(VLOOKUP($B174,'Feeder DER'!$B$3:$V$366,'Feeder DER'!E$369,FALSE)),0,VLOOKUP($B174,'Feeder DER'!$B$3:$V$366,'Feeder DER'!E$369,FALSE)/1000)</f>
        <v>0.11477452822278329</v>
      </c>
      <c r="AF174" s="82">
        <f>IF(ISNA(VLOOKUP($B174,'Feeder DER'!$B$3:$V$366,'Feeder DER'!F$369,FALSE)),0,VLOOKUP($B174,'Feeder DER'!$B$3:$V$366,'Feeder DER'!F$369,FALSE)/1000)</f>
        <v>0.16047418579958594</v>
      </c>
      <c r="AG174" s="82">
        <f>IF(ISNA(VLOOKUP($B174,'Feeder DER'!$B$3:$V$366,'Feeder DER'!G$369,FALSE)),0,VLOOKUP($B174,'Feeder DER'!$B$3:$V$366,'Feeder DER'!G$369,FALSE)/1000)</f>
        <v>0.20601424523434278</v>
      </c>
      <c r="AH174" s="82">
        <f>IF(ISNA(VLOOKUP($B174,'Feeder DER'!$B$3:$V$366,'Feeder DER'!H$369,FALSE)),0,VLOOKUP($B174,'Feeder DER'!$B$3:$V$366,'Feeder DER'!H$369,FALSE)/1000)</f>
        <v>0.25470814243241252</v>
      </c>
      <c r="AI174" s="82">
        <f>IF(ISNA(VLOOKUP($B174,'Feeder DER'!$B$3:$V$366,'Feeder DER'!I$369,FALSE)),0,VLOOKUP($B174,'Feeder DER'!$B$3:$V$366,'Feeder DER'!I$369,FALSE)/1000)</f>
        <v>0.3077624662214471</v>
      </c>
      <c r="AJ174" s="82">
        <f>IF(ISNA(VLOOKUP($B174,'Feeder DER'!$B$3:$V$366,'Feeder DER'!J$369,FALSE)),0,VLOOKUP($B174,'Feeder DER'!$B$3:$V$366,'Feeder DER'!J$369,FALSE)/1000)</f>
        <v>0.41969484065748364</v>
      </c>
      <c r="AK174" s="82">
        <f>IF(ISNA(VLOOKUP($B174,'Feeder DER'!$B$3:$V$366,'Feeder DER'!K$369,FALSE)),0,VLOOKUP($B174,'Feeder DER'!$B$3:$V$366,'Feeder DER'!K$369,FALSE)/1000)</f>
        <v>0.51484915303383505</v>
      </c>
      <c r="AL174" s="82">
        <f>IF(ISNA(VLOOKUP($B174,'Feeder DER'!$B$3:$V$366,'Feeder DER'!L$369,FALSE)),0,VLOOKUP($B174,'Feeder DER'!$B$3:$V$366,'Feeder DER'!L$369,FALSE)/1000)</f>
        <v>0.60329092749113555</v>
      </c>
      <c r="AM174" s="82">
        <f>IF(ISNA(VLOOKUP($B174,'Feeder DER'!$B$3:$V$366,'Feeder DER'!M$369,FALSE)),0,VLOOKUP($B174,'Feeder DER'!$B$3:$V$366,'Feeder DER'!M$369,FALSE)/1000)</f>
        <v>-0.36496984015462691</v>
      </c>
      <c r="AN174" s="82">
        <f>IF(ISNA(VLOOKUP($B174,'Feeder DER'!$B$3:$V$366,'Feeder DER'!N$369,FALSE)),0,VLOOKUP($B174,'Feeder DER'!$B$3:$V$366,'Feeder DER'!N$369,FALSE)/1000)</f>
        <v>-0.44844898163768032</v>
      </c>
      <c r="AO174" s="82">
        <f>IF(ISNA(VLOOKUP($B174,'Feeder DER'!$B$3:$V$366,'Feeder DER'!O$369,FALSE)),0,VLOOKUP($B174,'Feeder DER'!$B$3:$V$366,'Feeder DER'!O$369,FALSE)/1000)</f>
        <v>-0.53921088922197458</v>
      </c>
      <c r="AP174" s="82">
        <f>IF(ISNA(VLOOKUP($B174,'Feeder DER'!$B$3:$V$366,'Feeder DER'!P$369,FALSE)),0,VLOOKUP($B174,'Feeder DER'!$B$3:$V$366,'Feeder DER'!P$369,FALSE)/1000)</f>
        <v>-0.62781635100250455</v>
      </c>
      <c r="AQ174" s="82">
        <f>IF(ISNA(VLOOKUP($B174,'Feeder DER'!$B$3:$V$366,'Feeder DER'!Q$369,FALSE)),0,VLOOKUP($B174,'Feeder DER'!$B$3:$V$366,'Feeder DER'!Q$369,FALSE)/1000)</f>
        <v>-0.70611722847243352</v>
      </c>
      <c r="AR174" s="82">
        <f>IF(ISNA(VLOOKUP($B174,'Feeder DER'!$B$3:$V$366,'Feeder DER'!R$369,FALSE)),0,VLOOKUP($B174,'Feeder DER'!$B$3:$V$366,'Feeder DER'!R$369,FALSE)/1000)</f>
        <v>-0.77764607662541507</v>
      </c>
      <c r="AS174" s="82">
        <f>IF(ISNA(VLOOKUP($B174,'Feeder DER'!$B$3:$V$366,'Feeder DER'!S$369,FALSE)),0,VLOOKUP($B174,'Feeder DER'!$B$3:$V$366,'Feeder DER'!S$369,FALSE)/1000)</f>
        <v>-0.84582447705459685</v>
      </c>
      <c r="AT174" s="82">
        <f>IF(ISNA(VLOOKUP($B174,'Feeder DER'!$B$3:$V$366,'Feeder DER'!T$369,FALSE)),0,VLOOKUP($B174,'Feeder DER'!$B$3:$V$366,'Feeder DER'!T$369,FALSE)/1000)</f>
        <v>-0.92739384358612387</v>
      </c>
      <c r="AU174" s="82">
        <f>IF(ISNA(VLOOKUP($B174,'Feeder DER'!$B$3:$V$366,'Feeder DER'!U$369,FALSE)),0,VLOOKUP($B174,'Feeder DER'!$B$3:$V$366,'Feeder DER'!U$369,FALSE)/1000)</f>
        <v>-1.0074610645659785</v>
      </c>
      <c r="AV174" s="82">
        <f>IF(ISNA(VLOOKUP($B174,'Feeder DER'!$B$3:$V$366,'Feeder DER'!V$369,FALSE)),0,VLOOKUP($B174,'Feeder DER'!$B$3:$V$366,'Feeder DER'!V$369,FALSE)/1000)</f>
        <v>-1.0787097984180756</v>
      </c>
    </row>
    <row r="175" spans="1:48" x14ac:dyDescent="0.25">
      <c r="A175" s="9" t="s">
        <v>162</v>
      </c>
      <c r="B175" s="108">
        <v>34254</v>
      </c>
      <c r="C175" s="109">
        <v>11.250029818341785</v>
      </c>
      <c r="D175" s="109">
        <v>14.984993046724259</v>
      </c>
      <c r="E175" s="109">
        <v>14.984993046724259</v>
      </c>
      <c r="F175" s="109">
        <v>15.213211345575617</v>
      </c>
      <c r="G175" s="109">
        <v>15.754113430201775</v>
      </c>
      <c r="H175" s="109">
        <v>16.132957169531121</v>
      </c>
      <c r="I175" s="109">
        <v>16.215274359870804</v>
      </c>
      <c r="J175" s="109">
        <v>16.301322042512041</v>
      </c>
      <c r="K175" s="109">
        <v>16.430737149002468</v>
      </c>
      <c r="L175" s="109">
        <v>16.95351037136145</v>
      </c>
      <c r="M175" s="109">
        <v>18.041543703768038</v>
      </c>
      <c r="N175" s="109">
        <v>19.130592426996973</v>
      </c>
      <c r="P175" s="109">
        <v>21.078680145980304</v>
      </c>
      <c r="Q175" s="109">
        <v>18.654661370023387</v>
      </c>
      <c r="R175" s="109">
        <v>18.654661370023387</v>
      </c>
      <c r="S175" s="109">
        <v>19.235738281746915</v>
      </c>
      <c r="T175" s="109">
        <v>19.611309467793159</v>
      </c>
      <c r="U175" s="109">
        <v>19.967864689040617</v>
      </c>
      <c r="V175" s="109">
        <v>20.09628360747265</v>
      </c>
      <c r="W175" s="109">
        <v>20.253250450752933</v>
      </c>
      <c r="X175" s="109">
        <v>20.4774259115737</v>
      </c>
      <c r="Y175" s="109">
        <v>20.886763119888002</v>
      </c>
      <c r="Z175" s="109">
        <v>21.915147723792224</v>
      </c>
      <c r="AA175" s="109">
        <v>22.847584883561669</v>
      </c>
      <c r="AC175" s="82">
        <f>IF(ISNA(VLOOKUP($B175,'Feeder DER'!$B$3:$V$366,'Feeder DER'!C$369,FALSE)),0,VLOOKUP($B175,'Feeder DER'!$B$3:$V$366,'Feeder DER'!C$369,FALSE)/1000)</f>
        <v>3.8243214148287231E-5</v>
      </c>
      <c r="AD175" s="82">
        <f>IF(ISNA(VLOOKUP($B175,'Feeder DER'!$B$3:$V$366,'Feeder DER'!D$369,FALSE)),0,VLOOKUP($B175,'Feeder DER'!$B$3:$V$366,'Feeder DER'!D$369,FALSE)/1000)</f>
        <v>7.5287428834200883E-5</v>
      </c>
      <c r="AE175" s="82">
        <f>IF(ISNA(VLOOKUP($B175,'Feeder DER'!$B$3:$V$366,'Feeder DER'!E$369,FALSE)),0,VLOOKUP($B175,'Feeder DER'!$B$3:$V$366,'Feeder DER'!E$369,FALSE)/1000)</f>
        <v>1.1753462068202295E-4</v>
      </c>
      <c r="AF175" s="82">
        <f>IF(ISNA(VLOOKUP($B175,'Feeder DER'!$B$3:$V$366,'Feeder DER'!F$369,FALSE)),0,VLOOKUP($B175,'Feeder DER'!$B$3:$V$366,'Feeder DER'!F$369,FALSE)/1000)</f>
        <v>1.6269379128612999E-4</v>
      </c>
      <c r="AG175" s="82">
        <f>IF(ISNA(VLOOKUP($B175,'Feeder DER'!$B$3:$V$366,'Feeder DER'!G$369,FALSE)),0,VLOOKUP($B175,'Feeder DER'!$B$3:$V$366,'Feeder DER'!G$369,FALSE)/1000)</f>
        <v>2.0713743486655016E-4</v>
      </c>
      <c r="AH175" s="82">
        <f>IF(ISNA(VLOOKUP($B175,'Feeder DER'!$B$3:$V$366,'Feeder DER'!H$369,FALSE)),0,VLOOKUP($B175,'Feeder DER'!$B$3:$V$366,'Feeder DER'!H$369,FALSE)/1000)</f>
        <v>2.5425597705807892E-4</v>
      </c>
      <c r="AI175" s="82">
        <f>IF(ISNA(VLOOKUP($B175,'Feeder DER'!$B$3:$V$366,'Feeder DER'!I$369,FALSE)),0,VLOOKUP($B175,'Feeder DER'!$B$3:$V$366,'Feeder DER'!I$369,FALSE)/1000)</f>
        <v>3.0535523392096479E-4</v>
      </c>
      <c r="AJ175" s="82">
        <f>IF(ISNA(VLOOKUP($B175,'Feeder DER'!$B$3:$V$366,'Feeder DER'!J$369,FALSE)),0,VLOOKUP($B175,'Feeder DER'!$B$3:$V$366,'Feeder DER'!J$369,FALSE)/1000)</f>
        <v>4.1054470646413539E-4</v>
      </c>
      <c r="AK175" s="82">
        <f>IF(ISNA(VLOOKUP($B175,'Feeder DER'!$B$3:$V$366,'Feeder DER'!K$369,FALSE)),0,VLOOKUP($B175,'Feeder DER'!$B$3:$V$366,'Feeder DER'!K$369,FALSE)/1000)</f>
        <v>5.010840660171484E-4</v>
      </c>
      <c r="AL175" s="82">
        <f>IF(ISNA(VLOOKUP($B175,'Feeder DER'!$B$3:$V$366,'Feeder DER'!L$369,FALSE)),0,VLOOKUP($B175,'Feeder DER'!$B$3:$V$366,'Feeder DER'!L$369,FALSE)/1000)</f>
        <v>5.8591888750084695E-4</v>
      </c>
      <c r="AM175" s="82">
        <f>IF(ISNA(VLOOKUP($B175,'Feeder DER'!$B$3:$V$366,'Feeder DER'!M$369,FALSE)),0,VLOOKUP($B175,'Feeder DER'!$B$3:$V$366,'Feeder DER'!M$369,FALSE)/1000)</f>
        <v>-8.0901169458923237E-4</v>
      </c>
      <c r="AN175" s="82">
        <f>IF(ISNA(VLOOKUP($B175,'Feeder DER'!$B$3:$V$366,'Feeder DER'!N$369,FALSE)),0,VLOOKUP($B175,'Feeder DER'!$B$3:$V$366,'Feeder DER'!N$369,FALSE)/1000)</f>
        <v>-8.9166762247558688E-4</v>
      </c>
      <c r="AO175" s="82">
        <f>IF(ISNA(VLOOKUP($B175,'Feeder DER'!$B$3:$V$366,'Feeder DER'!O$369,FALSE)),0,VLOOKUP($B175,'Feeder DER'!$B$3:$V$366,'Feeder DER'!O$369,FALSE)/1000)</f>
        <v>-9.8001988034003389E-4</v>
      </c>
      <c r="AP175" s="82">
        <f>IF(ISNA(VLOOKUP($B175,'Feeder DER'!$B$3:$V$366,'Feeder DER'!P$369,FALSE)),0,VLOOKUP($B175,'Feeder DER'!$B$3:$V$366,'Feeder DER'!P$369,FALSE)/1000)</f>
        <v>-1.0645610115598328E-3</v>
      </c>
      <c r="AQ175" s="82">
        <f>IF(ISNA(VLOOKUP($B175,'Feeder DER'!$B$3:$V$366,'Feeder DER'!Q$369,FALSE)),0,VLOOKUP($B175,'Feeder DER'!$B$3:$V$366,'Feeder DER'!Q$369,FALSE)/1000)</f>
        <v>-1.1377378102203327E-3</v>
      </c>
      <c r="AR175" s="82">
        <f>IF(ISNA(VLOOKUP($B175,'Feeder DER'!$B$3:$V$366,'Feeder DER'!R$369,FALSE)),0,VLOOKUP($B175,'Feeder DER'!$B$3:$V$366,'Feeder DER'!R$369,FALSE)/1000)</f>
        <v>-1.2032425745845232E-3</v>
      </c>
      <c r="AS175" s="82">
        <f>IF(ISNA(VLOOKUP($B175,'Feeder DER'!$B$3:$V$366,'Feeder DER'!S$369,FALSE)),0,VLOOKUP($B175,'Feeder DER'!$B$3:$V$366,'Feeder DER'!S$369,FALSE)/1000)</f>
        <v>-1.2644400709569796E-3</v>
      </c>
      <c r="AT175" s="82">
        <f>IF(ISNA(VLOOKUP($B175,'Feeder DER'!$B$3:$V$366,'Feeder DER'!T$369,FALSE)),0,VLOOKUP($B175,'Feeder DER'!$B$3:$V$366,'Feeder DER'!T$369,FALSE)/1000)</f>
        <v>-1.3360291729995499E-3</v>
      </c>
      <c r="AU175" s="82">
        <f>IF(ISNA(VLOOKUP($B175,'Feeder DER'!$B$3:$V$366,'Feeder DER'!U$369,FALSE)),0,VLOOKUP($B175,'Feeder DER'!$B$3:$V$366,'Feeder DER'!U$369,FALSE)/1000)</f>
        <v>-1.4062294720644242E-3</v>
      </c>
      <c r="AV175" s="82">
        <f>IF(ISNA(VLOOKUP($B175,'Feeder DER'!$B$3:$V$366,'Feeder DER'!V$369,FALSE)),0,VLOOKUP($B175,'Feeder DER'!$B$3:$V$366,'Feeder DER'!V$369,FALSE)/1000)</f>
        <v>-1.4669738239128378E-3</v>
      </c>
    </row>
    <row r="176" spans="1:48" x14ac:dyDescent="0.25">
      <c r="A176" s="9" t="s">
        <v>162</v>
      </c>
      <c r="B176" s="108">
        <v>34255</v>
      </c>
      <c r="C176" s="109">
        <v>0</v>
      </c>
      <c r="D176" s="109">
        <v>0</v>
      </c>
      <c r="E176" s="109">
        <v>0</v>
      </c>
      <c r="F176" s="109">
        <v>0</v>
      </c>
      <c r="G176" s="109">
        <v>0</v>
      </c>
      <c r="H176" s="109">
        <v>0</v>
      </c>
      <c r="I176" s="109">
        <v>0</v>
      </c>
      <c r="J176" s="109">
        <v>0</v>
      </c>
      <c r="K176" s="109">
        <v>0</v>
      </c>
      <c r="L176" s="109">
        <v>0</v>
      </c>
      <c r="M176" s="109">
        <v>0</v>
      </c>
      <c r="N176" s="109">
        <v>0</v>
      </c>
      <c r="P176" s="109">
        <v>0</v>
      </c>
      <c r="Q176" s="109">
        <v>0</v>
      </c>
      <c r="R176" s="109">
        <v>0</v>
      </c>
      <c r="S176" s="109">
        <v>0</v>
      </c>
      <c r="T176" s="109">
        <v>0</v>
      </c>
      <c r="U176" s="109">
        <v>0</v>
      </c>
      <c r="V176" s="109">
        <v>0</v>
      </c>
      <c r="W176" s="109">
        <v>0</v>
      </c>
      <c r="X176" s="109">
        <v>0</v>
      </c>
      <c r="Y176" s="109">
        <v>0</v>
      </c>
      <c r="Z176" s="109">
        <v>0</v>
      </c>
      <c r="AA176" s="109">
        <v>0</v>
      </c>
      <c r="AC176" s="82">
        <f>IF(ISNA(VLOOKUP($B176,'Feeder DER'!$B$3:$V$366,'Feeder DER'!C$369,FALSE)),0,VLOOKUP($B176,'Feeder DER'!$B$3:$V$366,'Feeder DER'!C$369,FALSE)/1000)</f>
        <v>0</v>
      </c>
      <c r="AD176" s="82">
        <f>IF(ISNA(VLOOKUP($B176,'Feeder DER'!$B$3:$V$366,'Feeder DER'!D$369,FALSE)),0,VLOOKUP($B176,'Feeder DER'!$B$3:$V$366,'Feeder DER'!D$369,FALSE)/1000)</f>
        <v>0</v>
      </c>
      <c r="AE176" s="82">
        <f>IF(ISNA(VLOOKUP($B176,'Feeder DER'!$B$3:$V$366,'Feeder DER'!E$369,FALSE)),0,VLOOKUP($B176,'Feeder DER'!$B$3:$V$366,'Feeder DER'!E$369,FALSE)/1000)</f>
        <v>0</v>
      </c>
      <c r="AF176" s="82">
        <f>IF(ISNA(VLOOKUP($B176,'Feeder DER'!$B$3:$V$366,'Feeder DER'!F$369,FALSE)),0,VLOOKUP($B176,'Feeder DER'!$B$3:$V$366,'Feeder DER'!F$369,FALSE)/1000)</f>
        <v>0</v>
      </c>
      <c r="AG176" s="82">
        <f>IF(ISNA(VLOOKUP($B176,'Feeder DER'!$B$3:$V$366,'Feeder DER'!G$369,FALSE)),0,VLOOKUP($B176,'Feeder DER'!$B$3:$V$366,'Feeder DER'!G$369,FALSE)/1000)</f>
        <v>0</v>
      </c>
      <c r="AH176" s="82">
        <f>IF(ISNA(VLOOKUP($B176,'Feeder DER'!$B$3:$V$366,'Feeder DER'!H$369,FALSE)),0,VLOOKUP($B176,'Feeder DER'!$B$3:$V$366,'Feeder DER'!H$369,FALSE)/1000)</f>
        <v>0</v>
      </c>
      <c r="AI176" s="82">
        <f>IF(ISNA(VLOOKUP($B176,'Feeder DER'!$B$3:$V$366,'Feeder DER'!I$369,FALSE)),0,VLOOKUP($B176,'Feeder DER'!$B$3:$V$366,'Feeder DER'!I$369,FALSE)/1000)</f>
        <v>0</v>
      </c>
      <c r="AJ176" s="82">
        <f>IF(ISNA(VLOOKUP($B176,'Feeder DER'!$B$3:$V$366,'Feeder DER'!J$369,FALSE)),0,VLOOKUP($B176,'Feeder DER'!$B$3:$V$366,'Feeder DER'!J$369,FALSE)/1000)</f>
        <v>0</v>
      </c>
      <c r="AK176" s="82">
        <f>IF(ISNA(VLOOKUP($B176,'Feeder DER'!$B$3:$V$366,'Feeder DER'!K$369,FALSE)),0,VLOOKUP($B176,'Feeder DER'!$B$3:$V$366,'Feeder DER'!K$369,FALSE)/1000)</f>
        <v>0</v>
      </c>
      <c r="AL176" s="82">
        <f>IF(ISNA(VLOOKUP($B176,'Feeder DER'!$B$3:$V$366,'Feeder DER'!L$369,FALSE)),0,VLOOKUP($B176,'Feeder DER'!$B$3:$V$366,'Feeder DER'!L$369,FALSE)/1000)</f>
        <v>0</v>
      </c>
      <c r="AM176" s="82">
        <f>IF(ISNA(VLOOKUP($B176,'Feeder DER'!$B$3:$V$366,'Feeder DER'!M$369,FALSE)),0,VLOOKUP($B176,'Feeder DER'!$B$3:$V$366,'Feeder DER'!M$369,FALSE)/1000)</f>
        <v>0</v>
      </c>
      <c r="AN176" s="82">
        <f>IF(ISNA(VLOOKUP($B176,'Feeder DER'!$B$3:$V$366,'Feeder DER'!N$369,FALSE)),0,VLOOKUP($B176,'Feeder DER'!$B$3:$V$366,'Feeder DER'!N$369,FALSE)/1000)</f>
        <v>0</v>
      </c>
      <c r="AO176" s="82">
        <f>IF(ISNA(VLOOKUP($B176,'Feeder DER'!$B$3:$V$366,'Feeder DER'!O$369,FALSE)),0,VLOOKUP($B176,'Feeder DER'!$B$3:$V$366,'Feeder DER'!O$369,FALSE)/1000)</f>
        <v>0</v>
      </c>
      <c r="AP176" s="82">
        <f>IF(ISNA(VLOOKUP($B176,'Feeder DER'!$B$3:$V$366,'Feeder DER'!P$369,FALSE)),0,VLOOKUP($B176,'Feeder DER'!$B$3:$V$366,'Feeder DER'!P$369,FALSE)/1000)</f>
        <v>0</v>
      </c>
      <c r="AQ176" s="82">
        <f>IF(ISNA(VLOOKUP($B176,'Feeder DER'!$B$3:$V$366,'Feeder DER'!Q$369,FALSE)),0,VLOOKUP($B176,'Feeder DER'!$B$3:$V$366,'Feeder DER'!Q$369,FALSE)/1000)</f>
        <v>0</v>
      </c>
      <c r="AR176" s="82">
        <f>IF(ISNA(VLOOKUP($B176,'Feeder DER'!$B$3:$V$366,'Feeder DER'!R$369,FALSE)),0,VLOOKUP($B176,'Feeder DER'!$B$3:$V$366,'Feeder DER'!R$369,FALSE)/1000)</f>
        <v>0</v>
      </c>
      <c r="AS176" s="82">
        <f>IF(ISNA(VLOOKUP($B176,'Feeder DER'!$B$3:$V$366,'Feeder DER'!S$369,FALSE)),0,VLOOKUP($B176,'Feeder DER'!$B$3:$V$366,'Feeder DER'!S$369,FALSE)/1000)</f>
        <v>0</v>
      </c>
      <c r="AT176" s="82">
        <f>IF(ISNA(VLOOKUP($B176,'Feeder DER'!$B$3:$V$366,'Feeder DER'!T$369,FALSE)),0,VLOOKUP($B176,'Feeder DER'!$B$3:$V$366,'Feeder DER'!T$369,FALSE)/1000)</f>
        <v>0</v>
      </c>
      <c r="AU176" s="82">
        <f>IF(ISNA(VLOOKUP($B176,'Feeder DER'!$B$3:$V$366,'Feeder DER'!U$369,FALSE)),0,VLOOKUP($B176,'Feeder DER'!$B$3:$V$366,'Feeder DER'!U$369,FALSE)/1000)</f>
        <v>0</v>
      </c>
      <c r="AV176" s="82">
        <f>IF(ISNA(VLOOKUP($B176,'Feeder DER'!$B$3:$V$366,'Feeder DER'!V$369,FALSE)),0,VLOOKUP($B176,'Feeder DER'!$B$3:$V$366,'Feeder DER'!V$369,FALSE)/1000)</f>
        <v>0</v>
      </c>
    </row>
    <row r="177" spans="1:48" x14ac:dyDescent="0.25">
      <c r="A177" s="9" t="s">
        <v>162</v>
      </c>
      <c r="B177" s="108">
        <v>34256</v>
      </c>
      <c r="C177" s="109">
        <v>79.525937769470474</v>
      </c>
      <c r="D177" s="109">
        <v>108.79068467884076</v>
      </c>
      <c r="E177" s="109">
        <v>108.79068467884076</v>
      </c>
      <c r="F177" s="109">
        <v>110.44754397205925</v>
      </c>
      <c r="G177" s="109">
        <v>114.37447993707497</v>
      </c>
      <c r="H177" s="109">
        <v>117.12487626087851</v>
      </c>
      <c r="I177" s="109">
        <v>117.72249705856383</v>
      </c>
      <c r="J177" s="109">
        <v>118.34720113953198</v>
      </c>
      <c r="K177" s="109">
        <v>119.28675166177638</v>
      </c>
      <c r="L177" s="109">
        <v>123.08207252811673</v>
      </c>
      <c r="M177" s="109">
        <v>130.98116803098645</v>
      </c>
      <c r="N177" s="109">
        <v>138.88763524650463</v>
      </c>
      <c r="P177" s="109">
        <v>180.65995943488781</v>
      </c>
      <c r="Q177" s="109">
        <v>151.6810247860985</v>
      </c>
      <c r="R177" s="109">
        <v>151.6810247860985</v>
      </c>
      <c r="S177" s="109">
        <v>156.40576032010279</v>
      </c>
      <c r="T177" s="109">
        <v>159.45952909401183</v>
      </c>
      <c r="U177" s="109">
        <v>162.35867908547482</v>
      </c>
      <c r="V177" s="109">
        <v>163.4028531266608</v>
      </c>
      <c r="W177" s="109">
        <v>164.67915030375411</v>
      </c>
      <c r="X177" s="109">
        <v>166.50192065346576</v>
      </c>
      <c r="Y177" s="109">
        <v>169.83024090590226</v>
      </c>
      <c r="Z177" s="109">
        <v>178.1920346420832</v>
      </c>
      <c r="AA177" s="109">
        <v>185.77367984791582</v>
      </c>
      <c r="AC177" s="82">
        <f>IF(ISNA(VLOOKUP($B177,'Feeder DER'!$B$3:$V$366,'Feeder DER'!C$369,FALSE)),0,VLOOKUP($B177,'Feeder DER'!$B$3:$V$366,'Feeder DER'!C$369,FALSE)/1000)</f>
        <v>4.1987414933710117E-2</v>
      </c>
      <c r="AD177" s="82">
        <f>IF(ISNA(VLOOKUP($B177,'Feeder DER'!$B$3:$V$366,'Feeder DER'!D$369,FALSE)),0,VLOOKUP($B177,'Feeder DER'!$B$3:$V$366,'Feeder DER'!D$369,FALSE)/1000)</f>
        <v>8.3923265801271643E-2</v>
      </c>
      <c r="AE177" s="82">
        <f>IF(ISNA(VLOOKUP($B177,'Feeder DER'!$B$3:$V$366,'Feeder DER'!E$369,FALSE)),0,VLOOKUP($B177,'Feeder DER'!$B$3:$V$366,'Feeder DER'!E$369,FALSE)/1000)</f>
        <v>0.13260486163829649</v>
      </c>
      <c r="AF177" s="82">
        <f>IF(ISNA(VLOOKUP($B177,'Feeder DER'!$B$3:$V$366,'Feeder DER'!F$369,FALSE)),0,VLOOKUP($B177,'Feeder DER'!$B$3:$V$366,'Feeder DER'!F$369,FALSE)/1000)</f>
        <v>0.18578850070380085</v>
      </c>
      <c r="AG177" s="82">
        <f>IF(ISNA(VLOOKUP($B177,'Feeder DER'!$B$3:$V$366,'Feeder DER'!G$369,FALSE)),0,VLOOKUP($B177,'Feeder DER'!$B$3:$V$366,'Feeder DER'!G$369,FALSE)/1000)</f>
        <v>0.23907980457228781</v>
      </c>
      <c r="AH177" s="82">
        <f>IF(ISNA(VLOOKUP($B177,'Feeder DER'!$B$3:$V$366,'Feeder DER'!H$369,FALSE)),0,VLOOKUP($B177,'Feeder DER'!$B$3:$V$366,'Feeder DER'!H$369,FALSE)/1000)</f>
        <v>0.29637601157194865</v>
      </c>
      <c r="AI177" s="82">
        <f>IF(ISNA(VLOOKUP($B177,'Feeder DER'!$B$3:$V$366,'Feeder DER'!I$369,FALSE)),0,VLOOKUP($B177,'Feeder DER'!$B$3:$V$366,'Feeder DER'!I$369,FALSE)/1000)</f>
        <v>0.35906837253395135</v>
      </c>
      <c r="AJ177" s="82">
        <f>IF(ISNA(VLOOKUP($B177,'Feeder DER'!$B$3:$V$366,'Feeder DER'!J$369,FALSE)),0,VLOOKUP($B177,'Feeder DER'!$B$3:$V$366,'Feeder DER'!J$369,FALSE)/1000)</f>
        <v>0.49184616507515166</v>
      </c>
      <c r="AK177" s="82">
        <f>IF(ISNA(VLOOKUP($B177,'Feeder DER'!$B$3:$V$366,'Feeder DER'!K$369,FALSE)),0,VLOOKUP($B177,'Feeder DER'!$B$3:$V$366,'Feeder DER'!K$369,FALSE)/1000)</f>
        <v>0.60470061788249319</v>
      </c>
      <c r="AL177" s="82">
        <f>IF(ISNA(VLOOKUP($B177,'Feeder DER'!$B$3:$V$366,'Feeder DER'!L$369,FALSE)),0,VLOOKUP($B177,'Feeder DER'!$B$3:$V$366,'Feeder DER'!L$369,FALSE)/1000)</f>
        <v>0.70977814522476534</v>
      </c>
      <c r="AM177" s="82">
        <f>IF(ISNA(VLOOKUP($B177,'Feeder DER'!$B$3:$V$366,'Feeder DER'!M$369,FALSE)),0,VLOOKUP($B177,'Feeder DER'!$B$3:$V$366,'Feeder DER'!M$369,FALSE)/1000)</f>
        <v>-0.39880408340077556</v>
      </c>
      <c r="AN177" s="82">
        <f>IF(ISNA(VLOOKUP($B177,'Feeder DER'!$B$3:$V$366,'Feeder DER'!N$369,FALSE)),0,VLOOKUP($B177,'Feeder DER'!$B$3:$V$366,'Feeder DER'!N$369,FALSE)/1000)</f>
        <v>-0.49511452005398121</v>
      </c>
      <c r="AO177" s="82">
        <f>IF(ISNA(VLOOKUP($B177,'Feeder DER'!$B$3:$V$366,'Feeder DER'!O$369,FALSE)),0,VLOOKUP($B177,'Feeder DER'!$B$3:$V$366,'Feeder DER'!O$369,FALSE)/1000)</f>
        <v>-0.5999999253232412</v>
      </c>
      <c r="AP177" s="82">
        <f>IF(ISNA(VLOOKUP($B177,'Feeder DER'!$B$3:$V$366,'Feeder DER'!P$369,FALSE)),0,VLOOKUP($B177,'Feeder DER'!$B$3:$V$366,'Feeder DER'!P$369,FALSE)/1000)</f>
        <v>-0.70250922605196275</v>
      </c>
      <c r="AQ177" s="82">
        <f>IF(ISNA(VLOOKUP($B177,'Feeder DER'!$B$3:$V$366,'Feeder DER'!Q$369,FALSE)),0,VLOOKUP($B177,'Feeder DER'!$B$3:$V$366,'Feeder DER'!Q$369,FALSE)/1000)</f>
        <v>-0.79316644173663686</v>
      </c>
      <c r="AR177" s="82">
        <f>IF(ISNA(VLOOKUP($B177,'Feeder DER'!$B$3:$V$366,'Feeder DER'!R$369,FALSE)),0,VLOOKUP($B177,'Feeder DER'!$B$3:$V$366,'Feeder DER'!R$369,FALSE)/1000)</f>
        <v>-0.87596484720046042</v>
      </c>
      <c r="AS177" s="82">
        <f>IF(ISNA(VLOOKUP($B177,'Feeder DER'!$B$3:$V$366,'Feeder DER'!S$369,FALSE)),0,VLOOKUP($B177,'Feeder DER'!$B$3:$V$366,'Feeder DER'!S$369,FALSE)/1000)</f>
        <v>-0.95485557939901244</v>
      </c>
      <c r="AT177" s="82">
        <f>IF(ISNA(VLOOKUP($B177,'Feeder DER'!$B$3:$V$366,'Feeder DER'!T$369,FALSE)),0,VLOOKUP($B177,'Feeder DER'!$B$3:$V$366,'Feeder DER'!T$369,FALSE)/1000)</f>
        <v>-1.0483523564118773</v>
      </c>
      <c r="AU177" s="82">
        <f>IF(ISNA(VLOOKUP($B177,'Feeder DER'!$B$3:$V$366,'Feeder DER'!U$369,FALSE)),0,VLOOKUP($B177,'Feeder DER'!$B$3:$V$366,'Feeder DER'!U$369,FALSE)/1000)</f>
        <v>-1.1408750486931685</v>
      </c>
      <c r="AV177" s="82">
        <f>IF(ISNA(VLOOKUP($B177,'Feeder DER'!$B$3:$V$366,'Feeder DER'!V$369,FALSE)),0,VLOOKUP($B177,'Feeder DER'!$B$3:$V$366,'Feeder DER'!V$369,FALSE)/1000)</f>
        <v>-1.2229189037027774</v>
      </c>
    </row>
    <row r="178" spans="1:48" x14ac:dyDescent="0.25">
      <c r="A178" s="9" t="s">
        <v>162</v>
      </c>
      <c r="B178" s="108">
        <v>34257</v>
      </c>
      <c r="C178" s="109">
        <v>0</v>
      </c>
      <c r="D178" s="109">
        <v>0</v>
      </c>
      <c r="E178" s="109">
        <v>0</v>
      </c>
      <c r="F178" s="109">
        <v>0</v>
      </c>
      <c r="G178" s="109">
        <v>0</v>
      </c>
      <c r="H178" s="109">
        <v>0</v>
      </c>
      <c r="I178" s="109">
        <v>0</v>
      </c>
      <c r="J178" s="109">
        <v>0</v>
      </c>
      <c r="K178" s="109">
        <v>0</v>
      </c>
      <c r="L178" s="109">
        <v>0</v>
      </c>
      <c r="M178" s="109">
        <v>0</v>
      </c>
      <c r="N178" s="109">
        <v>0</v>
      </c>
      <c r="P178" s="109">
        <v>0</v>
      </c>
      <c r="Q178" s="109">
        <v>0</v>
      </c>
      <c r="R178" s="109">
        <v>0</v>
      </c>
      <c r="S178" s="109">
        <v>0</v>
      </c>
      <c r="T178" s="109">
        <v>0</v>
      </c>
      <c r="U178" s="109">
        <v>0</v>
      </c>
      <c r="V178" s="109">
        <v>0</v>
      </c>
      <c r="W178" s="109">
        <v>0</v>
      </c>
      <c r="X178" s="109">
        <v>0</v>
      </c>
      <c r="Y178" s="109">
        <v>0</v>
      </c>
      <c r="Z178" s="109">
        <v>0</v>
      </c>
      <c r="AA178" s="109">
        <v>0</v>
      </c>
      <c r="AC178" s="82">
        <f>IF(ISNA(VLOOKUP($B178,'Feeder DER'!$B$3:$V$366,'Feeder DER'!C$369,FALSE)),0,VLOOKUP($B178,'Feeder DER'!$B$3:$V$366,'Feeder DER'!C$369,FALSE)/1000)</f>
        <v>0</v>
      </c>
      <c r="AD178" s="82">
        <f>IF(ISNA(VLOOKUP($B178,'Feeder DER'!$B$3:$V$366,'Feeder DER'!D$369,FALSE)),0,VLOOKUP($B178,'Feeder DER'!$B$3:$V$366,'Feeder DER'!D$369,FALSE)/1000)</f>
        <v>0</v>
      </c>
      <c r="AE178" s="82">
        <f>IF(ISNA(VLOOKUP($B178,'Feeder DER'!$B$3:$V$366,'Feeder DER'!E$369,FALSE)),0,VLOOKUP($B178,'Feeder DER'!$B$3:$V$366,'Feeder DER'!E$369,FALSE)/1000)</f>
        <v>0</v>
      </c>
      <c r="AF178" s="82">
        <f>IF(ISNA(VLOOKUP($B178,'Feeder DER'!$B$3:$V$366,'Feeder DER'!F$369,FALSE)),0,VLOOKUP($B178,'Feeder DER'!$B$3:$V$366,'Feeder DER'!F$369,FALSE)/1000)</f>
        <v>0</v>
      </c>
      <c r="AG178" s="82">
        <f>IF(ISNA(VLOOKUP($B178,'Feeder DER'!$B$3:$V$366,'Feeder DER'!G$369,FALSE)),0,VLOOKUP($B178,'Feeder DER'!$B$3:$V$366,'Feeder DER'!G$369,FALSE)/1000)</f>
        <v>0</v>
      </c>
      <c r="AH178" s="82">
        <f>IF(ISNA(VLOOKUP($B178,'Feeder DER'!$B$3:$V$366,'Feeder DER'!H$369,FALSE)),0,VLOOKUP($B178,'Feeder DER'!$B$3:$V$366,'Feeder DER'!H$369,FALSE)/1000)</f>
        <v>0</v>
      </c>
      <c r="AI178" s="82">
        <f>IF(ISNA(VLOOKUP($B178,'Feeder DER'!$B$3:$V$366,'Feeder DER'!I$369,FALSE)),0,VLOOKUP($B178,'Feeder DER'!$B$3:$V$366,'Feeder DER'!I$369,FALSE)/1000)</f>
        <v>0</v>
      </c>
      <c r="AJ178" s="82">
        <f>IF(ISNA(VLOOKUP($B178,'Feeder DER'!$B$3:$V$366,'Feeder DER'!J$369,FALSE)),0,VLOOKUP($B178,'Feeder DER'!$B$3:$V$366,'Feeder DER'!J$369,FALSE)/1000)</f>
        <v>0</v>
      </c>
      <c r="AK178" s="82">
        <f>IF(ISNA(VLOOKUP($B178,'Feeder DER'!$B$3:$V$366,'Feeder DER'!K$369,FALSE)),0,VLOOKUP($B178,'Feeder DER'!$B$3:$V$366,'Feeder DER'!K$369,FALSE)/1000)</f>
        <v>0</v>
      </c>
      <c r="AL178" s="82">
        <f>IF(ISNA(VLOOKUP($B178,'Feeder DER'!$B$3:$V$366,'Feeder DER'!L$369,FALSE)),0,VLOOKUP($B178,'Feeder DER'!$B$3:$V$366,'Feeder DER'!L$369,FALSE)/1000)</f>
        <v>0</v>
      </c>
      <c r="AM178" s="82">
        <f>IF(ISNA(VLOOKUP($B178,'Feeder DER'!$B$3:$V$366,'Feeder DER'!M$369,FALSE)),0,VLOOKUP($B178,'Feeder DER'!$B$3:$V$366,'Feeder DER'!M$369,FALSE)/1000)</f>
        <v>0</v>
      </c>
      <c r="AN178" s="82">
        <f>IF(ISNA(VLOOKUP($B178,'Feeder DER'!$B$3:$V$366,'Feeder DER'!N$369,FALSE)),0,VLOOKUP($B178,'Feeder DER'!$B$3:$V$366,'Feeder DER'!N$369,FALSE)/1000)</f>
        <v>0</v>
      </c>
      <c r="AO178" s="82">
        <f>IF(ISNA(VLOOKUP($B178,'Feeder DER'!$B$3:$V$366,'Feeder DER'!O$369,FALSE)),0,VLOOKUP($B178,'Feeder DER'!$B$3:$V$366,'Feeder DER'!O$369,FALSE)/1000)</f>
        <v>0</v>
      </c>
      <c r="AP178" s="82">
        <f>IF(ISNA(VLOOKUP($B178,'Feeder DER'!$B$3:$V$366,'Feeder DER'!P$369,FALSE)),0,VLOOKUP($B178,'Feeder DER'!$B$3:$V$366,'Feeder DER'!P$369,FALSE)/1000)</f>
        <v>0</v>
      </c>
      <c r="AQ178" s="82">
        <f>IF(ISNA(VLOOKUP($B178,'Feeder DER'!$B$3:$V$366,'Feeder DER'!Q$369,FALSE)),0,VLOOKUP($B178,'Feeder DER'!$B$3:$V$366,'Feeder DER'!Q$369,FALSE)/1000)</f>
        <v>0</v>
      </c>
      <c r="AR178" s="82">
        <f>IF(ISNA(VLOOKUP($B178,'Feeder DER'!$B$3:$V$366,'Feeder DER'!R$369,FALSE)),0,VLOOKUP($B178,'Feeder DER'!$B$3:$V$366,'Feeder DER'!R$369,FALSE)/1000)</f>
        <v>0</v>
      </c>
      <c r="AS178" s="82">
        <f>IF(ISNA(VLOOKUP($B178,'Feeder DER'!$B$3:$V$366,'Feeder DER'!S$369,FALSE)),0,VLOOKUP($B178,'Feeder DER'!$B$3:$V$366,'Feeder DER'!S$369,FALSE)/1000)</f>
        <v>0</v>
      </c>
      <c r="AT178" s="82">
        <f>IF(ISNA(VLOOKUP($B178,'Feeder DER'!$B$3:$V$366,'Feeder DER'!T$369,FALSE)),0,VLOOKUP($B178,'Feeder DER'!$B$3:$V$366,'Feeder DER'!T$369,FALSE)/1000)</f>
        <v>0</v>
      </c>
      <c r="AU178" s="82">
        <f>IF(ISNA(VLOOKUP($B178,'Feeder DER'!$B$3:$V$366,'Feeder DER'!U$369,FALSE)),0,VLOOKUP($B178,'Feeder DER'!$B$3:$V$366,'Feeder DER'!U$369,FALSE)/1000)</f>
        <v>0</v>
      </c>
      <c r="AV178" s="82">
        <f>IF(ISNA(VLOOKUP($B178,'Feeder DER'!$B$3:$V$366,'Feeder DER'!V$369,FALSE)),0,VLOOKUP($B178,'Feeder DER'!$B$3:$V$366,'Feeder DER'!V$369,FALSE)/1000)</f>
        <v>0</v>
      </c>
    </row>
    <row r="179" spans="1:48" x14ac:dyDescent="0.25">
      <c r="A179" s="9" t="s">
        <v>162</v>
      </c>
      <c r="B179" s="108">
        <v>34258</v>
      </c>
      <c r="C179" s="109">
        <v>0</v>
      </c>
      <c r="D179" s="109">
        <v>0</v>
      </c>
      <c r="E179" s="109">
        <v>0</v>
      </c>
      <c r="F179" s="109">
        <v>0</v>
      </c>
      <c r="G179" s="109">
        <v>0</v>
      </c>
      <c r="H179" s="109">
        <v>0</v>
      </c>
      <c r="I179" s="109">
        <v>0</v>
      </c>
      <c r="J179" s="109">
        <v>0</v>
      </c>
      <c r="K179" s="109">
        <v>0</v>
      </c>
      <c r="L179" s="109">
        <v>0</v>
      </c>
      <c r="M179" s="109">
        <v>0</v>
      </c>
      <c r="N179" s="109">
        <v>0</v>
      </c>
      <c r="P179" s="109">
        <v>0</v>
      </c>
      <c r="Q179" s="109">
        <v>0</v>
      </c>
      <c r="R179" s="109">
        <v>0</v>
      </c>
      <c r="S179" s="109">
        <v>0</v>
      </c>
      <c r="T179" s="109">
        <v>0</v>
      </c>
      <c r="U179" s="109">
        <v>0</v>
      </c>
      <c r="V179" s="109">
        <v>0</v>
      </c>
      <c r="W179" s="109">
        <v>0</v>
      </c>
      <c r="X179" s="109">
        <v>0</v>
      </c>
      <c r="Y179" s="109">
        <v>0</v>
      </c>
      <c r="Z179" s="109">
        <v>0</v>
      </c>
      <c r="AA179" s="109">
        <v>0</v>
      </c>
      <c r="AC179" s="82">
        <f>IF(ISNA(VLOOKUP($B179,'Feeder DER'!$B$3:$V$366,'Feeder DER'!C$369,FALSE)),0,VLOOKUP($B179,'Feeder DER'!$B$3:$V$366,'Feeder DER'!C$369,FALSE)/1000)</f>
        <v>0</v>
      </c>
      <c r="AD179" s="82">
        <f>IF(ISNA(VLOOKUP($B179,'Feeder DER'!$B$3:$V$366,'Feeder DER'!D$369,FALSE)),0,VLOOKUP($B179,'Feeder DER'!$B$3:$V$366,'Feeder DER'!D$369,FALSE)/1000)</f>
        <v>0</v>
      </c>
      <c r="AE179" s="82">
        <f>IF(ISNA(VLOOKUP($B179,'Feeder DER'!$B$3:$V$366,'Feeder DER'!E$369,FALSE)),0,VLOOKUP($B179,'Feeder DER'!$B$3:$V$366,'Feeder DER'!E$369,FALSE)/1000)</f>
        <v>0</v>
      </c>
      <c r="AF179" s="82">
        <f>IF(ISNA(VLOOKUP($B179,'Feeder DER'!$B$3:$V$366,'Feeder DER'!F$369,FALSE)),0,VLOOKUP($B179,'Feeder DER'!$B$3:$V$366,'Feeder DER'!F$369,FALSE)/1000)</f>
        <v>0</v>
      </c>
      <c r="AG179" s="82">
        <f>IF(ISNA(VLOOKUP($B179,'Feeder DER'!$B$3:$V$366,'Feeder DER'!G$369,FALSE)),0,VLOOKUP($B179,'Feeder DER'!$B$3:$V$366,'Feeder DER'!G$369,FALSE)/1000)</f>
        <v>0</v>
      </c>
      <c r="AH179" s="82">
        <f>IF(ISNA(VLOOKUP($B179,'Feeder DER'!$B$3:$V$366,'Feeder DER'!H$369,FALSE)),0,VLOOKUP($B179,'Feeder DER'!$B$3:$V$366,'Feeder DER'!H$369,FALSE)/1000)</f>
        <v>0</v>
      </c>
      <c r="AI179" s="82">
        <f>IF(ISNA(VLOOKUP($B179,'Feeder DER'!$B$3:$V$366,'Feeder DER'!I$369,FALSE)),0,VLOOKUP($B179,'Feeder DER'!$B$3:$V$366,'Feeder DER'!I$369,FALSE)/1000)</f>
        <v>0</v>
      </c>
      <c r="AJ179" s="82">
        <f>IF(ISNA(VLOOKUP($B179,'Feeder DER'!$B$3:$V$366,'Feeder DER'!J$369,FALSE)),0,VLOOKUP($B179,'Feeder DER'!$B$3:$V$366,'Feeder DER'!J$369,FALSE)/1000)</f>
        <v>0</v>
      </c>
      <c r="AK179" s="82">
        <f>IF(ISNA(VLOOKUP($B179,'Feeder DER'!$B$3:$V$366,'Feeder DER'!K$369,FALSE)),0,VLOOKUP($B179,'Feeder DER'!$B$3:$V$366,'Feeder DER'!K$369,FALSE)/1000)</f>
        <v>0</v>
      </c>
      <c r="AL179" s="82">
        <f>IF(ISNA(VLOOKUP($B179,'Feeder DER'!$B$3:$V$366,'Feeder DER'!L$369,FALSE)),0,VLOOKUP($B179,'Feeder DER'!$B$3:$V$366,'Feeder DER'!L$369,FALSE)/1000)</f>
        <v>0</v>
      </c>
      <c r="AM179" s="82">
        <f>IF(ISNA(VLOOKUP($B179,'Feeder DER'!$B$3:$V$366,'Feeder DER'!M$369,FALSE)),0,VLOOKUP($B179,'Feeder DER'!$B$3:$V$366,'Feeder DER'!M$369,FALSE)/1000)</f>
        <v>0</v>
      </c>
      <c r="AN179" s="82">
        <f>IF(ISNA(VLOOKUP($B179,'Feeder DER'!$B$3:$V$366,'Feeder DER'!N$369,FALSE)),0,VLOOKUP($B179,'Feeder DER'!$B$3:$V$366,'Feeder DER'!N$369,FALSE)/1000)</f>
        <v>0</v>
      </c>
      <c r="AO179" s="82">
        <f>IF(ISNA(VLOOKUP($B179,'Feeder DER'!$B$3:$V$366,'Feeder DER'!O$369,FALSE)),0,VLOOKUP($B179,'Feeder DER'!$B$3:$V$366,'Feeder DER'!O$369,FALSE)/1000)</f>
        <v>0</v>
      </c>
      <c r="AP179" s="82">
        <f>IF(ISNA(VLOOKUP($B179,'Feeder DER'!$B$3:$V$366,'Feeder DER'!P$369,FALSE)),0,VLOOKUP($B179,'Feeder DER'!$B$3:$V$366,'Feeder DER'!P$369,FALSE)/1000)</f>
        <v>0</v>
      </c>
      <c r="AQ179" s="82">
        <f>IF(ISNA(VLOOKUP($B179,'Feeder DER'!$B$3:$V$366,'Feeder DER'!Q$369,FALSE)),0,VLOOKUP($B179,'Feeder DER'!$B$3:$V$366,'Feeder DER'!Q$369,FALSE)/1000)</f>
        <v>0</v>
      </c>
      <c r="AR179" s="82">
        <f>IF(ISNA(VLOOKUP($B179,'Feeder DER'!$B$3:$V$366,'Feeder DER'!R$369,FALSE)),0,VLOOKUP($B179,'Feeder DER'!$B$3:$V$366,'Feeder DER'!R$369,FALSE)/1000)</f>
        <v>0</v>
      </c>
      <c r="AS179" s="82">
        <f>IF(ISNA(VLOOKUP($B179,'Feeder DER'!$B$3:$V$366,'Feeder DER'!S$369,FALSE)),0,VLOOKUP($B179,'Feeder DER'!$B$3:$V$366,'Feeder DER'!S$369,FALSE)/1000)</f>
        <v>0</v>
      </c>
      <c r="AT179" s="82">
        <f>IF(ISNA(VLOOKUP($B179,'Feeder DER'!$B$3:$V$366,'Feeder DER'!T$369,FALSE)),0,VLOOKUP($B179,'Feeder DER'!$B$3:$V$366,'Feeder DER'!T$369,FALSE)/1000)</f>
        <v>0</v>
      </c>
      <c r="AU179" s="82">
        <f>IF(ISNA(VLOOKUP($B179,'Feeder DER'!$B$3:$V$366,'Feeder DER'!U$369,FALSE)),0,VLOOKUP($B179,'Feeder DER'!$B$3:$V$366,'Feeder DER'!U$369,FALSE)/1000)</f>
        <v>0</v>
      </c>
      <c r="AV179" s="82">
        <f>IF(ISNA(VLOOKUP($B179,'Feeder DER'!$B$3:$V$366,'Feeder DER'!V$369,FALSE)),0,VLOOKUP($B179,'Feeder DER'!$B$3:$V$366,'Feeder DER'!V$369,FALSE)/1000)</f>
        <v>0</v>
      </c>
    </row>
    <row r="180" spans="1:48" x14ac:dyDescent="0.25">
      <c r="A180" s="9" t="s">
        <v>162</v>
      </c>
      <c r="B180" s="108">
        <v>34259</v>
      </c>
      <c r="C180" s="109">
        <v>126.68453352707037</v>
      </c>
      <c r="D180" s="109">
        <v>178.7903195283169</v>
      </c>
      <c r="E180" s="109">
        <v>178.7903195283169</v>
      </c>
      <c r="F180" s="109">
        <v>181.51325856783569</v>
      </c>
      <c r="G180" s="109">
        <v>187.96691898945224</v>
      </c>
      <c r="H180" s="109">
        <v>192.48701406022056</v>
      </c>
      <c r="I180" s="109">
        <v>193.46916445012164</v>
      </c>
      <c r="J180" s="109">
        <v>194.49582443095235</v>
      </c>
      <c r="K180" s="109">
        <v>196.03991378548645</v>
      </c>
      <c r="L180" s="109">
        <v>202.27727346760136</v>
      </c>
      <c r="M180" s="109">
        <v>215.2589162719641</v>
      </c>
      <c r="N180" s="109">
        <v>228.25267400017145</v>
      </c>
      <c r="P180" s="109">
        <v>278.27363419217795</v>
      </c>
      <c r="Q180" s="109">
        <v>271.71497239608442</v>
      </c>
      <c r="R180" s="109">
        <v>271.71497239608442</v>
      </c>
      <c r="S180" s="109">
        <v>280.17866379724131</v>
      </c>
      <c r="T180" s="109">
        <v>285.64905601852837</v>
      </c>
      <c r="U180" s="109">
        <v>290.84247069260084</v>
      </c>
      <c r="V180" s="109">
        <v>292.71295990624941</v>
      </c>
      <c r="W180" s="109">
        <v>294.99926468782741</v>
      </c>
      <c r="X180" s="109">
        <v>298.26449839754645</v>
      </c>
      <c r="Y180" s="109">
        <v>304.22671052521002</v>
      </c>
      <c r="Z180" s="109">
        <v>319.20567415900786</v>
      </c>
      <c r="AA180" s="109">
        <v>332.78711271221391</v>
      </c>
      <c r="AC180" s="82">
        <f>IF(ISNA(VLOOKUP($B180,'Feeder DER'!$B$3:$V$366,'Feeder DER'!C$369,FALSE)),0,VLOOKUP($B180,'Feeder DER'!$B$3:$V$366,'Feeder DER'!C$369,FALSE)/1000)</f>
        <v>6.8942633783944968E-2</v>
      </c>
      <c r="AD180" s="82">
        <f>IF(ISNA(VLOOKUP($B180,'Feeder DER'!$B$3:$V$366,'Feeder DER'!D$369,FALSE)),0,VLOOKUP($B180,'Feeder DER'!$B$3:$V$366,'Feeder DER'!D$369,FALSE)/1000)</f>
        <v>0.13782371556625012</v>
      </c>
      <c r="AE180" s="82">
        <f>IF(ISNA(VLOOKUP($B180,'Feeder DER'!$B$3:$V$366,'Feeder DER'!E$369,FALSE)),0,VLOOKUP($B180,'Feeder DER'!$B$3:$V$366,'Feeder DER'!E$369,FALSE)/1000)</f>
        <v>0.21745658254657471</v>
      </c>
      <c r="AF180" s="82">
        <f>IF(ISNA(VLOOKUP($B180,'Feeder DER'!$B$3:$V$366,'Feeder DER'!F$369,FALSE)),0,VLOOKUP($B180,'Feeder DER'!$B$3:$V$366,'Feeder DER'!F$369,FALSE)/1000)</f>
        <v>0.3038947034366874</v>
      </c>
      <c r="AG180" s="82">
        <f>IF(ISNA(VLOOKUP($B180,'Feeder DER'!$B$3:$V$366,'Feeder DER'!G$369,FALSE)),0,VLOOKUP($B180,'Feeder DER'!$B$3:$V$366,'Feeder DER'!G$369,FALSE)/1000)</f>
        <v>0.3899811610512125</v>
      </c>
      <c r="AH180" s="82">
        <f>IF(ISNA(VLOOKUP($B180,'Feeder DER'!$B$3:$V$366,'Feeder DER'!H$369,FALSE)),0,VLOOKUP($B180,'Feeder DER'!$B$3:$V$366,'Feeder DER'!H$369,FALSE)/1000)</f>
        <v>0.48199348824726307</v>
      </c>
      <c r="AI180" s="82">
        <f>IF(ISNA(VLOOKUP($B180,'Feeder DER'!$B$3:$V$366,'Feeder DER'!I$369,FALSE)),0,VLOOKUP($B180,'Feeder DER'!$B$3:$V$366,'Feeder DER'!I$369,FALSE)/1000)</f>
        <v>0.58222400563106991</v>
      </c>
      <c r="AJ180" s="82">
        <f>IF(ISNA(VLOOKUP($B180,'Feeder DER'!$B$3:$V$366,'Feeder DER'!J$369,FALSE)),0,VLOOKUP($B180,'Feeder DER'!$B$3:$V$366,'Feeder DER'!J$369,FALSE)/1000)</f>
        <v>0.79341377761198006</v>
      </c>
      <c r="AK180" s="82">
        <f>IF(ISNA(VLOOKUP($B180,'Feeder DER'!$B$3:$V$366,'Feeder DER'!K$369,FALSE)),0,VLOOKUP($B180,'Feeder DER'!$B$3:$V$366,'Feeder DER'!K$369,FALSE)/1000)</f>
        <v>0.97312064495545647</v>
      </c>
      <c r="AL180" s="82">
        <f>IF(ISNA(VLOOKUP($B180,'Feeder DER'!$B$3:$V$366,'Feeder DER'!L$369,FALSE)),0,VLOOKUP($B180,'Feeder DER'!$B$3:$V$366,'Feeder DER'!L$369,FALSE)/1000)</f>
        <v>1.1401742763750418</v>
      </c>
      <c r="AM180" s="82">
        <f>IF(ISNA(VLOOKUP($B180,'Feeder DER'!$B$3:$V$366,'Feeder DER'!M$369,FALSE)),0,VLOOKUP($B180,'Feeder DER'!$B$3:$V$366,'Feeder DER'!M$369,FALSE)/1000)</f>
        <v>-0.73034063966558982</v>
      </c>
      <c r="AN180" s="82">
        <f>IF(ISNA(VLOOKUP($B180,'Feeder DER'!$B$3:$V$366,'Feeder DER'!N$369,FALSE)),0,VLOOKUP($B180,'Feeder DER'!$B$3:$V$366,'Feeder DER'!N$369,FALSE)/1000)</f>
        <v>-0.8882510022815564</v>
      </c>
      <c r="AO180" s="82">
        <f>IF(ISNA(VLOOKUP($B180,'Feeder DER'!$B$3:$V$366,'Feeder DER'!O$369,FALSE)),0,VLOOKUP($B180,'Feeder DER'!$B$3:$V$366,'Feeder DER'!O$369,FALSE)/1000)</f>
        <v>-1.0598023501770564</v>
      </c>
      <c r="AP180" s="82">
        <f>IF(ISNA(VLOOKUP($B180,'Feeder DER'!$B$3:$V$366,'Feeder DER'!P$369,FALSE)),0,VLOOKUP($B180,'Feeder DER'!$B$3:$V$366,'Feeder DER'!P$369,FALSE)/1000)</f>
        <v>-1.2271249315165733</v>
      </c>
      <c r="AQ180" s="82">
        <f>IF(ISNA(VLOOKUP($B180,'Feeder DER'!$B$3:$V$366,'Feeder DER'!Q$369,FALSE)),0,VLOOKUP($B180,'Feeder DER'!$B$3:$V$366,'Feeder DER'!Q$369,FALSE)/1000)</f>
        <v>-1.3748515423048935</v>
      </c>
      <c r="AR180" s="82">
        <f>IF(ISNA(VLOOKUP($B180,'Feeder DER'!$B$3:$V$366,'Feeder DER'!R$369,FALSE)),0,VLOOKUP($B180,'Feeder DER'!$B$3:$V$366,'Feeder DER'!R$369,FALSE)/1000)</f>
        <v>-1.5096817840857977</v>
      </c>
      <c r="AS180" s="82">
        <f>IF(ISNA(VLOOKUP($B180,'Feeder DER'!$B$3:$V$366,'Feeder DER'!S$369,FALSE)),0,VLOOKUP($B180,'Feeder DER'!$B$3:$V$366,'Feeder DER'!S$369,FALSE)/1000)</f>
        <v>-1.6380859108611587</v>
      </c>
      <c r="AT180" s="82">
        <f>IF(ISNA(VLOOKUP($B180,'Feeder DER'!$B$3:$V$366,'Feeder DER'!T$369,FALSE)),0,VLOOKUP($B180,'Feeder DER'!$B$3:$V$366,'Feeder DER'!T$369,FALSE)/1000)</f>
        <v>-1.7915646363013658</v>
      </c>
      <c r="AU180" s="82">
        <f>IF(ISNA(VLOOKUP($B180,'Feeder DER'!$B$3:$V$366,'Feeder DER'!U$369,FALSE)),0,VLOOKUP($B180,'Feeder DER'!$B$3:$V$366,'Feeder DER'!U$369,FALSE)/1000)</f>
        <v>-1.941656540398385</v>
      </c>
      <c r="AV180" s="82">
        <f>IF(ISNA(VLOOKUP($B180,'Feeder DER'!$B$3:$V$366,'Feeder DER'!V$369,FALSE)),0,VLOOKUP($B180,'Feeder DER'!$B$3:$V$366,'Feeder DER'!V$369,FALSE)/1000)</f>
        <v>-2.0756838041008288</v>
      </c>
    </row>
    <row r="181" spans="1:48" x14ac:dyDescent="0.25">
      <c r="A181" s="9" t="s">
        <v>162</v>
      </c>
      <c r="B181" s="108">
        <v>34260</v>
      </c>
      <c r="C181" s="109">
        <v>62.477845993006468</v>
      </c>
      <c r="D181" s="109">
        <v>81.574783308603315</v>
      </c>
      <c r="E181" s="109">
        <v>81.574783308603315</v>
      </c>
      <c r="F181" s="109">
        <v>82.817150136389557</v>
      </c>
      <c r="G181" s="109">
        <v>85.761694068239834</v>
      </c>
      <c r="H181" s="109">
        <v>87.824030423502151</v>
      </c>
      <c r="I181" s="109">
        <v>88.272145877649834</v>
      </c>
      <c r="J181" s="109">
        <v>88.740569255877617</v>
      </c>
      <c r="K181" s="109">
        <v>89.445074705823359</v>
      </c>
      <c r="L181" s="109">
        <v>92.290929368585225</v>
      </c>
      <c r="M181" s="109">
        <v>98.213927333739917</v>
      </c>
      <c r="N181" s="109">
        <v>104.14245284809321</v>
      </c>
      <c r="P181" s="109">
        <v>96.122741815854525</v>
      </c>
      <c r="Q181" s="109">
        <v>96.116683980094152</v>
      </c>
      <c r="R181" s="109">
        <v>96.116683980094152</v>
      </c>
      <c r="S181" s="109">
        <v>99.110637329577514</v>
      </c>
      <c r="T181" s="109">
        <v>101.0457384973341</v>
      </c>
      <c r="U181" s="109">
        <v>102.88286139344655</v>
      </c>
      <c r="V181" s="109">
        <v>103.54452982875955</v>
      </c>
      <c r="W181" s="109">
        <v>104.35328921450578</v>
      </c>
      <c r="X181" s="109">
        <v>105.50833574665168</v>
      </c>
      <c r="Y181" s="109">
        <v>107.61741370376018</v>
      </c>
      <c r="Z181" s="109">
        <v>112.91608495931524</v>
      </c>
      <c r="AA181" s="109">
        <v>117.72039451171877</v>
      </c>
      <c r="AC181" s="82">
        <f>IF(ISNA(VLOOKUP($B181,'Feeder DER'!$B$3:$V$366,'Feeder DER'!C$369,FALSE)),0,VLOOKUP($B181,'Feeder DER'!$B$3:$V$366,'Feeder DER'!C$369,FALSE)/1000)</f>
        <v>1.703426735665237E-2</v>
      </c>
      <c r="AD181" s="82">
        <f>IF(ISNA(VLOOKUP($B181,'Feeder DER'!$B$3:$V$366,'Feeder DER'!D$369,FALSE)),0,VLOOKUP($B181,'Feeder DER'!$B$3:$V$366,'Feeder DER'!D$369,FALSE)/1000)</f>
        <v>3.3788350419675553E-2</v>
      </c>
      <c r="AE181" s="82">
        <f>IF(ISNA(VLOOKUP($B181,'Feeder DER'!$B$3:$V$366,'Feeder DER'!E$369,FALSE)),0,VLOOKUP($B181,'Feeder DER'!$B$3:$V$366,'Feeder DER'!E$369,FALSE)/1000)</f>
        <v>5.3416397548919976E-2</v>
      </c>
      <c r="AF181" s="82">
        <f>IF(ISNA(VLOOKUP($B181,'Feeder DER'!$B$3:$V$366,'Feeder DER'!F$369,FALSE)),0,VLOOKUP($B181,'Feeder DER'!$B$3:$V$366,'Feeder DER'!F$369,FALSE)/1000)</f>
        <v>7.5224154707713597E-2</v>
      </c>
      <c r="AG181" s="82">
        <f>IF(ISNA(VLOOKUP($B181,'Feeder DER'!$B$3:$V$366,'Feeder DER'!G$369,FALSE)),0,VLOOKUP($B181,'Feeder DER'!$B$3:$V$366,'Feeder DER'!G$369,FALSE)/1000)</f>
        <v>9.7446051165006431E-2</v>
      </c>
      <c r="AH181" s="82">
        <f>IF(ISNA(VLOOKUP($B181,'Feeder DER'!$B$3:$V$366,'Feeder DER'!H$369,FALSE)),0,VLOOKUP($B181,'Feeder DER'!$B$3:$V$366,'Feeder DER'!H$369,FALSE)/1000)</f>
        <v>0.12175422548953724</v>
      </c>
      <c r="AI181" s="82">
        <f>IF(ISNA(VLOOKUP($B181,'Feeder DER'!$B$3:$V$366,'Feeder DER'!I$369,FALSE)),0,VLOOKUP($B181,'Feeder DER'!$B$3:$V$366,'Feeder DER'!I$369,FALSE)/1000)</f>
        <v>0.14871297557334195</v>
      </c>
      <c r="AJ181" s="82">
        <f>IF(ISNA(VLOOKUP($B181,'Feeder DER'!$B$3:$V$366,'Feeder DER'!J$369,FALSE)),0,VLOOKUP($B181,'Feeder DER'!$B$3:$V$366,'Feeder DER'!J$369,FALSE)/1000)</f>
        <v>0.20620595260637711</v>
      </c>
      <c r="AK181" s="82">
        <f>IF(ISNA(VLOOKUP($B181,'Feeder DER'!$B$3:$V$366,'Feeder DER'!K$369,FALSE)),0,VLOOKUP($B181,'Feeder DER'!$B$3:$V$366,'Feeder DER'!K$369,FALSE)/1000)</f>
        <v>0.2552632875789807</v>
      </c>
      <c r="AL181" s="82">
        <f>IF(ISNA(VLOOKUP($B181,'Feeder DER'!$B$3:$V$366,'Feeder DER'!L$369,FALSE)),0,VLOOKUP($B181,'Feeder DER'!$B$3:$V$366,'Feeder DER'!L$369,FALSE)/1000)</f>
        <v>0.30123832615519569</v>
      </c>
      <c r="AM181" s="82">
        <f>IF(ISNA(VLOOKUP($B181,'Feeder DER'!$B$3:$V$366,'Feeder DER'!M$369,FALSE)),0,VLOOKUP($B181,'Feeder DER'!$B$3:$V$366,'Feeder DER'!M$369,FALSE)/1000)</f>
        <v>-0.17629765303900291</v>
      </c>
      <c r="AN181" s="82">
        <f>IF(ISNA(VLOOKUP($B181,'Feeder DER'!$B$3:$V$366,'Feeder DER'!N$369,FALSE)),0,VLOOKUP($B181,'Feeder DER'!$B$3:$V$366,'Feeder DER'!N$369,FALSE)/1000)</f>
        <v>-0.2145673747883923</v>
      </c>
      <c r="AO181" s="82">
        <f>IF(ISNA(VLOOKUP($B181,'Feeder DER'!$B$3:$V$366,'Feeder DER'!O$369,FALSE)),0,VLOOKUP($B181,'Feeder DER'!$B$3:$V$366,'Feeder DER'!O$369,FALSE)/1000)</f>
        <v>-0.2563293577693716</v>
      </c>
      <c r="AP181" s="82">
        <f>IF(ISNA(VLOOKUP($B181,'Feeder DER'!$B$3:$V$366,'Feeder DER'!P$369,FALSE)),0,VLOOKUP($B181,'Feeder DER'!$B$3:$V$366,'Feeder DER'!P$369,FALSE)/1000)</f>
        <v>-0.29712281868750862</v>
      </c>
      <c r="AQ181" s="82">
        <f>IF(ISNA(VLOOKUP($B181,'Feeder DER'!$B$3:$V$366,'Feeder DER'!Q$369,FALSE)),0,VLOOKUP($B181,'Feeder DER'!$B$3:$V$366,'Feeder DER'!Q$369,FALSE)/1000)</f>
        <v>-0.33312863647097407</v>
      </c>
      <c r="AR181" s="82">
        <f>IF(ISNA(VLOOKUP($B181,'Feeder DER'!$B$3:$V$366,'Feeder DER'!R$369,FALSE)),0,VLOOKUP($B181,'Feeder DER'!$B$3:$V$366,'Feeder DER'!R$369,FALSE)/1000)</f>
        <v>-0.36583314856718807</v>
      </c>
      <c r="AS181" s="82">
        <f>IF(ISNA(VLOOKUP($B181,'Feeder DER'!$B$3:$V$366,'Feeder DER'!S$369,FALSE)),0,VLOOKUP($B181,'Feeder DER'!$B$3:$V$366,'Feeder DER'!S$369,FALSE)/1000)</f>
        <v>-0.3968091599845755</v>
      </c>
      <c r="AT181" s="82">
        <f>IF(ISNA(VLOOKUP($B181,'Feeder DER'!$B$3:$V$366,'Feeder DER'!T$369,FALSE)),0,VLOOKUP($B181,'Feeder DER'!$B$3:$V$366,'Feeder DER'!T$369,FALSE)/1000)</f>
        <v>-0.43200554503183369</v>
      </c>
      <c r="AU181" s="82">
        <f>IF(ISNA(VLOOKUP($B181,'Feeder DER'!$B$3:$V$366,'Feeder DER'!U$369,FALSE)),0,VLOOKUP($B181,'Feeder DER'!$B$3:$V$366,'Feeder DER'!U$369,FALSE)/1000)</f>
        <v>-0.46724981065895616</v>
      </c>
      <c r="AV181" s="82">
        <f>IF(ISNA(VLOOKUP($B181,'Feeder DER'!$B$3:$V$366,'Feeder DER'!V$369,FALSE)),0,VLOOKUP($B181,'Feeder DER'!$B$3:$V$366,'Feeder DER'!V$369,FALSE)/1000)</f>
        <v>-0.49866290827985293</v>
      </c>
    </row>
    <row r="182" spans="1:48" x14ac:dyDescent="0.25">
      <c r="A182" s="9" t="s">
        <v>162</v>
      </c>
      <c r="B182" s="108">
        <v>34261</v>
      </c>
      <c r="C182" s="109">
        <v>52.533621511664357</v>
      </c>
      <c r="D182" s="109">
        <v>83.681026324345737</v>
      </c>
      <c r="E182" s="109">
        <v>83.681026324345737</v>
      </c>
      <c r="F182" s="109">
        <v>84.955470791175344</v>
      </c>
      <c r="G182" s="109">
        <v>87.976042201609843</v>
      </c>
      <c r="H182" s="109">
        <v>90.091627629296283</v>
      </c>
      <c r="I182" s="109">
        <v>90.551313326198695</v>
      </c>
      <c r="J182" s="109">
        <v>91.031831293327443</v>
      </c>
      <c r="K182" s="109">
        <v>91.754526919493287</v>
      </c>
      <c r="L182" s="109">
        <v>94.673860925553981</v>
      </c>
      <c r="M182" s="109">
        <v>100.74978939926018</v>
      </c>
      <c r="N182" s="109">
        <v>106.8313881422731</v>
      </c>
      <c r="P182" s="109">
        <v>59.561605275670878</v>
      </c>
      <c r="Q182" s="109">
        <v>92.186342162793409</v>
      </c>
      <c r="R182" s="109">
        <v>92.186342162793409</v>
      </c>
      <c r="S182" s="109">
        <v>95.057868691445563</v>
      </c>
      <c r="T182" s="109">
        <v>96.913840942916224</v>
      </c>
      <c r="U182" s="109">
        <v>98.675841387409278</v>
      </c>
      <c r="V182" s="109">
        <v>99.310453301285932</v>
      </c>
      <c r="W182" s="109">
        <v>100.08614141675622</v>
      </c>
      <c r="X182" s="109">
        <v>101.1939565266533</v>
      </c>
      <c r="Y182" s="109">
        <v>103.21679142014874</v>
      </c>
      <c r="Z182" s="109">
        <v>108.29879280789864</v>
      </c>
      <c r="AA182" s="109">
        <v>112.90664761430844</v>
      </c>
      <c r="AC182" s="82">
        <f>IF(ISNA(VLOOKUP($B182,'Feeder DER'!$B$3:$V$366,'Feeder DER'!C$369,FALSE)),0,VLOOKUP($B182,'Feeder DER'!$B$3:$V$366,'Feeder DER'!C$369,FALSE)/1000)</f>
        <v>1.6168053540276971E-2</v>
      </c>
      <c r="AD182" s="82">
        <f>IF(ISNA(VLOOKUP($B182,'Feeder DER'!$B$3:$V$366,'Feeder DER'!D$369,FALSE)),0,VLOOKUP($B182,'Feeder DER'!$B$3:$V$366,'Feeder DER'!D$369,FALSE)/1000)</f>
        <v>3.209200015331426E-2</v>
      </c>
      <c r="AE182" s="82">
        <f>IF(ISNA(VLOOKUP($B182,'Feeder DER'!$B$3:$V$366,'Feeder DER'!E$369,FALSE)),0,VLOOKUP($B182,'Feeder DER'!$B$3:$V$366,'Feeder DER'!E$369,FALSE)/1000)</f>
        <v>5.0791613923111892E-2</v>
      </c>
      <c r="AF182" s="82">
        <f>IF(ISNA(VLOOKUP($B182,'Feeder DER'!$B$3:$V$366,'Feeder DER'!F$369,FALSE)),0,VLOOKUP($B182,'Feeder DER'!$B$3:$V$366,'Feeder DER'!F$369,FALSE)/1000)</f>
        <v>7.1635993342536661E-2</v>
      </c>
      <c r="AG182" s="82">
        <f>IF(ISNA(VLOOKUP($B182,'Feeder DER'!$B$3:$V$366,'Feeder DER'!G$369,FALSE)),0,VLOOKUP($B182,'Feeder DER'!$B$3:$V$366,'Feeder DER'!G$369,FALSE)/1000)</f>
        <v>9.2936467585685384E-2</v>
      </c>
      <c r="AH182" s="82">
        <f>IF(ISNA(VLOOKUP($B182,'Feeder DER'!$B$3:$V$366,'Feeder DER'!H$369,FALSE)),0,VLOOKUP($B182,'Feeder DER'!$B$3:$V$366,'Feeder DER'!H$369,FALSE)/1000)</f>
        <v>0.11629407273406142</v>
      </c>
      <c r="AI182" s="82">
        <f>IF(ISNA(VLOOKUP($B182,'Feeder DER'!$B$3:$V$366,'Feeder DER'!I$369,FALSE)),0,VLOOKUP($B182,'Feeder DER'!$B$3:$V$366,'Feeder DER'!I$369,FALSE)/1000)</f>
        <v>0.14224292060728641</v>
      </c>
      <c r="AJ182" s="82">
        <f>IF(ISNA(VLOOKUP($B182,'Feeder DER'!$B$3:$V$366,'Feeder DER'!J$369,FALSE)),0,VLOOKUP($B182,'Feeder DER'!$B$3:$V$366,'Feeder DER'!J$369,FALSE)/1000)</f>
        <v>0.19774422854370166</v>
      </c>
      <c r="AK182" s="82">
        <f>IF(ISNA(VLOOKUP($B182,'Feeder DER'!$B$3:$V$366,'Feeder DER'!K$369,FALSE)),0,VLOOKUP($B182,'Feeder DER'!$B$3:$V$366,'Feeder DER'!K$369,FALSE)/1000)</f>
        <v>0.24504047795465025</v>
      </c>
      <c r="AL182" s="82">
        <f>IF(ISNA(VLOOKUP($B182,'Feeder DER'!$B$3:$V$366,'Feeder DER'!L$369,FALSE)),0,VLOOKUP($B182,'Feeder DER'!$B$3:$V$366,'Feeder DER'!L$369,FALSE)/1000)</f>
        <v>0.28938168206125803</v>
      </c>
      <c r="AM182" s="82">
        <f>IF(ISNA(VLOOKUP($B182,'Feeder DER'!$B$3:$V$366,'Feeder DER'!M$369,FALSE)),0,VLOOKUP($B182,'Feeder DER'!$B$3:$V$366,'Feeder DER'!M$369,FALSE)/1000)</f>
        <v>-0.15150674699976791</v>
      </c>
      <c r="AN182" s="82">
        <f>IF(ISNA(VLOOKUP($B182,'Feeder DER'!$B$3:$V$366,'Feeder DER'!N$369,FALSE)),0,VLOOKUP($B182,'Feeder DER'!$B$3:$V$366,'Feeder DER'!N$369,FALSE)/1000)</f>
        <v>-0.18795535855635867</v>
      </c>
      <c r="AO182" s="82">
        <f>IF(ISNA(VLOOKUP($B182,'Feeder DER'!$B$3:$V$366,'Feeder DER'!O$369,FALSE)),0,VLOOKUP($B182,'Feeder DER'!$B$3:$V$366,'Feeder DER'!O$369,FALSE)/1000)</f>
        <v>-0.22780076297667753</v>
      </c>
      <c r="AP182" s="82">
        <f>IF(ISNA(VLOOKUP($B182,'Feeder DER'!$B$3:$V$366,'Feeder DER'!P$369,FALSE)),0,VLOOKUP($B182,'Feeder DER'!$B$3:$V$366,'Feeder DER'!P$369,FALSE)/1000)</f>
        <v>-0.26678958233108491</v>
      </c>
      <c r="AQ182" s="82">
        <f>IF(ISNA(VLOOKUP($B182,'Feeder DER'!$B$3:$V$366,'Feeder DER'!Q$369,FALSE)),0,VLOOKUP($B182,'Feeder DER'!$B$3:$V$366,'Feeder DER'!Q$369,FALSE)/1000)</f>
        <v>-0.30125779799932634</v>
      </c>
      <c r="AR182" s="82">
        <f>IF(ISNA(VLOOKUP($B182,'Feeder DER'!$B$3:$V$366,'Feeder DER'!R$369,FALSE)),0,VLOOKUP($B182,'Feeder DER'!$B$3:$V$366,'Feeder DER'!R$369,FALSE)/1000)</f>
        <v>-0.33260255507242092</v>
      </c>
      <c r="AS182" s="82">
        <f>IF(ISNA(VLOOKUP($B182,'Feeder DER'!$B$3:$V$366,'Feeder DER'!S$369,FALSE)),0,VLOOKUP($B182,'Feeder DER'!$B$3:$V$366,'Feeder DER'!S$369,FALSE)/1000)</f>
        <v>-0.36232304872584065</v>
      </c>
      <c r="AT182" s="82">
        <f>IF(ISNA(VLOOKUP($B182,'Feeder DER'!$B$3:$V$366,'Feeder DER'!T$369,FALSE)),0,VLOOKUP($B182,'Feeder DER'!$B$3:$V$366,'Feeder DER'!T$369,FALSE)/1000)</f>
        <v>-0.39601420090977207</v>
      </c>
      <c r="AU182" s="82">
        <f>IF(ISNA(VLOOKUP($B182,'Feeder DER'!$B$3:$V$366,'Feeder DER'!U$369,FALSE)),0,VLOOKUP($B182,'Feeder DER'!$B$3:$V$366,'Feeder DER'!U$369,FALSE)/1000)</f>
        <v>-0.43004586629856406</v>
      </c>
      <c r="AV182" s="82">
        <f>IF(ISNA(VLOOKUP($B182,'Feeder DER'!$B$3:$V$366,'Feeder DER'!V$369,FALSE)),0,VLOOKUP($B182,'Feeder DER'!$B$3:$V$366,'Feeder DER'!V$369,FALSE)/1000)</f>
        <v>-0.46018163870866152</v>
      </c>
    </row>
    <row r="183" spans="1:48" x14ac:dyDescent="0.25">
      <c r="A183" s="9" t="s">
        <v>162</v>
      </c>
      <c r="B183" s="108">
        <v>34262</v>
      </c>
      <c r="C183" s="109">
        <v>99.638584389825311</v>
      </c>
      <c r="D183" s="109">
        <v>113.20262376132588</v>
      </c>
      <c r="E183" s="109">
        <v>113.20262376132588</v>
      </c>
      <c r="F183" s="109">
        <v>114.92667596073399</v>
      </c>
      <c r="G183" s="109">
        <v>119.01286639050112</v>
      </c>
      <c r="H183" s="109">
        <v>121.8748033399486</v>
      </c>
      <c r="I183" s="109">
        <v>122.49666028029263</v>
      </c>
      <c r="J183" s="109">
        <v>123.14669884975993</v>
      </c>
      <c r="K183" s="109">
        <v>124.1243522636379</v>
      </c>
      <c r="L183" s="109">
        <v>128.07359002562248</v>
      </c>
      <c r="M183" s="109">
        <v>136.29302847208405</v>
      </c>
      <c r="N183" s="109">
        <v>144.52013758645148</v>
      </c>
      <c r="P183" s="109">
        <v>151.34457873878372</v>
      </c>
      <c r="Q183" s="109">
        <v>134.30629311488283</v>
      </c>
      <c r="R183" s="109">
        <v>134.30629311488283</v>
      </c>
      <c r="S183" s="109">
        <v>138.48982046390452</v>
      </c>
      <c r="T183" s="109">
        <v>141.19378666292042</v>
      </c>
      <c r="U183" s="109">
        <v>143.76084532491546</v>
      </c>
      <c r="V183" s="109">
        <v>144.68541149946657</v>
      </c>
      <c r="W183" s="109">
        <v>145.81551160928666</v>
      </c>
      <c r="X183" s="109">
        <v>147.42948757770276</v>
      </c>
      <c r="Y183" s="109">
        <v>150.37655598018961</v>
      </c>
      <c r="Z183" s="109">
        <v>157.78052442041758</v>
      </c>
      <c r="AA183" s="109">
        <v>164.49370864859353</v>
      </c>
      <c r="AC183" s="82">
        <f>IF(ISNA(VLOOKUP($B183,'Feeder DER'!$B$3:$V$366,'Feeder DER'!C$369,FALSE)),0,VLOOKUP($B183,'Feeder DER'!$B$3:$V$366,'Feeder DER'!C$369,FALSE)/1000)</f>
        <v>1.0921574828635212E-2</v>
      </c>
      <c r="AD183" s="82">
        <f>IF(ISNA(VLOOKUP($B183,'Feeder DER'!$B$3:$V$366,'Feeder DER'!D$369,FALSE)),0,VLOOKUP($B183,'Feeder DER'!$B$3:$V$366,'Feeder DER'!D$369,FALSE)/1000)</f>
        <v>2.1676389804122578E-2</v>
      </c>
      <c r="AE183" s="82">
        <f>IF(ISNA(VLOOKUP($B183,'Feeder DER'!$B$3:$V$366,'Feeder DER'!E$369,FALSE)),0,VLOOKUP($B183,'Feeder DER'!$B$3:$V$366,'Feeder DER'!E$369,FALSE)/1000)</f>
        <v>3.4302089930757937E-2</v>
      </c>
      <c r="AF183" s="82">
        <f>IF(ISNA(VLOOKUP($B183,'Feeder DER'!$B$3:$V$366,'Feeder DER'!F$369,FALSE)),0,VLOOKUP($B183,'Feeder DER'!$B$3:$V$366,'Feeder DER'!F$369,FALSE)/1000)</f>
        <v>4.8370103033621804E-2</v>
      </c>
      <c r="AG183" s="82">
        <f>IF(ISNA(VLOOKUP($B183,'Feeder DER'!$B$3:$V$366,'Feeder DER'!G$369,FALSE)),0,VLOOKUP($B183,'Feeder DER'!$B$3:$V$366,'Feeder DER'!G$369,FALSE)/1000)</f>
        <v>6.2740826669966374E-2</v>
      </c>
      <c r="AH183" s="82">
        <f>IF(ISNA(VLOOKUP($B183,'Feeder DER'!$B$3:$V$366,'Feeder DER'!H$369,FALSE)),0,VLOOKUP($B183,'Feeder DER'!$B$3:$V$366,'Feeder DER'!H$369,FALSE)/1000)</f>
        <v>7.8494576338275335E-2</v>
      </c>
      <c r="AI183" s="82">
        <f>IF(ISNA(VLOOKUP($B183,'Feeder DER'!$B$3:$V$366,'Feeder DER'!I$369,FALSE)),0,VLOOKUP($B183,'Feeder DER'!$B$3:$V$366,'Feeder DER'!I$369,FALSE)/1000)</f>
        <v>9.5992273731698441E-2</v>
      </c>
      <c r="AJ183" s="82">
        <f>IF(ISNA(VLOOKUP($B183,'Feeder DER'!$B$3:$V$366,'Feeder DER'!J$369,FALSE)),0,VLOOKUP($B183,'Feeder DER'!$B$3:$V$366,'Feeder DER'!J$369,FALSE)/1000)</f>
        <v>0.13340398550752669</v>
      </c>
      <c r="AK183" s="82">
        <f>IF(ISNA(VLOOKUP($B183,'Feeder DER'!$B$3:$V$366,'Feeder DER'!K$369,FALSE)),0,VLOOKUP($B183,'Feeder DER'!$B$3:$V$366,'Feeder DER'!K$369,FALSE)/1000)</f>
        <v>0.16529009908157746</v>
      </c>
      <c r="AL183" s="82">
        <f>IF(ISNA(VLOOKUP($B183,'Feeder DER'!$B$3:$V$366,'Feeder DER'!L$369,FALSE)),0,VLOOKUP($B183,'Feeder DER'!$B$3:$V$366,'Feeder DER'!L$369,FALSE)/1000)</f>
        <v>0.19518258853634599</v>
      </c>
      <c r="AM183" s="82">
        <f>IF(ISNA(VLOOKUP($B183,'Feeder DER'!$B$3:$V$366,'Feeder DER'!M$369,FALSE)),0,VLOOKUP($B183,'Feeder DER'!$B$3:$V$366,'Feeder DER'!M$369,FALSE)/1000)</f>
        <v>-0.10369525239953942</v>
      </c>
      <c r="AN183" s="82">
        <f>IF(ISNA(VLOOKUP($B183,'Feeder DER'!$B$3:$V$366,'Feeder DER'!N$369,FALSE)),0,VLOOKUP($B183,'Feeder DER'!$B$3:$V$366,'Feeder DER'!N$369,FALSE)/1000)</f>
        <v>-0.12830573861266911</v>
      </c>
      <c r="AO183" s="82">
        <f>IF(ISNA(VLOOKUP($B183,'Feeder DER'!$B$3:$V$366,'Feeder DER'!O$369,FALSE)),0,VLOOKUP($B183,'Feeder DER'!$B$3:$V$366,'Feeder DER'!O$369,FALSE)/1000)</f>
        <v>-0.15520375499879929</v>
      </c>
      <c r="AP183" s="82">
        <f>IF(ISNA(VLOOKUP($B183,'Feeder DER'!$B$3:$V$366,'Feeder DER'!P$369,FALSE)),0,VLOOKUP($B183,'Feeder DER'!$B$3:$V$366,'Feeder DER'!P$369,FALSE)/1000)</f>
        <v>-0.18151779028469972</v>
      </c>
      <c r="AQ183" s="82">
        <f>IF(ISNA(VLOOKUP($B183,'Feeder DER'!$B$3:$V$366,'Feeder DER'!Q$369,FALSE)),0,VLOOKUP($B183,'Feeder DER'!$B$3:$V$366,'Feeder DER'!Q$369,FALSE)/1000)</f>
        <v>-0.20477612802028899</v>
      </c>
      <c r="AR183" s="82">
        <f>IF(ISNA(VLOOKUP($B183,'Feeder DER'!$B$3:$V$366,'Feeder DER'!R$369,FALSE)),0,VLOOKUP($B183,'Feeder DER'!$B$3:$V$366,'Feeder DER'!R$369,FALSE)/1000)</f>
        <v>-0.22592370709330903</v>
      </c>
      <c r="AS183" s="82">
        <f>IF(ISNA(VLOOKUP($B183,'Feeder DER'!$B$3:$V$366,'Feeder DER'!S$369,FALSE)),0,VLOOKUP($B183,'Feeder DER'!$B$3:$V$366,'Feeder DER'!S$369,FALSE)/1000)</f>
        <v>-0.24597269481813261</v>
      </c>
      <c r="AT183" s="82">
        <f>IF(ISNA(VLOOKUP($B183,'Feeder DER'!$B$3:$V$366,'Feeder DER'!T$369,FALSE)),0,VLOOKUP($B183,'Feeder DER'!$B$3:$V$366,'Feeder DER'!T$369,FALSE)/1000)</f>
        <v>-0.26870687455007342</v>
      </c>
      <c r="AU183" s="82">
        <f>IF(ISNA(VLOOKUP($B183,'Feeder DER'!$B$3:$V$366,'Feeder DER'!U$369,FALSE)),0,VLOOKUP($B183,'Feeder DER'!$B$3:$V$366,'Feeder DER'!U$369,FALSE)/1000)</f>
        <v>-0.29164586595411285</v>
      </c>
      <c r="AV183" s="82">
        <f>IF(ISNA(VLOOKUP($B183,'Feeder DER'!$B$3:$V$366,'Feeder DER'!V$369,FALSE)),0,VLOOKUP($B183,'Feeder DER'!$B$3:$V$366,'Feeder DER'!V$369,FALSE)/1000)</f>
        <v>-0.31197534009564459</v>
      </c>
    </row>
    <row r="184" spans="1:48" x14ac:dyDescent="0.25">
      <c r="A184" s="9" t="s">
        <v>162</v>
      </c>
      <c r="B184" s="108">
        <v>34263</v>
      </c>
      <c r="C184" s="109">
        <v>84.972565191443962</v>
      </c>
      <c r="D184" s="109">
        <v>98.638291630434878</v>
      </c>
      <c r="E184" s="109">
        <v>98.638291630434878</v>
      </c>
      <c r="F184" s="109">
        <v>100.14053210844584</v>
      </c>
      <c r="G184" s="109">
        <v>103.70100473599426</v>
      </c>
      <c r="H184" s="109">
        <v>106.19473290295535</v>
      </c>
      <c r="I184" s="109">
        <v>106.7365834731629</v>
      </c>
      <c r="J184" s="109">
        <v>107.30298990311749</v>
      </c>
      <c r="K184" s="109">
        <v>108.15486117029683</v>
      </c>
      <c r="L184" s="109">
        <v>111.59600107625759</v>
      </c>
      <c r="M184" s="109">
        <v>118.75794962110631</v>
      </c>
      <c r="N184" s="109">
        <v>125.92658194723816</v>
      </c>
      <c r="P184" s="109">
        <v>157.88007599452948</v>
      </c>
      <c r="Q184" s="109">
        <v>129.70995932787767</v>
      </c>
      <c r="R184" s="109">
        <v>129.70995932787767</v>
      </c>
      <c r="S184" s="109">
        <v>133.75031476993055</v>
      </c>
      <c r="T184" s="109">
        <v>136.36174374741188</v>
      </c>
      <c r="U184" s="109">
        <v>138.84095054343919</v>
      </c>
      <c r="V184" s="109">
        <v>139.73387549963894</v>
      </c>
      <c r="W184" s="109">
        <v>140.82530044988908</v>
      </c>
      <c r="X184" s="109">
        <v>142.38404168504738</v>
      </c>
      <c r="Y184" s="109">
        <v>145.23025323446498</v>
      </c>
      <c r="Z184" s="109">
        <v>152.38083734317371</v>
      </c>
      <c r="AA184" s="109">
        <v>158.86427779113856</v>
      </c>
      <c r="AC184" s="82">
        <f>IF(ISNA(VLOOKUP($B184,'Feeder DER'!$B$3:$V$366,'Feeder DER'!C$369,FALSE)),0,VLOOKUP($B184,'Feeder DER'!$B$3:$V$366,'Feeder DER'!C$369,FALSE)/1000)</f>
        <v>3.6654712690277716E-2</v>
      </c>
      <c r="AD184" s="82">
        <f>IF(ISNA(VLOOKUP($B184,'Feeder DER'!$B$3:$V$366,'Feeder DER'!D$369,FALSE)),0,VLOOKUP($B184,'Feeder DER'!$B$3:$V$366,'Feeder DER'!D$369,FALSE)/1000)</f>
        <v>7.2793757766366124E-2</v>
      </c>
      <c r="AE184" s="82">
        <f>IF(ISNA(VLOOKUP($B184,'Feeder DER'!$B$3:$V$366,'Feeder DER'!E$369,FALSE)),0,VLOOKUP($B184,'Feeder DER'!$B$3:$V$366,'Feeder DER'!E$369,FALSE)/1000)</f>
        <v>0.11507676867628432</v>
      </c>
      <c r="AF184" s="82">
        <f>IF(ISNA(VLOOKUP($B184,'Feeder DER'!$B$3:$V$366,'Feeder DER'!F$369,FALSE)),0,VLOOKUP($B184,'Feeder DER'!$B$3:$V$366,'Feeder DER'!F$369,FALSE)/1000)</f>
        <v>0.16194172446476748</v>
      </c>
      <c r="AG184" s="82">
        <f>IF(ISNA(VLOOKUP($B184,'Feeder DER'!$B$3:$V$366,'Feeder DER'!G$369,FALSE)),0,VLOOKUP($B184,'Feeder DER'!$B$3:$V$366,'Feeder DER'!G$369,FALSE)/1000)</f>
        <v>0.20958250342925058</v>
      </c>
      <c r="AH184" s="82">
        <f>IF(ISNA(VLOOKUP($B184,'Feeder DER'!$B$3:$V$366,'Feeder DER'!H$369,FALSE)),0,VLOOKUP($B184,'Feeder DER'!$B$3:$V$366,'Feeder DER'!H$369,FALSE)/1000)</f>
        <v>0.26156875644837529</v>
      </c>
      <c r="AI184" s="82">
        <f>IF(ISNA(VLOOKUP($B184,'Feeder DER'!$B$3:$V$366,'Feeder DER'!I$369,FALSE)),0,VLOOKUP($B184,'Feeder DER'!$B$3:$V$366,'Feeder DER'!I$369,FALSE)/1000)</f>
        <v>0.31911464785049726</v>
      </c>
      <c r="AJ184" s="82">
        <f>IF(ISNA(VLOOKUP($B184,'Feeder DER'!$B$3:$V$366,'Feeder DER'!J$369,FALSE)),0,VLOOKUP($B184,'Feeder DER'!$B$3:$V$366,'Feeder DER'!J$369,FALSE)/1000)</f>
        <v>0.44173194676190908</v>
      </c>
      <c r="AK184" s="82">
        <f>IF(ISNA(VLOOKUP($B184,'Feeder DER'!$B$3:$V$366,'Feeder DER'!K$369,FALSE)),0,VLOOKUP($B184,'Feeder DER'!$B$3:$V$366,'Feeder DER'!K$369,FALSE)/1000)</f>
        <v>0.54629336885960766</v>
      </c>
      <c r="AL184" s="82">
        <f>IF(ISNA(VLOOKUP($B184,'Feeder DER'!$B$3:$V$366,'Feeder DER'!L$369,FALSE)),0,VLOOKUP($B184,'Feeder DER'!$B$3:$V$366,'Feeder DER'!L$369,FALSE)/1000)</f>
        <v>0.64419543039000593</v>
      </c>
      <c r="AM184" s="82">
        <f>IF(ISNA(VLOOKUP($B184,'Feeder DER'!$B$3:$V$366,'Feeder DER'!M$369,FALSE)),0,VLOOKUP($B184,'Feeder DER'!$B$3:$V$366,'Feeder DER'!M$369,FALSE)/1000)</f>
        <v>-0.37303562171144483</v>
      </c>
      <c r="AN184" s="82">
        <f>IF(ISNA(VLOOKUP($B184,'Feeder DER'!$B$3:$V$366,'Feeder DER'!N$369,FALSE)),0,VLOOKUP($B184,'Feeder DER'!$B$3:$V$366,'Feeder DER'!N$369,FALSE)/1000)</f>
        <v>-0.45566124651442685</v>
      </c>
      <c r="AO184" s="82">
        <f>IF(ISNA(VLOOKUP($B184,'Feeder DER'!$B$3:$V$366,'Feeder DER'!O$369,FALSE)),0,VLOOKUP($B184,'Feeder DER'!$B$3:$V$366,'Feeder DER'!O$369,FALSE)/1000)</f>
        <v>-0.54580532557976225</v>
      </c>
      <c r="AP184" s="82">
        <f>IF(ISNA(VLOOKUP($B184,'Feeder DER'!$B$3:$V$366,'Feeder DER'!P$369,FALSE)),0,VLOOKUP($B184,'Feeder DER'!$B$3:$V$366,'Feeder DER'!P$369,FALSE)/1000)</f>
        <v>-0.63387301082201819</v>
      </c>
      <c r="AQ184" s="82">
        <f>IF(ISNA(VLOOKUP($B184,'Feeder DER'!$B$3:$V$366,'Feeder DER'!Q$369,FALSE)),0,VLOOKUP($B184,'Feeder DER'!$B$3:$V$366,'Feeder DER'!Q$369,FALSE)/1000)</f>
        <v>-0.71163406780817717</v>
      </c>
      <c r="AR184" s="82">
        <f>IF(ISNA(VLOOKUP($B184,'Feeder DER'!$B$3:$V$366,'Feeder DER'!R$369,FALSE)),0,VLOOKUP($B184,'Feeder DER'!$B$3:$V$366,'Feeder DER'!R$369,FALSE)/1000)</f>
        <v>-0.78232936772745809</v>
      </c>
      <c r="AS184" s="82">
        <f>IF(ISNA(VLOOKUP($B184,'Feeder DER'!$B$3:$V$366,'Feeder DER'!S$369,FALSE)),0,VLOOKUP($B184,'Feeder DER'!$B$3:$V$366,'Feeder DER'!S$369,FALSE)/1000)</f>
        <v>-0.8493538374789138</v>
      </c>
      <c r="AT184" s="82">
        <f>IF(ISNA(VLOOKUP($B184,'Feeder DER'!$B$3:$V$366,'Feeder DER'!T$369,FALSE)),0,VLOOKUP($B184,'Feeder DER'!$B$3:$V$366,'Feeder DER'!T$369,FALSE)/1000)</f>
        <v>-0.92601592261472865</v>
      </c>
      <c r="AU184" s="82">
        <f>IF(ISNA(VLOOKUP($B184,'Feeder DER'!$B$3:$V$366,'Feeder DER'!U$369,FALSE)),0,VLOOKUP($B184,'Feeder DER'!$B$3:$V$366,'Feeder DER'!U$369,FALSE)/1000)</f>
        <v>-1.002664847943652</v>
      </c>
      <c r="AV184" s="82">
        <f>IF(ISNA(VLOOKUP($B184,'Feeder DER'!$B$3:$V$366,'Feeder DER'!V$369,FALSE)),0,VLOOKUP($B184,'Feeder DER'!$B$3:$V$366,'Feeder DER'!V$369,FALSE)/1000)</f>
        <v>-1.0709062399294091</v>
      </c>
    </row>
    <row r="185" spans="1:48" x14ac:dyDescent="0.25">
      <c r="A185" s="9" t="s">
        <v>162</v>
      </c>
      <c r="B185" s="108">
        <v>34264</v>
      </c>
      <c r="C185" s="109">
        <v>175.12178593841045</v>
      </c>
      <c r="D185" s="109">
        <v>173.47319295287525</v>
      </c>
      <c r="E185" s="109">
        <v>173.47319295287525</v>
      </c>
      <c r="F185" s="109">
        <v>176.11515327067954</v>
      </c>
      <c r="G185" s="109">
        <v>182.3768853517283</v>
      </c>
      <c r="H185" s="109">
        <v>186.76255526073336</v>
      </c>
      <c r="I185" s="109">
        <v>187.71549703378648</v>
      </c>
      <c r="J185" s="109">
        <v>188.71162470681429</v>
      </c>
      <c r="K185" s="109">
        <v>190.20979368622122</v>
      </c>
      <c r="L185" s="109">
        <v>196.26165769377243</v>
      </c>
      <c r="M185" s="109">
        <v>208.85723352241709</v>
      </c>
      <c r="N185" s="109">
        <v>221.46456398367971</v>
      </c>
      <c r="P185" s="109">
        <v>145.96396538001002</v>
      </c>
      <c r="Q185" s="109">
        <v>192.62329215340966</v>
      </c>
      <c r="R185" s="109">
        <v>192.62329215340966</v>
      </c>
      <c r="S185" s="109">
        <v>198.62334466094987</v>
      </c>
      <c r="T185" s="109">
        <v>202.50139727521167</v>
      </c>
      <c r="U185" s="109">
        <v>206.18309586994133</v>
      </c>
      <c r="V185" s="109">
        <v>207.50911698351183</v>
      </c>
      <c r="W185" s="109">
        <v>209.12991671350116</v>
      </c>
      <c r="X185" s="109">
        <v>211.44469554688663</v>
      </c>
      <c r="Y185" s="109">
        <v>215.67140752532487</v>
      </c>
      <c r="Z185" s="109">
        <v>226.29024557736412</v>
      </c>
      <c r="AA185" s="109">
        <v>235.91835470667718</v>
      </c>
      <c r="AC185" s="82">
        <f>IF(ISNA(VLOOKUP($B185,'Feeder DER'!$B$3:$V$366,'Feeder DER'!C$369,FALSE)),0,VLOOKUP($B185,'Feeder DER'!$B$3:$V$366,'Feeder DER'!C$369,FALSE)/1000)</f>
        <v>0.13421592279198288</v>
      </c>
      <c r="AD185" s="82">
        <f>IF(ISNA(VLOOKUP($B185,'Feeder DER'!$B$3:$V$366,'Feeder DER'!D$369,FALSE)),0,VLOOKUP($B185,'Feeder DER'!$B$3:$V$366,'Feeder DER'!D$369,FALSE)/1000)</f>
        <v>0.17776381459298471</v>
      </c>
      <c r="AE185" s="82">
        <f>IF(ISNA(VLOOKUP($B185,'Feeder DER'!$B$3:$V$366,'Feeder DER'!E$369,FALSE)),0,VLOOKUP($B185,'Feeder DER'!$B$3:$V$366,'Feeder DER'!E$369,FALSE)/1000)</f>
        <v>0.22881383013379022</v>
      </c>
      <c r="AF185" s="82">
        <f>IF(ISNA(VLOOKUP($B185,'Feeder DER'!$B$3:$V$366,'Feeder DER'!F$369,FALSE)),0,VLOOKUP($B185,'Feeder DER'!$B$3:$V$366,'Feeder DER'!F$369,FALSE)/1000)</f>
        <v>0.28623510599350066</v>
      </c>
      <c r="AG185" s="82">
        <f>IF(ISNA(VLOOKUP($B185,'Feeder DER'!$B$3:$V$366,'Feeder DER'!G$369,FALSE)),0,VLOOKUP($B185,'Feeder DER'!$B$3:$V$366,'Feeder DER'!G$369,FALSE)/1000)</f>
        <v>0.34563781133769989</v>
      </c>
      <c r="AH185" s="82">
        <f>IF(ISNA(VLOOKUP($B185,'Feeder DER'!$B$3:$V$366,'Feeder DER'!H$369,FALSE)),0,VLOOKUP($B185,'Feeder DER'!$B$3:$V$366,'Feeder DER'!H$369,FALSE)/1000)</f>
        <v>0.41187343114969238</v>
      </c>
      <c r="AI185" s="82">
        <f>IF(ISNA(VLOOKUP($B185,'Feeder DER'!$B$3:$V$366,'Feeder DER'!I$369,FALSE)),0,VLOOKUP($B185,'Feeder DER'!$B$3:$V$366,'Feeder DER'!I$369,FALSE)/1000)</f>
        <v>0.48648096566937954</v>
      </c>
      <c r="AJ185" s="82">
        <f>IF(ISNA(VLOOKUP($B185,'Feeder DER'!$B$3:$V$366,'Feeder DER'!J$369,FALSE)),0,VLOOKUP($B185,'Feeder DER'!$B$3:$V$366,'Feeder DER'!J$369,FALSE)/1000)</f>
        <v>0.6480100702933459</v>
      </c>
      <c r="AK185" s="82">
        <f>IF(ISNA(VLOOKUP($B185,'Feeder DER'!$B$3:$V$366,'Feeder DER'!K$369,FALSE)),0,VLOOKUP($B185,'Feeder DER'!$B$3:$V$366,'Feeder DER'!K$369,FALSE)/1000)</f>
        <v>0.78499199142182996</v>
      </c>
      <c r="AL185" s="82">
        <f>IF(ISNA(VLOOKUP($B185,'Feeder DER'!$B$3:$V$366,'Feeder DER'!L$369,FALSE)),0,VLOOKUP($B185,'Feeder DER'!$B$3:$V$366,'Feeder DER'!L$369,FALSE)/1000)</f>
        <v>0.91457170402386578</v>
      </c>
      <c r="AM185" s="82">
        <f>IF(ISNA(VLOOKUP($B185,'Feeder DER'!$B$3:$V$366,'Feeder DER'!M$369,FALSE)),0,VLOOKUP($B185,'Feeder DER'!$B$3:$V$366,'Feeder DER'!M$369,FALSE)/1000)</f>
        <v>-0.54621020792508501</v>
      </c>
      <c r="AN185" s="82">
        <f>IF(ISNA(VLOOKUP($B185,'Feeder DER'!$B$3:$V$366,'Feeder DER'!N$369,FALSE)),0,VLOOKUP($B185,'Feeder DER'!$B$3:$V$366,'Feeder DER'!N$369,FALSE)/1000)</f>
        <v>-0.64238891136594911</v>
      </c>
      <c r="AO185" s="82">
        <f>IF(ISNA(VLOOKUP($B185,'Feeder DER'!$B$3:$V$366,'Feeder DER'!O$369,FALSE)),0,VLOOKUP($B185,'Feeder DER'!$B$3:$V$366,'Feeder DER'!O$369,FALSE)/1000)</f>
        <v>-0.74579582461086491</v>
      </c>
      <c r="AP185" s="82">
        <f>IF(ISNA(VLOOKUP($B185,'Feeder DER'!$B$3:$V$366,'Feeder DER'!P$369,FALSE)),0,VLOOKUP($B185,'Feeder DER'!$B$3:$V$366,'Feeder DER'!P$369,FALSE)/1000)</f>
        <v>-0.84449503476319066</v>
      </c>
      <c r="AQ185" s="82">
        <f>IF(ISNA(VLOOKUP($B185,'Feeder DER'!$B$3:$V$366,'Feeder DER'!Q$369,FALSE)),0,VLOOKUP($B185,'Feeder DER'!$B$3:$V$366,'Feeder DER'!Q$369,FALSE)/1000)</f>
        <v>-0.92923702903823158</v>
      </c>
      <c r="AR185" s="82">
        <f>IF(ISNA(VLOOKUP($B185,'Feeder DER'!$B$3:$V$366,'Feeder DER'!R$369,FALSE)),0,VLOOKUP($B185,'Feeder DER'!$B$3:$V$366,'Feeder DER'!R$369,FALSE)/1000)</f>
        <v>-1.0035374099174972</v>
      </c>
      <c r="AS185" s="82">
        <f>IF(ISNA(VLOOKUP($B185,'Feeder DER'!$B$3:$V$366,'Feeder DER'!S$369,FALSE)),0,VLOOKUP($B185,'Feeder DER'!$B$3:$V$366,'Feeder DER'!S$369,FALSE)/1000)</f>
        <v>-1.0712953408498571</v>
      </c>
      <c r="AT185" s="82">
        <f>IF(ISNA(VLOOKUP($B185,'Feeder DER'!$B$3:$V$366,'Feeder DER'!T$369,FALSE)),0,VLOOKUP($B185,'Feeder DER'!$B$3:$V$366,'Feeder DER'!T$369,FALSE)/1000)</f>
        <v>-1.1392143792588856</v>
      </c>
      <c r="AU185" s="82">
        <f>IF(ISNA(VLOOKUP($B185,'Feeder DER'!$B$3:$V$366,'Feeder DER'!U$369,FALSE)),0,VLOOKUP($B185,'Feeder DER'!$B$3:$V$366,'Feeder DER'!U$369,FALSE)/1000)</f>
        <v>-1.2109892112471927</v>
      </c>
      <c r="AV185" s="82">
        <f>IF(ISNA(VLOOKUP($B185,'Feeder DER'!$B$3:$V$366,'Feeder DER'!V$369,FALSE)),0,VLOOKUP($B185,'Feeder DER'!$B$3:$V$366,'Feeder DER'!V$369,FALSE)/1000)</f>
        <v>-1.2716070652052023</v>
      </c>
    </row>
    <row r="186" spans="1:48" x14ac:dyDescent="0.25">
      <c r="A186" s="9" t="s">
        <v>64</v>
      </c>
      <c r="B186" s="108">
        <v>30603</v>
      </c>
      <c r="C186" s="109">
        <v>188.44937958738001</v>
      </c>
      <c r="D186" s="109">
        <v>190.43018951068169</v>
      </c>
      <c r="E186" s="109">
        <v>190.43018951068169</v>
      </c>
      <c r="F186" s="109">
        <v>193.3304013269007</v>
      </c>
      <c r="G186" s="109">
        <v>200.20421742817669</v>
      </c>
      <c r="H186" s="109">
        <v>205.01858636718617</v>
      </c>
      <c r="I186" s="109">
        <v>206.0646781543158</v>
      </c>
      <c r="J186" s="109">
        <v>207.15817726113772</v>
      </c>
      <c r="K186" s="109">
        <v>208.80279218873054</v>
      </c>
      <c r="L186" s="109">
        <v>215.44622562206754</v>
      </c>
      <c r="M186" s="109">
        <v>229.27301840322392</v>
      </c>
      <c r="N186" s="109">
        <v>243.11271483179098</v>
      </c>
      <c r="P186" s="109">
        <v>263.8682860709842</v>
      </c>
      <c r="Q186" s="109">
        <v>237.70798537879455</v>
      </c>
      <c r="R186" s="109">
        <v>237.70798537879455</v>
      </c>
      <c r="S186" s="109">
        <v>245.11238791905672</v>
      </c>
      <c r="T186" s="109">
        <v>249.89812314257767</v>
      </c>
      <c r="U186" s="109">
        <v>254.44154645312994</v>
      </c>
      <c r="V186" s="109">
        <v>256.07793114966785</v>
      </c>
      <c r="W186" s="109">
        <v>258.07808925210242</v>
      </c>
      <c r="X186" s="109">
        <v>260.9346566325587</v>
      </c>
      <c r="Y186" s="109">
        <v>266.15065713768342</v>
      </c>
      <c r="Z186" s="109">
        <v>279.25490103360659</v>
      </c>
      <c r="AA186" s="109">
        <v>291.13652967025882</v>
      </c>
      <c r="AC186" s="82">
        <f>IF(ISNA(VLOOKUP($B186,'Feeder DER'!$B$3:$V$366,'Feeder DER'!C$369,FALSE)),0,VLOOKUP($B186,'Feeder DER'!$B$3:$V$366,'Feeder DER'!C$369,FALSE)/1000)</f>
        <v>6.2969579276050319E-2</v>
      </c>
      <c r="AD186" s="82">
        <f>IF(ISNA(VLOOKUP($B186,'Feeder DER'!$B$3:$V$366,'Feeder DER'!D$369,FALSE)),0,VLOOKUP($B186,'Feeder DER'!$B$3:$V$366,'Feeder DER'!D$369,FALSE)/1000)</f>
        <v>0.12066930002290728</v>
      </c>
      <c r="AE186" s="82">
        <f>IF(ISNA(VLOOKUP($B186,'Feeder DER'!$B$3:$V$366,'Feeder DER'!E$369,FALSE)),0,VLOOKUP($B186,'Feeder DER'!$B$3:$V$366,'Feeder DER'!E$369,FALSE)/1000)</f>
        <v>0.18871387846643511</v>
      </c>
      <c r="AF186" s="82">
        <f>IF(ISNA(VLOOKUP($B186,'Feeder DER'!$B$3:$V$366,'Feeder DER'!F$369,FALSE)),0,VLOOKUP($B186,'Feeder DER'!$B$3:$V$366,'Feeder DER'!F$369,FALSE)/1000)</f>
        <v>0.26604894897541143</v>
      </c>
      <c r="AG186" s="82">
        <f>IF(ISNA(VLOOKUP($B186,'Feeder DER'!$B$3:$V$366,'Feeder DER'!G$369,FALSE)),0,VLOOKUP($B186,'Feeder DER'!$B$3:$V$366,'Feeder DER'!G$369,FALSE)/1000)</f>
        <v>0.34682930928307271</v>
      </c>
      <c r="AH186" s="82">
        <f>IF(ISNA(VLOOKUP($B186,'Feeder DER'!$B$3:$V$366,'Feeder DER'!H$369,FALSE)),0,VLOOKUP($B186,'Feeder DER'!$B$3:$V$366,'Feeder DER'!H$369,FALSE)/1000)</f>
        <v>0.43773817431063361</v>
      </c>
      <c r="AI186" s="82">
        <f>IF(ISNA(VLOOKUP($B186,'Feeder DER'!$B$3:$V$366,'Feeder DER'!I$369,FALSE)),0,VLOOKUP($B186,'Feeder DER'!$B$3:$V$366,'Feeder DER'!I$369,FALSE)/1000)</f>
        <v>0.54083130113632527</v>
      </c>
      <c r="AJ186" s="82">
        <f>IF(ISNA(VLOOKUP($B186,'Feeder DER'!$B$3:$V$366,'Feeder DER'!J$369,FALSE)),0,VLOOKUP($B186,'Feeder DER'!$B$3:$V$366,'Feeder DER'!J$369,FALSE)/1000)</f>
        <v>0.76587451531873429</v>
      </c>
      <c r="AK186" s="82">
        <f>IF(ISNA(VLOOKUP($B186,'Feeder DER'!$B$3:$V$366,'Feeder DER'!K$369,FALSE)),0,VLOOKUP($B186,'Feeder DER'!$B$3:$V$366,'Feeder DER'!K$369,FALSE)/1000)</f>
        <v>0.95658544741872498</v>
      </c>
      <c r="AL186" s="82">
        <f>IF(ISNA(VLOOKUP($B186,'Feeder DER'!$B$3:$V$366,'Feeder DER'!L$369,FALSE)),0,VLOOKUP($B186,'Feeder DER'!$B$3:$V$366,'Feeder DER'!L$369,FALSE)/1000)</f>
        <v>1.137528235004575</v>
      </c>
      <c r="AM186" s="82">
        <f>IF(ISNA(VLOOKUP($B186,'Feeder DER'!$B$3:$V$366,'Feeder DER'!M$369,FALSE)),0,VLOOKUP($B186,'Feeder DER'!$B$3:$V$366,'Feeder DER'!M$369,FALSE)/1000)</f>
        <v>-0.60489024425389115</v>
      </c>
      <c r="AN186" s="82">
        <f>IF(ISNA(VLOOKUP($B186,'Feeder DER'!$B$3:$V$366,'Feeder DER'!N$369,FALSE)),0,VLOOKUP($B186,'Feeder DER'!$B$3:$V$366,'Feeder DER'!N$369,FALSE)/1000)</f>
        <v>-0.73208965225968603</v>
      </c>
      <c r="AO186" s="82">
        <f>IF(ISNA(VLOOKUP($B186,'Feeder DER'!$B$3:$V$366,'Feeder DER'!O$369,FALSE)),0,VLOOKUP($B186,'Feeder DER'!$B$3:$V$366,'Feeder DER'!O$369,FALSE)/1000)</f>
        <v>-0.86904292459736232</v>
      </c>
      <c r="AP186" s="82">
        <f>IF(ISNA(VLOOKUP($B186,'Feeder DER'!$B$3:$V$366,'Feeder DER'!P$369,FALSE)),0,VLOOKUP($B186,'Feeder DER'!$B$3:$V$366,'Feeder DER'!P$369,FALSE)/1000)</f>
        <v>-0.9996906888995476</v>
      </c>
      <c r="AQ186" s="82">
        <f>IF(ISNA(VLOOKUP($B186,'Feeder DER'!$B$3:$V$366,'Feeder DER'!Q$369,FALSE)),0,VLOOKUP($B186,'Feeder DER'!$B$3:$V$366,'Feeder DER'!Q$369,FALSE)/1000)</f>
        <v>-1.1116555085150328</v>
      </c>
      <c r="AR186" s="82">
        <f>IF(ISNA(VLOOKUP($B186,'Feeder DER'!$B$3:$V$366,'Feeder DER'!R$369,FALSE)),0,VLOOKUP($B186,'Feeder DER'!$B$3:$V$366,'Feeder DER'!R$369,FALSE)/1000)</f>
        <v>-1.2093439700536055</v>
      </c>
      <c r="AS186" s="82">
        <f>IF(ISNA(VLOOKUP($B186,'Feeder DER'!$B$3:$V$366,'Feeder DER'!S$369,FALSE)),0,VLOOKUP($B186,'Feeder DER'!$B$3:$V$366,'Feeder DER'!S$369,FALSE)/1000)</f>
        <v>-1.2979049304855275</v>
      </c>
      <c r="AT186" s="82">
        <f>IF(ISNA(VLOOKUP($B186,'Feeder DER'!$B$3:$V$366,'Feeder DER'!T$369,FALSE)),0,VLOOKUP($B186,'Feeder DER'!$B$3:$V$366,'Feeder DER'!T$369,FALSE)/1000)</f>
        <v>-1.3822985289896386</v>
      </c>
      <c r="AU186" s="82">
        <f>IF(ISNA(VLOOKUP($B186,'Feeder DER'!$B$3:$V$366,'Feeder DER'!U$369,FALSE)),0,VLOOKUP($B186,'Feeder DER'!$B$3:$V$366,'Feeder DER'!U$369,FALSE)/1000)</f>
        <v>-1.4716844103160007</v>
      </c>
      <c r="AV186" s="82">
        <f>IF(ISNA(VLOOKUP($B186,'Feeder DER'!$B$3:$V$366,'Feeder DER'!V$369,FALSE)),0,VLOOKUP($B186,'Feeder DER'!$B$3:$V$366,'Feeder DER'!V$369,FALSE)/1000)</f>
        <v>-1.5484242059143256</v>
      </c>
    </row>
    <row r="187" spans="1:48" x14ac:dyDescent="0.25">
      <c r="A187" s="9" t="s">
        <v>64</v>
      </c>
      <c r="B187" s="108">
        <v>30604</v>
      </c>
      <c r="C187" s="109">
        <v>237.63203725374152</v>
      </c>
      <c r="D187" s="109">
        <v>275.25992478326401</v>
      </c>
      <c r="E187" s="109">
        <v>275.25992478326401</v>
      </c>
      <c r="F187" s="109">
        <v>279.45207566248791</v>
      </c>
      <c r="G187" s="109">
        <v>289.38792726182209</v>
      </c>
      <c r="H187" s="109">
        <v>296.346922762671</v>
      </c>
      <c r="I187" s="109">
        <v>297.85901045938328</v>
      </c>
      <c r="J187" s="109">
        <v>299.43962371544211</v>
      </c>
      <c r="K187" s="109">
        <v>301.81685488046821</v>
      </c>
      <c r="L187" s="109">
        <v>311.41969669804882</v>
      </c>
      <c r="M187" s="109">
        <v>331.40582363892122</v>
      </c>
      <c r="N187" s="109">
        <v>351.41060233361918</v>
      </c>
      <c r="P187" s="109">
        <v>257.01313919642229</v>
      </c>
      <c r="Q187" s="109">
        <v>240.36456042795808</v>
      </c>
      <c r="R187" s="109">
        <v>240.36456042795808</v>
      </c>
      <c r="S187" s="109">
        <v>247.8517130323844</v>
      </c>
      <c r="T187" s="109">
        <v>252.69093263829348</v>
      </c>
      <c r="U187" s="109">
        <v>257.28513230364666</v>
      </c>
      <c r="V187" s="109">
        <v>258.93980489551433</v>
      </c>
      <c r="W187" s="109">
        <v>260.96231634927125</v>
      </c>
      <c r="X187" s="109">
        <v>263.85080813318035</v>
      </c>
      <c r="Y187" s="109">
        <v>269.12510157607176</v>
      </c>
      <c r="Z187" s="109">
        <v>282.37579577872981</v>
      </c>
      <c r="AA187" s="109">
        <v>294.3902110280373</v>
      </c>
      <c r="AC187" s="82">
        <f>IF(ISNA(VLOOKUP($B187,'Feeder DER'!$B$3:$V$366,'Feeder DER'!C$369,FALSE)),0,VLOOKUP($B187,'Feeder DER'!$B$3:$V$366,'Feeder DER'!C$369,FALSE)/1000)</f>
        <v>3.1883547108891831E-2</v>
      </c>
      <c r="AD187" s="82">
        <f>IF(ISNA(VLOOKUP($B187,'Feeder DER'!$B$3:$V$366,'Feeder DER'!D$369,FALSE)),0,VLOOKUP($B187,'Feeder DER'!$B$3:$V$366,'Feeder DER'!D$369,FALSE)/1000)</f>
        <v>6.1098010083874117E-2</v>
      </c>
      <c r="AE187" s="82">
        <f>IF(ISNA(VLOOKUP($B187,'Feeder DER'!$B$3:$V$366,'Feeder DER'!E$369,FALSE)),0,VLOOKUP($B187,'Feeder DER'!$B$3:$V$366,'Feeder DER'!E$369,FALSE)/1000)</f>
        <v>9.5548891899948987E-2</v>
      </c>
      <c r="AF187" s="82">
        <f>IF(ISNA(VLOOKUP($B187,'Feeder DER'!$B$3:$V$366,'Feeder DER'!F$369,FALSE)),0,VLOOKUP($B187,'Feeder DER'!$B$3:$V$366,'Feeder DER'!F$369,FALSE)/1000)</f>
        <v>0.13470150843304429</v>
      </c>
      <c r="AG187" s="82">
        <f>IF(ISNA(VLOOKUP($B187,'Feeder DER'!$B$3:$V$366,'Feeder DER'!G$369,FALSE)),0,VLOOKUP($B187,'Feeder DER'!$B$3:$V$366,'Feeder DER'!G$369,FALSE)/1000)</f>
        <v>0.17559663732902889</v>
      </c>
      <c r="AH187" s="82">
        <f>IF(ISNA(VLOOKUP($B187,'Feeder DER'!$B$3:$V$366,'Feeder DER'!H$369,FALSE)),0,VLOOKUP($B187,'Feeder DER'!$B$3:$V$366,'Feeder DER'!H$369,FALSE)/1000)</f>
        <v>0.22161769035887477</v>
      </c>
      <c r="AI187" s="82">
        <f>IF(ISNA(VLOOKUP($B187,'Feeder DER'!$B$3:$V$366,'Feeder DER'!I$369,FALSE)),0,VLOOKUP($B187,'Feeder DER'!$B$3:$V$366,'Feeder DER'!I$369,FALSE)/1000)</f>
        <v>0.27380542565192401</v>
      </c>
      <c r="AJ187" s="82">
        <f>IF(ISNA(VLOOKUP($B187,'Feeder DER'!$B$3:$V$366,'Feeder DER'!J$369,FALSE)),0,VLOOKUP($B187,'Feeder DER'!$B$3:$V$366,'Feeder DER'!J$369,FALSE)/1000)</f>
        <v>0.38772374013842037</v>
      </c>
      <c r="AK187" s="82">
        <f>IF(ISNA(VLOOKUP($B187,'Feeder DER'!$B$3:$V$366,'Feeder DER'!K$369,FALSE)),0,VLOOKUP($B187,'Feeder DER'!$B$3:$V$366,'Feeder DER'!K$369,FALSE)/1000)</f>
        <v>0.48426173201543971</v>
      </c>
      <c r="AL187" s="82">
        <f>IF(ISNA(VLOOKUP($B187,'Feeder DER'!$B$3:$V$366,'Feeder DER'!L$369,FALSE)),0,VLOOKUP($B187,'Feeder DER'!$B$3:$V$366,'Feeder DER'!L$369,FALSE)/1000)</f>
        <v>0.57585357729928788</v>
      </c>
      <c r="AM187" s="82">
        <f>IF(ISNA(VLOOKUP($B187,'Feeder DER'!$B$3:$V$366,'Feeder DER'!M$369,FALSE)),0,VLOOKUP($B187,'Feeder DER'!$B$3:$V$366,'Feeder DER'!M$369,FALSE)/1000)</f>
        <v>-0.30629960740081918</v>
      </c>
      <c r="AN187" s="82">
        <f>IF(ISNA(VLOOKUP($B187,'Feeder DER'!$B$3:$V$366,'Feeder DER'!N$369,FALSE)),0,VLOOKUP($B187,'Feeder DER'!$B$3:$V$366,'Feeder DER'!N$369,FALSE)/1000)</f>
        <v>-0.37070001593671642</v>
      </c>
      <c r="AO187" s="82">
        <f>IF(ISNA(VLOOKUP($B187,'Feeder DER'!$B$3:$V$366,'Feeder DER'!O$369,FALSE)),0,VLOOKUP($B187,'Feeder DER'!$B$3:$V$366,'Feeder DER'!O$369,FALSE)/1000)</f>
        <v>-0.44003612198308845</v>
      </c>
      <c r="AP187" s="82">
        <f>IF(ISNA(VLOOKUP($B187,'Feeder DER'!$B$3:$V$366,'Feeder DER'!P$369,FALSE)),0,VLOOKUP($B187,'Feeder DER'!$B$3:$V$366,'Feeder DER'!P$369,FALSE)/1000)</f>
        <v>-0.50617693446161494</v>
      </c>
      <c r="AQ187" s="82">
        <f>IF(ISNA(VLOOKUP($B187,'Feeder DER'!$B$3:$V$366,'Feeder DER'!Q$369,FALSE)),0,VLOOKUP($B187,'Feeder DER'!$B$3:$V$366,'Feeder DER'!Q$369,FALSE)/1000)</f>
        <v>-0.56285696963153009</v>
      </c>
      <c r="AR187" s="82">
        <f>IF(ISNA(VLOOKUP($B187,'Feeder DER'!$B$3:$V$366,'Feeder DER'!R$369,FALSE)),0,VLOOKUP($B187,'Feeder DER'!$B$3:$V$366,'Feeder DER'!R$369,FALSE)/1000)</f>
        <v>-0.61230770259039102</v>
      </c>
      <c r="AS187" s="82">
        <f>IF(ISNA(VLOOKUP($B187,'Feeder DER'!$B$3:$V$366,'Feeder DER'!S$369,FALSE)),0,VLOOKUP($B187,'Feeder DER'!$B$3:$V$366,'Feeder DER'!S$369,FALSE)/1000)</f>
        <v>-0.65713586521504341</v>
      </c>
      <c r="AT187" s="82">
        <f>IF(ISNA(VLOOKUP($B187,'Feeder DER'!$B$3:$V$366,'Feeder DER'!T$369,FALSE)),0,VLOOKUP($B187,'Feeder DER'!$B$3:$V$366,'Feeder DER'!T$369,FALSE)/1000)</f>
        <v>-0.69985370554162929</v>
      </c>
      <c r="AU187" s="82">
        <f>IF(ISNA(VLOOKUP($B187,'Feeder DER'!$B$3:$V$366,'Feeder DER'!U$369,FALSE)),0,VLOOKUP($B187,'Feeder DER'!$B$3:$V$366,'Feeder DER'!U$369,FALSE)/1000)</f>
        <v>-0.74509599902606904</v>
      </c>
      <c r="AV187" s="82">
        <f>IF(ISNA(VLOOKUP($B187,'Feeder DER'!$B$3:$V$366,'Feeder DER'!V$369,FALSE)),0,VLOOKUP($B187,'Feeder DER'!$B$3:$V$366,'Feeder DER'!V$369,FALSE)/1000)</f>
        <v>-0.78393463491601378</v>
      </c>
    </row>
    <row r="188" spans="1:48" x14ac:dyDescent="0.25">
      <c r="A188" s="9" t="s">
        <v>64</v>
      </c>
      <c r="B188" s="108">
        <v>30605</v>
      </c>
      <c r="C188" s="109">
        <v>113.90565051876327</v>
      </c>
      <c r="D188" s="109">
        <v>160.63241213356915</v>
      </c>
      <c r="E188" s="109">
        <v>160.63241213356915</v>
      </c>
      <c r="F188" s="109">
        <v>163.07881005468977</v>
      </c>
      <c r="G188" s="109">
        <v>168.87703807592794</v>
      </c>
      <c r="H188" s="109">
        <v>172.93807323826837</v>
      </c>
      <c r="I188" s="109">
        <v>173.82047664033146</v>
      </c>
      <c r="J188" s="109">
        <v>174.74286924859413</v>
      </c>
      <c r="K188" s="109">
        <v>176.13014121176826</v>
      </c>
      <c r="L188" s="109">
        <v>181.73403595129361</v>
      </c>
      <c r="M188" s="109">
        <v>193.3972658320977</v>
      </c>
      <c r="N188" s="109">
        <v>205.07138024761883</v>
      </c>
      <c r="P188" s="109">
        <v>194.17391127417588</v>
      </c>
      <c r="Q188" s="109">
        <v>174.20832038732175</v>
      </c>
      <c r="R188" s="109">
        <v>174.20832038732175</v>
      </c>
      <c r="S188" s="109">
        <v>179.63476211141943</v>
      </c>
      <c r="T188" s="109">
        <v>183.14206917045439</v>
      </c>
      <c r="U188" s="109">
        <v>186.47179384284451</v>
      </c>
      <c r="V188" s="109">
        <v>187.67104606416603</v>
      </c>
      <c r="W188" s="109">
        <v>189.13689578300892</v>
      </c>
      <c r="X188" s="109">
        <v>191.23037953631871</v>
      </c>
      <c r="Y188" s="109">
        <v>195.05301378938853</v>
      </c>
      <c r="Z188" s="109">
        <v>204.65668072307091</v>
      </c>
      <c r="AA188" s="109">
        <v>213.36433337074564</v>
      </c>
      <c r="AC188" s="82">
        <f>IF(ISNA(VLOOKUP($B188,'Feeder DER'!$B$3:$V$366,'Feeder DER'!C$369,FALSE)),0,VLOOKUP($B188,'Feeder DER'!$B$3:$V$366,'Feeder DER'!C$369,FALSE)/1000)</f>
        <v>5.4456629820138741E-2</v>
      </c>
      <c r="AD188" s="82">
        <f>IF(ISNA(VLOOKUP($B188,'Feeder DER'!$B$3:$V$366,'Feeder DER'!D$369,FALSE)),0,VLOOKUP($B188,'Feeder DER'!$B$3:$V$366,'Feeder DER'!D$369,FALSE)/1000)</f>
        <v>0.10398691999824473</v>
      </c>
      <c r="AE188" s="82">
        <f>IF(ISNA(VLOOKUP($B188,'Feeder DER'!$B$3:$V$366,'Feeder DER'!E$369,FALSE)),0,VLOOKUP($B188,'Feeder DER'!$B$3:$V$366,'Feeder DER'!E$369,FALSE)/1000)</f>
        <v>0.16174796591444129</v>
      </c>
      <c r="AF188" s="82">
        <f>IF(ISNA(VLOOKUP($B188,'Feeder DER'!$B$3:$V$366,'Feeder DER'!F$369,FALSE)),0,VLOOKUP($B188,'Feeder DER'!$B$3:$V$366,'Feeder DER'!F$369,FALSE)/1000)</f>
        <v>0.22643960630695931</v>
      </c>
      <c r="AG188" s="82">
        <f>IF(ISNA(VLOOKUP($B188,'Feeder DER'!$B$3:$V$366,'Feeder DER'!G$369,FALSE)),0,VLOOKUP($B188,'Feeder DER'!$B$3:$V$366,'Feeder DER'!G$369,FALSE)/1000)</f>
        <v>0.29319232360958969</v>
      </c>
      <c r="AH188" s="82">
        <f>IF(ISNA(VLOOKUP($B188,'Feeder DER'!$B$3:$V$366,'Feeder DER'!H$369,FALSE)),0,VLOOKUP($B188,'Feeder DER'!$B$3:$V$366,'Feeder DER'!H$369,FALSE)/1000)</f>
        <v>0.36754211190735064</v>
      </c>
      <c r="AI188" s="82">
        <f>IF(ISNA(VLOOKUP($B188,'Feeder DER'!$B$3:$V$366,'Feeder DER'!I$369,FALSE)),0,VLOOKUP($B188,'Feeder DER'!$B$3:$V$366,'Feeder DER'!I$369,FALSE)/1000)</f>
        <v>0.45120153785687961</v>
      </c>
      <c r="AJ188" s="82">
        <f>IF(ISNA(VLOOKUP($B188,'Feeder DER'!$B$3:$V$366,'Feeder DER'!J$369,FALSE)),0,VLOOKUP($B188,'Feeder DER'!$B$3:$V$366,'Feeder DER'!J$369,FALSE)/1000)</f>
        <v>0.63245004221089851</v>
      </c>
      <c r="AK188" s="82">
        <f>IF(ISNA(VLOOKUP($B188,'Feeder DER'!$B$3:$V$366,'Feeder DER'!K$369,FALSE)),0,VLOOKUP($B188,'Feeder DER'!$B$3:$V$366,'Feeder DER'!K$369,FALSE)/1000)</f>
        <v>0.78552856952326566</v>
      </c>
      <c r="AL188" s="82">
        <f>IF(ISNA(VLOOKUP($B188,'Feeder DER'!$B$3:$V$366,'Feeder DER'!L$369,FALSE)),0,VLOOKUP($B188,'Feeder DER'!$B$3:$V$366,'Feeder DER'!L$369,FALSE)/1000)</f>
        <v>0.93005724154443237</v>
      </c>
      <c r="AM188" s="82">
        <f>IF(ISNA(VLOOKUP($B188,'Feeder DER'!$B$3:$V$366,'Feeder DER'!M$369,FALSE)),0,VLOOKUP($B188,'Feeder DER'!$B$3:$V$366,'Feeder DER'!M$369,FALSE)/1000)</f>
        <v>-0.53441482356165826</v>
      </c>
      <c r="AN188" s="82">
        <f>IF(ISNA(VLOOKUP($B188,'Feeder DER'!$B$3:$V$366,'Feeder DER'!N$369,FALSE)),0,VLOOKUP($B188,'Feeder DER'!$B$3:$V$366,'Feeder DER'!N$369,FALSE)/1000)</f>
        <v>-0.64216140110013498</v>
      </c>
      <c r="AO188" s="82">
        <f>IF(ISNA(VLOOKUP($B188,'Feeder DER'!$B$3:$V$366,'Feeder DER'!O$369,FALSE)),0,VLOOKUP($B188,'Feeder DER'!$B$3:$V$366,'Feeder DER'!O$369,FALSE)/1000)</f>
        <v>-0.75692954173595306</v>
      </c>
      <c r="AP188" s="82">
        <f>IF(ISNA(VLOOKUP($B188,'Feeder DER'!$B$3:$V$366,'Feeder DER'!P$369,FALSE)),0,VLOOKUP($B188,'Feeder DER'!$B$3:$V$366,'Feeder DER'!P$369,FALSE)/1000)</f>
        <v>-0.86501547574712312</v>
      </c>
      <c r="AQ188" s="82">
        <f>IF(ISNA(VLOOKUP($B188,'Feeder DER'!$B$3:$V$366,'Feeder DER'!Q$369,FALSE)),0,VLOOKUP($B188,'Feeder DER'!$B$3:$V$366,'Feeder DER'!Q$369,FALSE)/1000)</f>
        <v>-0.95647585672415381</v>
      </c>
      <c r="AR188" s="82">
        <f>IF(ISNA(VLOOKUP($B188,'Feeder DER'!$B$3:$V$366,'Feeder DER'!R$369,FALSE)),0,VLOOKUP($B188,'Feeder DER'!$B$3:$V$366,'Feeder DER'!R$369,FALSE)/1000)</f>
        <v>-1.035251958435637</v>
      </c>
      <c r="AS188" s="82">
        <f>IF(ISNA(VLOOKUP($B188,'Feeder DER'!$B$3:$V$366,'Feeder DER'!S$369,FALSE)),0,VLOOKUP($B188,'Feeder DER'!$B$3:$V$366,'Feeder DER'!S$369,FALSE)/1000)</f>
        <v>-1.1056543339128908</v>
      </c>
      <c r="AT188" s="82">
        <f>IF(ISNA(VLOOKUP($B188,'Feeder DER'!$B$3:$V$366,'Feeder DER'!T$369,FALSE)),0,VLOOKUP($B188,'Feeder DER'!$B$3:$V$366,'Feeder DER'!T$369,FALSE)/1000)</f>
        <v>-1.1723343571231093</v>
      </c>
      <c r="AU188" s="82">
        <f>IF(ISNA(VLOOKUP($B188,'Feeder DER'!$B$3:$V$366,'Feeder DER'!U$369,FALSE)),0,VLOOKUP($B188,'Feeder DER'!$B$3:$V$366,'Feeder DER'!U$369,FALSE)/1000)</f>
        <v>-1.2417764642009861</v>
      </c>
      <c r="AV188" s="82">
        <f>IF(ISNA(VLOOKUP($B188,'Feeder DER'!$B$3:$V$366,'Feeder DER'!V$369,FALSE)),0,VLOOKUP($B188,'Feeder DER'!$B$3:$V$366,'Feeder DER'!V$369,FALSE)/1000)</f>
        <v>-1.3000311473373964</v>
      </c>
    </row>
    <row r="189" spans="1:48" x14ac:dyDescent="0.25">
      <c r="A189" s="9" t="s">
        <v>64</v>
      </c>
      <c r="B189" s="108">
        <v>30606</v>
      </c>
      <c r="C189" s="109">
        <v>106.65262874519806</v>
      </c>
      <c r="D189" s="109">
        <v>164.86047314352172</v>
      </c>
      <c r="E189" s="109">
        <v>164.86047314352172</v>
      </c>
      <c r="F189" s="109">
        <v>167.37126354638207</v>
      </c>
      <c r="G189" s="109">
        <v>173.3221087231357</v>
      </c>
      <c r="H189" s="109">
        <v>177.49003578980523</v>
      </c>
      <c r="I189" s="109">
        <v>178.39566523554006</v>
      </c>
      <c r="J189" s="109">
        <v>179.34233645713527</v>
      </c>
      <c r="K189" s="109">
        <v>180.76612328315551</v>
      </c>
      <c r="L189" s="109">
        <v>186.51752006499822</v>
      </c>
      <c r="M189" s="109">
        <v>198.48774183401562</v>
      </c>
      <c r="N189" s="109">
        <v>210.46913463333482</v>
      </c>
      <c r="P189" s="109">
        <v>183.12263398593723</v>
      </c>
      <c r="Q189" s="109">
        <v>166.97068308994912</v>
      </c>
      <c r="R189" s="109">
        <v>166.97068308994912</v>
      </c>
      <c r="S189" s="109">
        <v>172.17167853842099</v>
      </c>
      <c r="T189" s="109">
        <v>175.53327145287682</v>
      </c>
      <c r="U189" s="109">
        <v>178.72465979652389</v>
      </c>
      <c r="V189" s="109">
        <v>179.8740880336253</v>
      </c>
      <c r="W189" s="109">
        <v>181.27903774164292</v>
      </c>
      <c r="X189" s="109">
        <v>183.28554587828461</v>
      </c>
      <c r="Y189" s="109">
        <v>186.94936544223555</v>
      </c>
      <c r="Z189" s="109">
        <v>196.15403961922166</v>
      </c>
      <c r="AA189" s="109">
        <v>204.49992520872573</v>
      </c>
      <c r="AC189" s="82">
        <f>IF(ISNA(VLOOKUP($B189,'Feeder DER'!$B$3:$V$366,'Feeder DER'!C$369,FALSE)),0,VLOOKUP($B189,'Feeder DER'!$B$3:$V$366,'Feeder DER'!C$369,FALSE)/1000)</f>
        <v>5.7824921982545477E-2</v>
      </c>
      <c r="AD189" s="82">
        <f>IF(ISNA(VLOOKUP($B189,'Feeder DER'!$B$3:$V$366,'Feeder DER'!D$369,FALSE)),0,VLOOKUP($B189,'Feeder DER'!$B$3:$V$366,'Feeder DER'!D$369,FALSE)/1000)</f>
        <v>0.11196305070850583</v>
      </c>
      <c r="AE189" s="82">
        <f>IF(ISNA(VLOOKUP($B189,'Feeder DER'!$B$3:$V$366,'Feeder DER'!E$369,FALSE)),0,VLOOKUP($B189,'Feeder DER'!$B$3:$V$366,'Feeder DER'!E$369,FALSE)/1000)</f>
        <v>0.17557327406269901</v>
      </c>
      <c r="AF189" s="82">
        <f>IF(ISNA(VLOOKUP($B189,'Feeder DER'!$B$3:$V$366,'Feeder DER'!F$369,FALSE)),0,VLOOKUP($B189,'Feeder DER'!$B$3:$V$366,'Feeder DER'!F$369,FALSE)/1000)</f>
        <v>0.24753648384162963</v>
      </c>
      <c r="AG189" s="82">
        <f>IF(ISNA(VLOOKUP($B189,'Feeder DER'!$B$3:$V$366,'Feeder DER'!G$369,FALSE)),0,VLOOKUP($B189,'Feeder DER'!$B$3:$V$366,'Feeder DER'!G$369,FALSE)/1000)</f>
        <v>0.32243468279023579</v>
      </c>
      <c r="AH189" s="82">
        <f>IF(ISNA(VLOOKUP($B189,'Feeder DER'!$B$3:$V$366,'Feeder DER'!H$369,FALSE)),0,VLOOKUP($B189,'Feeder DER'!$B$3:$V$366,'Feeder DER'!H$369,FALSE)/1000)</f>
        <v>0.4064963099867116</v>
      </c>
      <c r="AI189" s="82">
        <f>IF(ISNA(VLOOKUP($B189,'Feeder DER'!$B$3:$V$366,'Feeder DER'!I$369,FALSE)),0,VLOOKUP($B189,'Feeder DER'!$B$3:$V$366,'Feeder DER'!I$369,FALSE)/1000)</f>
        <v>0.50166873719947402</v>
      </c>
      <c r="AJ189" s="82">
        <f>IF(ISNA(VLOOKUP($B189,'Feeder DER'!$B$3:$V$366,'Feeder DER'!J$369,FALSE)),0,VLOOKUP($B189,'Feeder DER'!$B$3:$V$366,'Feeder DER'!J$369,FALSE)/1000)</f>
        <v>0.70906056524216698</v>
      </c>
      <c r="AK189" s="82">
        <f>IF(ISNA(VLOOKUP($B189,'Feeder DER'!$B$3:$V$366,'Feeder DER'!K$369,FALSE)),0,VLOOKUP($B189,'Feeder DER'!$B$3:$V$366,'Feeder DER'!K$369,FALSE)/1000)</f>
        <v>0.88501533364042917</v>
      </c>
      <c r="AL189" s="82">
        <f>IF(ISNA(VLOOKUP($B189,'Feeder DER'!$B$3:$V$366,'Feeder DER'!L$369,FALSE)),0,VLOOKUP($B189,'Feeder DER'!$B$3:$V$366,'Feeder DER'!L$369,FALSE)/1000)</f>
        <v>1.051946469175862</v>
      </c>
      <c r="AM189" s="82">
        <f>IF(ISNA(VLOOKUP($B189,'Feeder DER'!$B$3:$V$366,'Feeder DER'!M$369,FALSE)),0,VLOOKUP($B189,'Feeder DER'!$B$3:$V$366,'Feeder DER'!M$369,FALSE)/1000)</f>
        <v>-0.54096232581788672</v>
      </c>
      <c r="AN189" s="82">
        <f>IF(ISNA(VLOOKUP($B189,'Feeder DER'!$B$3:$V$366,'Feeder DER'!N$369,FALSE)),0,VLOOKUP($B189,'Feeder DER'!$B$3:$V$366,'Feeder DER'!N$369,FALSE)/1000)</f>
        <v>-0.65978490686200941</v>
      </c>
      <c r="AO189" s="82">
        <f>IF(ISNA(VLOOKUP($B189,'Feeder DER'!$B$3:$V$366,'Feeder DER'!O$369,FALSE)),0,VLOOKUP($B189,'Feeder DER'!$B$3:$V$366,'Feeder DER'!O$369,FALSE)/1000)</f>
        <v>-0.78727780777724277</v>
      </c>
      <c r="AP189" s="82">
        <f>IF(ISNA(VLOOKUP($B189,'Feeder DER'!$B$3:$V$366,'Feeder DER'!P$369,FALSE)),0,VLOOKUP($B189,'Feeder DER'!$B$3:$V$366,'Feeder DER'!P$369,FALSE)/1000)</f>
        <v>-0.90843360375504734</v>
      </c>
      <c r="AQ189" s="82">
        <f>IF(ISNA(VLOOKUP($B189,'Feeder DER'!$B$3:$V$366,'Feeder DER'!Q$369,FALSE)),0,VLOOKUP($B189,'Feeder DER'!$B$3:$V$366,'Feeder DER'!Q$369,FALSE)/1000)</f>
        <v>-1.0118477279680933</v>
      </c>
      <c r="AR189" s="82">
        <f>IF(ISNA(VLOOKUP($B189,'Feeder DER'!$B$3:$V$366,'Feeder DER'!R$369,FALSE)),0,VLOOKUP($B189,'Feeder DER'!$B$3:$V$366,'Feeder DER'!R$369,FALSE)/1000)</f>
        <v>-1.1017244782534803</v>
      </c>
      <c r="AS189" s="82">
        <f>IF(ISNA(VLOOKUP($B189,'Feeder DER'!$B$3:$V$366,'Feeder DER'!S$369,FALSE)),0,VLOOKUP($B189,'Feeder DER'!$B$3:$V$366,'Feeder DER'!S$369,FALSE)/1000)</f>
        <v>-1.1828654914349213</v>
      </c>
      <c r="AT189" s="82">
        <f>IF(ISNA(VLOOKUP($B189,'Feeder DER'!$B$3:$V$366,'Feeder DER'!T$369,FALSE)),0,VLOOKUP($B189,'Feeder DER'!$B$3:$V$366,'Feeder DER'!T$369,FALSE)/1000)</f>
        <v>-1.2598861438846045</v>
      </c>
      <c r="AU189" s="82">
        <f>IF(ISNA(VLOOKUP($B189,'Feeder DER'!$B$3:$V$366,'Feeder DER'!U$369,FALSE)),0,VLOOKUP($B189,'Feeder DER'!$B$3:$V$366,'Feeder DER'!U$369,FALSE)/1000)</f>
        <v>-1.3416014724764478</v>
      </c>
      <c r="AV189" s="82">
        <f>IF(ISNA(VLOOKUP($B189,'Feeder DER'!$B$3:$V$366,'Feeder DER'!V$369,FALSE)),0,VLOOKUP($B189,'Feeder DER'!$B$3:$V$366,'Feeder DER'!V$369,FALSE)/1000)</f>
        <v>-1.4115142080725989</v>
      </c>
    </row>
    <row r="190" spans="1:48" x14ac:dyDescent="0.25">
      <c r="A190" s="9" t="s">
        <v>64</v>
      </c>
      <c r="B190" s="108">
        <v>30607</v>
      </c>
      <c r="C190" s="109">
        <v>89.074145762876668</v>
      </c>
      <c r="D190" s="109">
        <v>113.1053056491635</v>
      </c>
      <c r="E190" s="109">
        <v>113.1053056491635</v>
      </c>
      <c r="F190" s="109">
        <v>114.8278757141498</v>
      </c>
      <c r="G190" s="109">
        <v>118.9105533248201</v>
      </c>
      <c r="H190" s="109">
        <v>121.77002992227402</v>
      </c>
      <c r="I190" s="109">
        <v>122.39135226420099</v>
      </c>
      <c r="J190" s="109">
        <v>123.04083200804826</v>
      </c>
      <c r="K190" s="109">
        <v>124.01764495214357</v>
      </c>
      <c r="L190" s="109">
        <v>127.96348763059822</v>
      </c>
      <c r="M190" s="109">
        <v>136.1758599843663</v>
      </c>
      <c r="N190" s="109">
        <v>144.39589641171497</v>
      </c>
      <c r="P190" s="109">
        <v>155.624662861225</v>
      </c>
      <c r="Q190" s="109">
        <v>150.16248789757711</v>
      </c>
      <c r="R190" s="109">
        <v>150.16248789757711</v>
      </c>
      <c r="S190" s="109">
        <v>154.83992229284624</v>
      </c>
      <c r="T190" s="109">
        <v>157.86311861684774</v>
      </c>
      <c r="U190" s="109">
        <v>160.73324410630991</v>
      </c>
      <c r="V190" s="109">
        <v>161.7669645208685</v>
      </c>
      <c r="W190" s="109">
        <v>163.03048419763263</v>
      </c>
      <c r="X190" s="109">
        <v>164.83500609458466</v>
      </c>
      <c r="Y190" s="109">
        <v>168.13000525700832</v>
      </c>
      <c r="Z190" s="109">
        <v>176.40808587046672</v>
      </c>
      <c r="AA190" s="109">
        <v>183.91382831959677</v>
      </c>
      <c r="AC190" s="82">
        <f>IF(ISNA(VLOOKUP($B190,'Feeder DER'!$B$3:$V$366,'Feeder DER'!C$369,FALSE)),0,VLOOKUP($B190,'Feeder DER'!$B$3:$V$366,'Feeder DER'!C$369,FALSE)/1000)</f>
        <v>0.19681049754957361</v>
      </c>
      <c r="AD190" s="82">
        <f>IF(ISNA(VLOOKUP($B190,'Feeder DER'!$B$3:$V$366,'Feeder DER'!D$369,FALSE)),0,VLOOKUP($B190,'Feeder DER'!$B$3:$V$366,'Feeder DER'!D$369,FALSE)/1000)</f>
        <v>0.27357439350621732</v>
      </c>
      <c r="AE190" s="82">
        <f>IF(ISNA(VLOOKUP($B190,'Feeder DER'!$B$3:$V$366,'Feeder DER'!E$369,FALSE)),0,VLOOKUP($B190,'Feeder DER'!$B$3:$V$366,'Feeder DER'!E$369,FALSE)/1000)</f>
        <v>0.3637467533091564</v>
      </c>
      <c r="AF190" s="82">
        <f>IF(ISNA(VLOOKUP($B190,'Feeder DER'!$B$3:$V$366,'Feeder DER'!F$369,FALSE)),0,VLOOKUP($B190,'Feeder DER'!$B$3:$V$366,'Feeder DER'!F$369,FALSE)/1000)</f>
        <v>0.46588703259826458</v>
      </c>
      <c r="AG190" s="82">
        <f>IF(ISNA(VLOOKUP($B190,'Feeder DER'!$B$3:$V$366,'Feeder DER'!G$369,FALSE)),0,VLOOKUP($B190,'Feeder DER'!$B$3:$V$366,'Feeder DER'!G$369,FALSE)/1000)</f>
        <v>0.57236982892738697</v>
      </c>
      <c r="AH190" s="82">
        <f>IF(ISNA(VLOOKUP($B190,'Feeder DER'!$B$3:$V$366,'Feeder DER'!H$369,FALSE)),0,VLOOKUP($B190,'Feeder DER'!$B$3:$V$366,'Feeder DER'!H$369,FALSE)/1000)</f>
        <v>0.69214115750367311</v>
      </c>
      <c r="AI190" s="82">
        <f>IF(ISNA(VLOOKUP($B190,'Feeder DER'!$B$3:$V$366,'Feeder DER'!I$369,FALSE)),0,VLOOKUP($B190,'Feeder DER'!$B$3:$V$366,'Feeder DER'!I$369,FALSE)/1000)</f>
        <v>0.82798121901983668</v>
      </c>
      <c r="AJ190" s="82">
        <f>IF(ISNA(VLOOKUP($B190,'Feeder DER'!$B$3:$V$366,'Feeder DER'!J$369,FALSE)),0,VLOOKUP($B190,'Feeder DER'!$B$3:$V$366,'Feeder DER'!J$369,FALSE)/1000)</f>
        <v>1.1247405182588839</v>
      </c>
      <c r="AK190" s="82">
        <f>IF(ISNA(VLOOKUP($B190,'Feeder DER'!$B$3:$V$366,'Feeder DER'!K$369,FALSE)),0,VLOOKUP($B190,'Feeder DER'!$B$3:$V$366,'Feeder DER'!K$369,FALSE)/1000)</f>
        <v>1.3764052871964716</v>
      </c>
      <c r="AL190" s="82">
        <f>IF(ISNA(VLOOKUP($B190,'Feeder DER'!$B$3:$V$366,'Feeder DER'!L$369,FALSE)),0,VLOOKUP($B190,'Feeder DER'!$B$3:$V$366,'Feeder DER'!L$369,FALSE)/1000)</f>
        <v>1.6153802537510724</v>
      </c>
      <c r="AM190" s="82">
        <f>IF(ISNA(VLOOKUP($B190,'Feeder DER'!$B$3:$V$366,'Feeder DER'!M$369,FALSE)),0,VLOOKUP($B190,'Feeder DER'!$B$3:$V$366,'Feeder DER'!M$369,FALSE)/1000)</f>
        <v>-0.87328557886630931</v>
      </c>
      <c r="AN190" s="82">
        <f>IF(ISNA(VLOOKUP($B190,'Feeder DER'!$B$3:$V$366,'Feeder DER'!N$369,FALSE)),0,VLOOKUP($B190,'Feeder DER'!$B$3:$V$366,'Feeder DER'!N$369,FALSE)/1000)</f>
        <v>-1.0408570404985953</v>
      </c>
      <c r="AO190" s="82">
        <f>IF(ISNA(VLOOKUP($B190,'Feeder DER'!$B$3:$V$366,'Feeder DER'!O$369,FALSE)),0,VLOOKUP($B190,'Feeder DER'!$B$3:$V$366,'Feeder DER'!O$369,FALSE)/1000)</f>
        <v>-1.2202165317859142</v>
      </c>
      <c r="AP190" s="82">
        <f>IF(ISNA(VLOOKUP($B190,'Feeder DER'!$B$3:$V$366,'Feeder DER'!P$369,FALSE)),0,VLOOKUP($B190,'Feeder DER'!$B$3:$V$366,'Feeder DER'!P$369,FALSE)/1000)</f>
        <v>-1.3900261358367807</v>
      </c>
      <c r="AQ190" s="82">
        <f>IF(ISNA(VLOOKUP($B190,'Feeder DER'!$B$3:$V$366,'Feeder DER'!Q$369,FALSE)),0,VLOOKUP($B190,'Feeder DER'!$B$3:$V$366,'Feeder DER'!Q$369,FALSE)/1000)</f>
        <v>-1.534316309377874</v>
      </c>
      <c r="AR190" s="82">
        <f>IF(ISNA(VLOOKUP($B190,'Feeder DER'!$B$3:$V$366,'Feeder DER'!R$369,FALSE)),0,VLOOKUP($B190,'Feeder DER'!$B$3:$V$366,'Feeder DER'!R$369,FALSE)/1000)</f>
        <v>-1.6589766625603777</v>
      </c>
      <c r="AS190" s="82">
        <f>IF(ISNA(VLOOKUP($B190,'Feeder DER'!$B$3:$V$366,'Feeder DER'!S$369,FALSE)),0,VLOOKUP($B190,'Feeder DER'!$B$3:$V$366,'Feeder DER'!S$369,FALSE)/1000)</f>
        <v>-1.7707679561508489</v>
      </c>
      <c r="AT190" s="82">
        <f>IF(ISNA(VLOOKUP($B190,'Feeder DER'!$B$3:$V$366,'Feeder DER'!T$369,FALSE)),0,VLOOKUP($B190,'Feeder DER'!$B$3:$V$366,'Feeder DER'!T$369,FALSE)/1000)</f>
        <v>-1.8743998502563948</v>
      </c>
      <c r="AU190" s="82">
        <f>IF(ISNA(VLOOKUP($B190,'Feeder DER'!$B$3:$V$366,'Feeder DER'!U$369,FALSE)),0,VLOOKUP($B190,'Feeder DER'!$B$3:$V$366,'Feeder DER'!U$369,FALSE)/1000)</f>
        <v>-1.9875597609308113</v>
      </c>
      <c r="AV190" s="82">
        <f>IF(ISNA(VLOOKUP($B190,'Feeder DER'!$B$3:$V$366,'Feeder DER'!V$369,FALSE)),0,VLOOKUP($B190,'Feeder DER'!$B$3:$V$366,'Feeder DER'!V$369,FALSE)/1000)</f>
        <v>-2.0815126200847343</v>
      </c>
    </row>
    <row r="191" spans="1:48" x14ac:dyDescent="0.25">
      <c r="A191" s="9" t="s">
        <v>64</v>
      </c>
      <c r="B191" s="108">
        <v>30608</v>
      </c>
      <c r="C191" s="109">
        <v>203.69209034732918</v>
      </c>
      <c r="D191" s="109">
        <v>153.91623031112982</v>
      </c>
      <c r="E191" s="109">
        <v>203.26329486920645</v>
      </c>
      <c r="F191" s="109">
        <v>206.35895218645243</v>
      </c>
      <c r="G191" s="109">
        <v>213.69599529217277</v>
      </c>
      <c r="H191" s="109">
        <v>218.83480493035856</v>
      </c>
      <c r="I191" s="109">
        <v>219.95139292480391</v>
      </c>
      <c r="J191" s="109">
        <v>221.11858302192186</v>
      </c>
      <c r="K191" s="109">
        <v>222.87402867805739</v>
      </c>
      <c r="L191" s="109">
        <v>229.96516360983554</v>
      </c>
      <c r="M191" s="109">
        <v>244.7237450374613</v>
      </c>
      <c r="N191" s="109">
        <v>259.49609969030553</v>
      </c>
      <c r="P191" s="109">
        <v>244.34798902732027</v>
      </c>
      <c r="Q191" s="109">
        <v>121.60145716104387</v>
      </c>
      <c r="R191" s="109">
        <v>165.00892414777218</v>
      </c>
      <c r="S191" s="109">
        <v>170.14881246569607</v>
      </c>
      <c r="T191" s="109">
        <v>173.4709096145609</v>
      </c>
      <c r="U191" s="109">
        <v>176.62480194690076</v>
      </c>
      <c r="V191" s="109">
        <v>177.76072541130318</v>
      </c>
      <c r="W191" s="109">
        <v>179.14916819366172</v>
      </c>
      <c r="X191" s="109">
        <v>181.13210162121817</v>
      </c>
      <c r="Y191" s="109">
        <v>184.75287452177233</v>
      </c>
      <c r="Z191" s="109">
        <v>193.8494018579936</v>
      </c>
      <c r="AA191" s="109">
        <v>202.09723061870233</v>
      </c>
      <c r="AC191" s="82">
        <f>IF(ISNA(VLOOKUP($B191,'Feeder DER'!$B$3:$V$366,'Feeder DER'!C$369,FALSE)),0,VLOOKUP($B191,'Feeder DER'!$B$3:$V$366,'Feeder DER'!C$369,FALSE)/1000)</f>
        <v>4.2311782244606667E-2</v>
      </c>
      <c r="AD191" s="82">
        <f>IF(ISNA(VLOOKUP($B191,'Feeder DER'!$B$3:$V$366,'Feeder DER'!D$369,FALSE)),0,VLOOKUP($B191,'Feeder DER'!$B$3:$V$366,'Feeder DER'!D$369,FALSE)/1000)</f>
        <v>8.1082535485833634E-2</v>
      </c>
      <c r="AE191" s="82">
        <f>IF(ISNA(VLOOKUP($B191,'Feeder DER'!$B$3:$V$366,'Feeder DER'!E$369,FALSE)),0,VLOOKUP($B191,'Feeder DER'!$B$3:$V$366,'Feeder DER'!E$369,FALSE)/1000)</f>
        <v>0.12680441292457381</v>
      </c>
      <c r="AF191" s="82">
        <f>IF(ISNA(VLOOKUP($B191,'Feeder DER'!$B$3:$V$366,'Feeder DER'!F$369,FALSE)),0,VLOOKUP($B191,'Feeder DER'!$B$3:$V$366,'Feeder DER'!F$369,FALSE)/1000)</f>
        <v>0.17876894406590926</v>
      </c>
      <c r="AG191" s="82">
        <f>IF(ISNA(VLOOKUP($B191,'Feeder DER'!$B$3:$V$366,'Feeder DER'!G$369,FALSE)),0,VLOOKUP($B191,'Feeder DER'!$B$3:$V$366,'Feeder DER'!G$369,FALSE)/1000)</f>
        <v>0.23304850340669411</v>
      </c>
      <c r="AH191" s="82">
        <f>IF(ISNA(VLOOKUP($B191,'Feeder DER'!$B$3:$V$366,'Feeder DER'!H$369,FALSE)),0,VLOOKUP($B191,'Feeder DER'!$B$3:$V$366,'Feeder DER'!H$369,FALSE)/1000)</f>
        <v>0.29413381071497197</v>
      </c>
      <c r="AI191" s="82">
        <f>IF(ISNA(VLOOKUP($B191,'Feeder DER'!$B$3:$V$366,'Feeder DER'!I$369,FALSE)),0,VLOOKUP($B191,'Feeder DER'!$B$3:$V$366,'Feeder DER'!I$369,FALSE)/1000)</f>
        <v>0.36340621150459163</v>
      </c>
      <c r="AJ191" s="82">
        <f>IF(ISNA(VLOOKUP($B191,'Feeder DER'!$B$3:$V$366,'Feeder DER'!J$369,FALSE)),0,VLOOKUP($B191,'Feeder DER'!$B$3:$V$366,'Feeder DER'!J$369,FALSE)/1000)</f>
        <v>0.51462176008511118</v>
      </c>
      <c r="AK191" s="82">
        <f>IF(ISNA(VLOOKUP($B191,'Feeder DER'!$B$3:$V$366,'Feeder DER'!K$369,FALSE)),0,VLOOKUP($B191,'Feeder DER'!$B$3:$V$366,'Feeder DER'!K$369,FALSE)/1000)</f>
        <v>0.64276807332798591</v>
      </c>
      <c r="AL191" s="82">
        <f>IF(ISNA(VLOOKUP($B191,'Feeder DER'!$B$3:$V$366,'Feeder DER'!L$369,FALSE)),0,VLOOKUP($B191,'Feeder DER'!$B$3:$V$366,'Feeder DER'!L$369,FALSE)/1000)</f>
        <v>0.76435077905802828</v>
      </c>
      <c r="AM191" s="82">
        <f>IF(ISNA(VLOOKUP($B191,'Feeder DER'!$B$3:$V$366,'Feeder DER'!M$369,FALSE)),0,VLOOKUP($B191,'Feeder DER'!$B$3:$V$366,'Feeder DER'!M$369,FALSE)/1000)</f>
        <v>-0.4064499809432891</v>
      </c>
      <c r="AN191" s="82">
        <f>IF(ISNA(VLOOKUP($B191,'Feeder DER'!$B$3:$V$366,'Feeder DER'!N$369,FALSE)),0,VLOOKUP($B191,'Feeder DER'!$B$3:$V$366,'Feeder DER'!N$369,FALSE)/1000)</f>
        <v>-0.49192035751337776</v>
      </c>
      <c r="AO191" s="82">
        <f>IF(ISNA(VLOOKUP($B191,'Feeder DER'!$B$3:$V$366,'Feeder DER'!O$369,FALSE)),0,VLOOKUP($B191,'Feeder DER'!$B$3:$V$366,'Feeder DER'!O$369,FALSE)/1000)</f>
        <v>-0.58394474616991798</v>
      </c>
      <c r="AP191" s="82">
        <f>IF(ISNA(VLOOKUP($B191,'Feeder DER'!$B$3:$V$366,'Feeder DER'!P$369,FALSE)),0,VLOOKUP($B191,'Feeder DER'!$B$3:$V$366,'Feeder DER'!P$369,FALSE)/1000)</f>
        <v>-0.67173221144207729</v>
      </c>
      <c r="AQ191" s="82">
        <f>IF(ISNA(VLOOKUP($B191,'Feeder DER'!$B$3:$V$366,'Feeder DER'!Q$369,FALSE)),0,VLOOKUP($B191,'Feeder DER'!$B$3:$V$366,'Feeder DER'!Q$369,FALSE)/1000)</f>
        <v>-0.74696585792808601</v>
      </c>
      <c r="AR191" s="82">
        <f>IF(ISNA(VLOOKUP($B191,'Feeder DER'!$B$3:$V$366,'Feeder DER'!R$369,FALSE)),0,VLOOKUP($B191,'Feeder DER'!$B$3:$V$366,'Feeder DER'!R$369,FALSE)/1000)</f>
        <v>-0.81260664765467083</v>
      </c>
      <c r="AS191" s="82">
        <f>IF(ISNA(VLOOKUP($B191,'Feeder DER'!$B$3:$V$366,'Feeder DER'!S$369,FALSE)),0,VLOOKUP($B191,'Feeder DER'!$B$3:$V$366,'Feeder DER'!S$369,FALSE)/1000)</f>
        <v>-0.87211430383165744</v>
      </c>
      <c r="AT191" s="82">
        <f>IF(ISNA(VLOOKUP($B191,'Feeder DER'!$B$3:$V$366,'Feeder DER'!T$369,FALSE)),0,VLOOKUP($B191,'Feeder DER'!$B$3:$V$366,'Feeder DER'!T$369,FALSE)/1000)</f>
        <v>-0.92882174262667661</v>
      </c>
      <c r="AU191" s="82">
        <f>IF(ISNA(VLOOKUP($B191,'Feeder DER'!$B$3:$V$366,'Feeder DER'!U$369,FALSE)),0,VLOOKUP($B191,'Feeder DER'!$B$3:$V$366,'Feeder DER'!U$369,FALSE)/1000)</f>
        <v>-0.98888369619068506</v>
      </c>
      <c r="AV191" s="82">
        <f>IF(ISNA(VLOOKUP($B191,'Feeder DER'!$B$3:$V$366,'Feeder DER'!V$369,FALSE)),0,VLOOKUP($B191,'Feeder DER'!$B$3:$V$366,'Feeder DER'!V$369,FALSE)/1000)</f>
        <v>-1.040448238278818</v>
      </c>
    </row>
    <row r="192" spans="1:48" x14ac:dyDescent="0.25">
      <c r="A192" s="9" t="s">
        <v>49</v>
      </c>
      <c r="B192" s="108">
        <v>45001</v>
      </c>
      <c r="C192" s="109">
        <v>82.91098462541045</v>
      </c>
      <c r="D192" s="109">
        <v>84.828979236872627</v>
      </c>
      <c r="E192" s="109">
        <v>84.828979236872627</v>
      </c>
      <c r="F192" s="109">
        <v>86.120906785612348</v>
      </c>
      <c r="G192" s="109">
        <v>89.182914993615071</v>
      </c>
      <c r="H192" s="109">
        <v>91.327522441705511</v>
      </c>
      <c r="I192" s="109">
        <v>91.793514198150746</v>
      </c>
      <c r="J192" s="109">
        <v>92.280624006036192</v>
      </c>
      <c r="K192" s="109">
        <v>93.013233714107685</v>
      </c>
      <c r="L192" s="109">
        <v>95.972615722948674</v>
      </c>
      <c r="M192" s="109">
        <v>102.13189498827472</v>
      </c>
      <c r="N192" s="109">
        <v>108.29692230878624</v>
      </c>
      <c r="P192" s="109">
        <v>24.601355342822526</v>
      </c>
      <c r="Q192" s="109">
        <v>48.600775763462352</v>
      </c>
      <c r="R192" s="109">
        <v>48.600775763462352</v>
      </c>
      <c r="S192" s="109">
        <v>50.114648791111158</v>
      </c>
      <c r="T192" s="109">
        <v>51.093120103679837</v>
      </c>
      <c r="U192" s="109">
        <v>52.022049340797246</v>
      </c>
      <c r="V192" s="109">
        <v>52.356617679225032</v>
      </c>
      <c r="W192" s="109">
        <v>52.765561599527025</v>
      </c>
      <c r="X192" s="109">
        <v>53.34960336190008</v>
      </c>
      <c r="Y192" s="109">
        <v>54.416044905829324</v>
      </c>
      <c r="Z192" s="109">
        <v>57.095283544449728</v>
      </c>
      <c r="AA192" s="109">
        <v>59.524551404990788</v>
      </c>
      <c r="AC192" s="82">
        <f>IF(ISNA(VLOOKUP($B192,'Feeder DER'!$B$3:$V$366,'Feeder DER'!C$369,FALSE)),0,VLOOKUP($B192,'Feeder DER'!$B$3:$V$366,'Feeder DER'!C$369,FALSE)/1000)</f>
        <v>6.7945162511111887E-3</v>
      </c>
      <c r="AD192" s="82">
        <f>IF(ISNA(VLOOKUP($B192,'Feeder DER'!$B$3:$V$366,'Feeder DER'!D$369,FALSE)),0,VLOOKUP($B192,'Feeder DER'!$B$3:$V$366,'Feeder DER'!D$369,FALSE)/1000)</f>
        <v>1.355090609909824E-2</v>
      </c>
      <c r="AE192" s="82">
        <f>IF(ISNA(VLOOKUP($B192,'Feeder DER'!$B$3:$V$366,'Feeder DER'!E$369,FALSE)),0,VLOOKUP($B192,'Feeder DER'!$B$3:$V$366,'Feeder DER'!E$369,FALSE)/1000)</f>
        <v>2.218875173537883E-2</v>
      </c>
      <c r="AF192" s="82">
        <f>IF(ISNA(VLOOKUP($B192,'Feeder DER'!$B$3:$V$366,'Feeder DER'!F$369,FALSE)),0,VLOOKUP($B192,'Feeder DER'!$B$3:$V$366,'Feeder DER'!F$369,FALSE)/1000)</f>
        <v>3.3488423814910032E-2</v>
      </c>
      <c r="AG192" s="82">
        <f>IF(ISNA(VLOOKUP($B192,'Feeder DER'!$B$3:$V$366,'Feeder DER'!G$369,FALSE)),0,VLOOKUP($B192,'Feeder DER'!$B$3:$V$366,'Feeder DER'!G$369,FALSE)/1000)</f>
        <v>4.6755340394619038E-2</v>
      </c>
      <c r="AH192" s="82">
        <f>IF(ISNA(VLOOKUP($B192,'Feeder DER'!$B$3:$V$366,'Feeder DER'!H$369,FALSE)),0,VLOOKUP($B192,'Feeder DER'!$B$3:$V$366,'Feeder DER'!H$369,FALSE)/1000)</f>
        <v>6.3298112403767398E-2</v>
      </c>
      <c r="AI192" s="82">
        <f>IF(ISNA(VLOOKUP($B192,'Feeder DER'!$B$3:$V$366,'Feeder DER'!I$369,FALSE)),0,VLOOKUP($B192,'Feeder DER'!$B$3:$V$366,'Feeder DER'!I$369,FALSE)/1000)</f>
        <v>8.33786670680354E-2</v>
      </c>
      <c r="AJ192" s="82">
        <f>IF(ISNA(VLOOKUP($B192,'Feeder DER'!$B$3:$V$366,'Feeder DER'!J$369,FALSE)),0,VLOOKUP($B192,'Feeder DER'!$B$3:$V$366,'Feeder DER'!J$369,FALSE)/1000)</f>
        <v>0.13087731935936661</v>
      </c>
      <c r="AK192" s="82">
        <f>IF(ISNA(VLOOKUP($B192,'Feeder DER'!$B$3:$V$366,'Feeder DER'!K$369,FALSE)),0,VLOOKUP($B192,'Feeder DER'!$B$3:$V$366,'Feeder DER'!K$369,FALSE)/1000)</f>
        <v>0.17039835216204716</v>
      </c>
      <c r="AL192" s="82">
        <f>IF(ISNA(VLOOKUP($B192,'Feeder DER'!$B$3:$V$366,'Feeder DER'!L$369,FALSE)),0,VLOOKUP($B192,'Feeder DER'!$B$3:$V$366,'Feeder DER'!L$369,FALSE)/1000)</f>
        <v>0.20877290643550606</v>
      </c>
      <c r="AM192" s="82">
        <f>IF(ISNA(VLOOKUP($B192,'Feeder DER'!$B$3:$V$366,'Feeder DER'!M$369,FALSE)),0,VLOOKUP($B192,'Feeder DER'!$B$3:$V$366,'Feeder DER'!M$369,FALSE)/1000)</f>
        <v>-5.7141932063829004E-2</v>
      </c>
      <c r="AN192" s="82">
        <f>IF(ISNA(VLOOKUP($B192,'Feeder DER'!$B$3:$V$366,'Feeder DER'!N$369,FALSE)),0,VLOOKUP($B192,'Feeder DER'!$B$3:$V$366,'Feeder DER'!N$369,FALSE)/1000)</f>
        <v>-7.0578299409453801E-2</v>
      </c>
      <c r="AO192" s="82">
        <f>IF(ISNA(VLOOKUP($B192,'Feeder DER'!$B$3:$V$366,'Feeder DER'!O$369,FALSE)),0,VLOOKUP($B192,'Feeder DER'!$B$3:$V$366,'Feeder DER'!O$369,FALSE)/1000)</f>
        <v>-8.4996575928237728E-2</v>
      </c>
      <c r="AP192" s="82">
        <f>IF(ISNA(VLOOKUP($B192,'Feeder DER'!$B$3:$V$366,'Feeder DER'!P$369,FALSE)),0,VLOOKUP($B192,'Feeder DER'!$B$3:$V$366,'Feeder DER'!P$369,FALSE)/1000)</f>
        <v>-9.8147745917106982E-2</v>
      </c>
      <c r="AQ192" s="82">
        <f>IF(ISNA(VLOOKUP($B192,'Feeder DER'!$B$3:$V$366,'Feeder DER'!Q$369,FALSE)),0,VLOOKUP($B192,'Feeder DER'!$B$3:$V$366,'Feeder DER'!Q$369,FALSE)/1000)</f>
        <v>-0.10860561146676163</v>
      </c>
      <c r="AR192" s="82">
        <f>IF(ISNA(VLOOKUP($B192,'Feeder DER'!$B$3:$V$366,'Feeder DER'!R$369,FALSE)),0,VLOOKUP($B192,'Feeder DER'!$B$3:$V$366,'Feeder DER'!R$369,FALSE)/1000)</f>
        <v>-0.11642555302914834</v>
      </c>
      <c r="AS192" s="82">
        <f>IF(ISNA(VLOOKUP($B192,'Feeder DER'!$B$3:$V$366,'Feeder DER'!S$369,FALSE)),0,VLOOKUP($B192,'Feeder DER'!$B$3:$V$366,'Feeder DER'!S$369,FALSE)/1000)</f>
        <v>-0.12215084783585937</v>
      </c>
      <c r="AT192" s="82">
        <f>IF(ISNA(VLOOKUP($B192,'Feeder DER'!$B$3:$V$366,'Feeder DER'!T$369,FALSE)),0,VLOOKUP($B192,'Feeder DER'!$B$3:$V$366,'Feeder DER'!T$369,FALSE)/1000)</f>
        <v>-0.11935136178778714</v>
      </c>
      <c r="AU192" s="82">
        <f>IF(ISNA(VLOOKUP($B192,'Feeder DER'!$B$3:$V$366,'Feeder DER'!U$369,FALSE)),0,VLOOKUP($B192,'Feeder DER'!$B$3:$V$366,'Feeder DER'!U$369,FALSE)/1000)</f>
        <v>-0.1199221687166208</v>
      </c>
      <c r="AV192" s="82">
        <f>IF(ISNA(VLOOKUP($B192,'Feeder DER'!$B$3:$V$366,'Feeder DER'!V$369,FALSE)),0,VLOOKUP($B192,'Feeder DER'!$B$3:$V$366,'Feeder DER'!V$369,FALSE)/1000)</f>
        <v>-0.11910856269852914</v>
      </c>
    </row>
    <row r="193" spans="1:48" x14ac:dyDescent="0.25">
      <c r="A193" s="9" t="s">
        <v>49</v>
      </c>
      <c r="B193" s="108">
        <v>45002</v>
      </c>
      <c r="C193" s="109">
        <v>97.219791091639237</v>
      </c>
      <c r="D193" s="109">
        <v>81.566326189300597</v>
      </c>
      <c r="E193" s="109">
        <v>81.566326189300597</v>
      </c>
      <c r="F193" s="109">
        <v>82.808564216934954</v>
      </c>
      <c r="G193" s="109">
        <v>85.752802878476032</v>
      </c>
      <c r="H193" s="109">
        <v>87.814925424716833</v>
      </c>
      <c r="I193" s="109">
        <v>88.262994421298785</v>
      </c>
      <c r="J193" s="109">
        <v>88.731369236573258</v>
      </c>
      <c r="K193" s="109">
        <v>89.435801648180458</v>
      </c>
      <c r="L193" s="109">
        <v>92.281361272066036</v>
      </c>
      <c r="M193" s="109">
        <v>98.203745181033398</v>
      </c>
      <c r="N193" s="109">
        <v>104.13165606614061</v>
      </c>
      <c r="P193" s="109">
        <v>64.758131423126684</v>
      </c>
      <c r="Q193" s="109">
        <v>62.182204566744623</v>
      </c>
      <c r="R193" s="109">
        <v>62.182204566744623</v>
      </c>
      <c r="S193" s="109">
        <v>64.119127605823053</v>
      </c>
      <c r="T193" s="109">
        <v>65.371031559310524</v>
      </c>
      <c r="U193" s="109">
        <v>66.559548963468714</v>
      </c>
      <c r="V193" s="109">
        <v>66.987612024908842</v>
      </c>
      <c r="W193" s="109">
        <v>67.510834835843113</v>
      </c>
      <c r="X193" s="109">
        <v>68.258086371912341</v>
      </c>
      <c r="Y193" s="109">
        <v>69.622543732960011</v>
      </c>
      <c r="Z193" s="109">
        <v>73.050492412640736</v>
      </c>
      <c r="AA193" s="109">
        <v>76.158616278538901</v>
      </c>
      <c r="AC193" s="82">
        <f>IF(ISNA(VLOOKUP($B193,'Feeder DER'!$B$3:$V$366,'Feeder DER'!C$369,FALSE)),0,VLOOKUP($B193,'Feeder DER'!$B$3:$V$366,'Feeder DER'!C$369,FALSE)/1000)</f>
        <v>2.6396176982325596E-2</v>
      </c>
      <c r="AD193" s="82">
        <f>IF(ISNA(VLOOKUP($B193,'Feeder DER'!$B$3:$V$366,'Feeder DER'!D$369,FALSE)),0,VLOOKUP($B193,'Feeder DER'!$B$3:$V$366,'Feeder DER'!D$369,FALSE)/1000)</f>
        <v>5.4646186143041633E-2</v>
      </c>
      <c r="AE193" s="82">
        <f>IF(ISNA(VLOOKUP($B193,'Feeder DER'!$B$3:$V$366,'Feeder DER'!E$369,FALSE)),0,VLOOKUP($B193,'Feeder DER'!$B$3:$V$366,'Feeder DER'!E$369,FALSE)/1000)</f>
        <v>8.9092897455206557E-2</v>
      </c>
      <c r="AF193" s="82">
        <f>IF(ISNA(VLOOKUP($B193,'Feeder DER'!$B$3:$V$366,'Feeder DER'!F$369,FALSE)),0,VLOOKUP($B193,'Feeder DER'!$B$3:$V$366,'Feeder DER'!F$369,FALSE)/1000)</f>
        <v>0.13043647099630742</v>
      </c>
      <c r="AG193" s="82">
        <f>IF(ISNA(VLOOKUP($B193,'Feeder DER'!$B$3:$V$366,'Feeder DER'!G$369,FALSE)),0,VLOOKUP($B193,'Feeder DER'!$B$3:$V$366,'Feeder DER'!G$369,FALSE)/1000)</f>
        <v>0.17569746792975524</v>
      </c>
      <c r="AH193" s="82">
        <f>IF(ISNA(VLOOKUP($B193,'Feeder DER'!$B$3:$V$366,'Feeder DER'!H$369,FALSE)),0,VLOOKUP($B193,'Feeder DER'!$B$3:$V$366,'Feeder DER'!H$369,FALSE)/1000)</f>
        <v>0.22879579429737731</v>
      </c>
      <c r="AI193" s="82">
        <f>IF(ISNA(VLOOKUP($B193,'Feeder DER'!$B$3:$V$366,'Feeder DER'!I$369,FALSE)),0,VLOOKUP($B193,'Feeder DER'!$B$3:$V$366,'Feeder DER'!I$369,FALSE)/1000)</f>
        <v>0.29073387469427642</v>
      </c>
      <c r="AJ193" s="82">
        <f>IF(ISNA(VLOOKUP($B193,'Feeder DER'!$B$3:$V$366,'Feeder DER'!J$369,FALSE)),0,VLOOKUP($B193,'Feeder DER'!$B$3:$V$366,'Feeder DER'!J$369,FALSE)/1000)</f>
        <v>0.43057668239126373</v>
      </c>
      <c r="AK193" s="82">
        <f>IF(ISNA(VLOOKUP($B193,'Feeder DER'!$B$3:$V$366,'Feeder DER'!K$369,FALSE)),0,VLOOKUP($B193,'Feeder DER'!$B$3:$V$366,'Feeder DER'!K$369,FALSE)/1000)</f>
        <v>0.5480716195248182</v>
      </c>
      <c r="AL193" s="82">
        <f>IF(ISNA(VLOOKUP($B193,'Feeder DER'!$B$3:$V$366,'Feeder DER'!L$369,FALSE)),0,VLOOKUP($B193,'Feeder DER'!$B$3:$V$366,'Feeder DER'!L$369,FALSE)/1000)</f>
        <v>0.66050405443678484</v>
      </c>
      <c r="AM193" s="82">
        <f>IF(ISNA(VLOOKUP($B193,'Feeder DER'!$B$3:$V$366,'Feeder DER'!M$369,FALSE)),0,VLOOKUP($B193,'Feeder DER'!$B$3:$V$366,'Feeder DER'!M$369,FALSE)/1000)</f>
        <v>-0.254371388240964</v>
      </c>
      <c r="AN193" s="82">
        <f>IF(ISNA(VLOOKUP($B193,'Feeder DER'!$B$3:$V$366,'Feeder DER'!N$369,FALSE)),0,VLOOKUP($B193,'Feeder DER'!$B$3:$V$366,'Feeder DER'!N$369,FALSE)/1000)</f>
        <v>-0.31573048768653128</v>
      </c>
      <c r="AO193" s="82">
        <f>IF(ISNA(VLOOKUP($B193,'Feeder DER'!$B$3:$V$366,'Feeder DER'!O$369,FALSE)),0,VLOOKUP($B193,'Feeder DER'!$B$3:$V$366,'Feeder DER'!O$369,FALSE)/1000)</f>
        <v>-0.38250274333015949</v>
      </c>
      <c r="AP193" s="82">
        <f>IF(ISNA(VLOOKUP($B193,'Feeder DER'!$B$3:$V$366,'Feeder DER'!P$369,FALSE)),0,VLOOKUP($B193,'Feeder DER'!$B$3:$V$366,'Feeder DER'!P$369,FALSE)/1000)</f>
        <v>-0.4463783302654753</v>
      </c>
      <c r="AQ193" s="82">
        <f>IF(ISNA(VLOOKUP($B193,'Feeder DER'!$B$3:$V$366,'Feeder DER'!Q$369,FALSE)),0,VLOOKUP($B193,'Feeder DER'!$B$3:$V$366,'Feeder DER'!Q$369,FALSE)/1000)</f>
        <v>-0.50101470005177551</v>
      </c>
      <c r="AR193" s="82">
        <f>IF(ISNA(VLOOKUP($B193,'Feeder DER'!$B$3:$V$366,'Feeder DER'!R$369,FALSE)),0,VLOOKUP($B193,'Feeder DER'!$B$3:$V$366,'Feeder DER'!R$369,FALSE)/1000)</f>
        <v>-0.54795614897676992</v>
      </c>
      <c r="AS193" s="82">
        <f>IF(ISNA(VLOOKUP($B193,'Feeder DER'!$B$3:$V$366,'Feeder DER'!S$369,FALSE)),0,VLOOKUP($B193,'Feeder DER'!$B$3:$V$366,'Feeder DER'!S$369,FALSE)/1000)</f>
        <v>-0.58971574733777221</v>
      </c>
      <c r="AT193" s="82">
        <f>IF(ISNA(VLOOKUP($B193,'Feeder DER'!$B$3:$V$366,'Feeder DER'!T$369,FALSE)),0,VLOOKUP($B193,'Feeder DER'!$B$3:$V$366,'Feeder DER'!T$369,FALSE)/1000)</f>
        <v>-0.62135814732085848</v>
      </c>
      <c r="AU193" s="82">
        <f>IF(ISNA(VLOOKUP($B193,'Feeder DER'!$B$3:$V$366,'Feeder DER'!U$369,FALSE)),0,VLOOKUP($B193,'Feeder DER'!$B$3:$V$366,'Feeder DER'!U$369,FALSE)/1000)</f>
        <v>-0.65910093706827066</v>
      </c>
      <c r="AV193" s="82">
        <f>IF(ISNA(VLOOKUP($B193,'Feeder DER'!$B$3:$V$366,'Feeder DER'!V$369,FALSE)),0,VLOOKUP($B193,'Feeder DER'!$B$3:$V$366,'Feeder DER'!V$369,FALSE)/1000)</f>
        <v>-0.69041219551462318</v>
      </c>
    </row>
    <row r="194" spans="1:48" x14ac:dyDescent="0.25">
      <c r="A194" s="9" t="s">
        <v>49</v>
      </c>
      <c r="B194" s="108">
        <v>45003</v>
      </c>
      <c r="C194" s="109">
        <v>98.893825035128131</v>
      </c>
      <c r="D194" s="109">
        <v>122.89326479187957</v>
      </c>
      <c r="E194" s="109">
        <v>122.89326479187957</v>
      </c>
      <c r="F194" s="109">
        <v>124.76490342018199</v>
      </c>
      <c r="G194" s="109">
        <v>129.20088967023722</v>
      </c>
      <c r="H194" s="109">
        <v>132.30782097324004</v>
      </c>
      <c r="I194" s="109">
        <v>132.98291159475684</v>
      </c>
      <c r="J194" s="109">
        <v>133.68859631643704</v>
      </c>
      <c r="K194" s="109">
        <v>134.74994114992523</v>
      </c>
      <c r="L194" s="109">
        <v>139.03725098324617</v>
      </c>
      <c r="M194" s="109">
        <v>147.96030940609032</v>
      </c>
      <c r="N194" s="109">
        <v>156.89169513965186</v>
      </c>
      <c r="P194" s="109">
        <v>71.732084037924949</v>
      </c>
      <c r="Q194" s="109">
        <v>73.731711835480439</v>
      </c>
      <c r="R194" s="109">
        <v>73.731711835480439</v>
      </c>
      <c r="S194" s="109">
        <v>76.02839225007628</v>
      </c>
      <c r="T194" s="109">
        <v>77.512820507121418</v>
      </c>
      <c r="U194" s="109">
        <v>78.922089016744366</v>
      </c>
      <c r="V194" s="109">
        <v>79.429659028348539</v>
      </c>
      <c r="W194" s="109">
        <v>80.050063431671802</v>
      </c>
      <c r="X194" s="109">
        <v>80.936106879471041</v>
      </c>
      <c r="Y194" s="109">
        <v>82.553993824096523</v>
      </c>
      <c r="Z194" s="109">
        <v>86.618637816667459</v>
      </c>
      <c r="AA194" s="109">
        <v>90.304053842459865</v>
      </c>
      <c r="AC194" s="82">
        <f>IF(ISNA(VLOOKUP($B194,'Feeder DER'!$B$3:$V$366,'Feeder DER'!C$369,FALSE)),0,VLOOKUP($B194,'Feeder DER'!$B$3:$V$366,'Feeder DER'!C$369,FALSE)/1000)</f>
        <v>3.0143627346089968E-2</v>
      </c>
      <c r="AD194" s="82">
        <f>IF(ISNA(VLOOKUP($B194,'Feeder DER'!$B$3:$V$366,'Feeder DER'!D$369,FALSE)),0,VLOOKUP($B194,'Feeder DER'!$B$3:$V$366,'Feeder DER'!D$369,FALSE)/1000)</f>
        <v>6.0118108273899927E-2</v>
      </c>
      <c r="AE194" s="82">
        <f>IF(ISNA(VLOOKUP($B194,'Feeder DER'!$B$3:$V$366,'Feeder DER'!E$369,FALSE)),0,VLOOKUP($B194,'Feeder DER'!$B$3:$V$366,'Feeder DER'!E$369,FALSE)/1000)</f>
        <v>9.8439600240382313E-2</v>
      </c>
      <c r="AF194" s="82">
        <f>IF(ISNA(VLOOKUP($B194,'Feeder DER'!$B$3:$V$366,'Feeder DER'!F$369,FALSE)),0,VLOOKUP($B194,'Feeder DER'!$B$3:$V$366,'Feeder DER'!F$369,FALSE)/1000)</f>
        <v>0.14857018963189367</v>
      </c>
      <c r="AG194" s="82">
        <f>IF(ISNA(VLOOKUP($B194,'Feeder DER'!$B$3:$V$366,'Feeder DER'!G$369,FALSE)),0,VLOOKUP($B194,'Feeder DER'!$B$3:$V$366,'Feeder DER'!G$369,FALSE)/1000)</f>
        <v>0.20742838860154192</v>
      </c>
      <c r="AH194" s="82">
        <f>IF(ISNA(VLOOKUP($B194,'Feeder DER'!$B$3:$V$366,'Feeder DER'!H$369,FALSE)),0,VLOOKUP($B194,'Feeder DER'!$B$3:$V$366,'Feeder DER'!H$369,FALSE)/1000)</f>
        <v>0.2808198025426808</v>
      </c>
      <c r="AI194" s="82">
        <f>IF(ISNA(VLOOKUP($B194,'Feeder DER'!$B$3:$V$366,'Feeder DER'!I$369,FALSE)),0,VLOOKUP($B194,'Feeder DER'!$B$3:$V$366,'Feeder DER'!I$369,FALSE)/1000)</f>
        <v>0.36990646218581452</v>
      </c>
      <c r="AJ194" s="82">
        <f>IF(ISNA(VLOOKUP($B194,'Feeder DER'!$B$3:$V$366,'Feeder DER'!J$369,FALSE)),0,VLOOKUP($B194,'Feeder DER'!$B$3:$V$366,'Feeder DER'!J$369,FALSE)/1000)</f>
        <v>0.58063252732359882</v>
      </c>
      <c r="AK194" s="82">
        <f>IF(ISNA(VLOOKUP($B194,'Feeder DER'!$B$3:$V$366,'Feeder DER'!K$369,FALSE)),0,VLOOKUP($B194,'Feeder DER'!$B$3:$V$366,'Feeder DER'!K$369,FALSE)/1000)</f>
        <v>0.75596617008908218</v>
      </c>
      <c r="AL194" s="82">
        <f>IF(ISNA(VLOOKUP($B194,'Feeder DER'!$B$3:$V$366,'Feeder DER'!L$369,FALSE)),0,VLOOKUP($B194,'Feeder DER'!$B$3:$V$366,'Feeder DER'!L$369,FALSE)/1000)</f>
        <v>0.9262135020315545</v>
      </c>
      <c r="AM194" s="82">
        <f>IF(ISNA(VLOOKUP($B194,'Feeder DER'!$B$3:$V$366,'Feeder DER'!M$369,FALSE)),0,VLOOKUP($B194,'Feeder DER'!$B$3:$V$366,'Feeder DER'!M$369,FALSE)/1000)</f>
        <v>-0.25350812954284357</v>
      </c>
      <c r="AN194" s="82">
        <f>IF(ISNA(VLOOKUP($B194,'Feeder DER'!$B$3:$V$366,'Feeder DER'!N$369,FALSE)),0,VLOOKUP($B194,'Feeder DER'!$B$3:$V$366,'Feeder DER'!N$369,FALSE)/1000)</f>
        <v>-0.31311809075022889</v>
      </c>
      <c r="AO194" s="82">
        <f>IF(ISNA(VLOOKUP($B194,'Feeder DER'!$B$3:$V$366,'Feeder DER'!O$369,FALSE)),0,VLOOKUP($B194,'Feeder DER'!$B$3:$V$366,'Feeder DER'!O$369,FALSE)/1000)</f>
        <v>-0.3770842567424027</v>
      </c>
      <c r="AP194" s="82">
        <f>IF(ISNA(VLOOKUP($B194,'Feeder DER'!$B$3:$V$366,'Feeder DER'!P$369,FALSE)),0,VLOOKUP($B194,'Feeder DER'!$B$3:$V$366,'Feeder DER'!P$369,FALSE)/1000)</f>
        <v>-0.43542895011843596</v>
      </c>
      <c r="AQ194" s="82">
        <f>IF(ISNA(VLOOKUP($B194,'Feeder DER'!$B$3:$V$366,'Feeder DER'!Q$369,FALSE)),0,VLOOKUP($B194,'Feeder DER'!$B$3:$V$366,'Feeder DER'!Q$369,FALSE)/1000)</f>
        <v>-0.4818248950707712</v>
      </c>
      <c r="AR194" s="82">
        <f>IF(ISNA(VLOOKUP($B194,'Feeder DER'!$B$3:$V$366,'Feeder DER'!R$369,FALSE)),0,VLOOKUP($B194,'Feeder DER'!$B$3:$V$366,'Feeder DER'!R$369,FALSE)/1000)</f>
        <v>-0.51651778498566936</v>
      </c>
      <c r="AS194" s="82">
        <f>IF(ISNA(VLOOKUP($B194,'Feeder DER'!$B$3:$V$366,'Feeder DER'!S$369,FALSE)),0,VLOOKUP($B194,'Feeder DER'!$B$3:$V$366,'Feeder DER'!S$369,FALSE)/1000)</f>
        <v>-0.541917849791133</v>
      </c>
      <c r="AT194" s="82">
        <f>IF(ISNA(VLOOKUP($B194,'Feeder DER'!$B$3:$V$366,'Feeder DER'!T$369,FALSE)),0,VLOOKUP($B194,'Feeder DER'!$B$3:$V$366,'Feeder DER'!T$369,FALSE)/1000)</f>
        <v>-0.52949803047288979</v>
      </c>
      <c r="AU194" s="82">
        <f>IF(ISNA(VLOOKUP($B194,'Feeder DER'!$B$3:$V$366,'Feeder DER'!U$369,FALSE)),0,VLOOKUP($B194,'Feeder DER'!$B$3:$V$366,'Feeder DER'!U$369,FALSE)/1000)</f>
        <v>-0.53203039491406912</v>
      </c>
      <c r="AV194" s="82">
        <f>IF(ISNA(VLOOKUP($B194,'Feeder DER'!$B$3:$V$366,'Feeder DER'!V$369,FALSE)),0,VLOOKUP($B194,'Feeder DER'!$B$3:$V$366,'Feeder DER'!V$369,FALSE)/1000)</f>
        <v>-0.52842086103270114</v>
      </c>
    </row>
    <row r="195" spans="1:48" x14ac:dyDescent="0.25">
      <c r="A195" s="9" t="s">
        <v>69</v>
      </c>
      <c r="B195" s="108">
        <v>62004</v>
      </c>
      <c r="C195" s="109">
        <v>106.12242978960192</v>
      </c>
      <c r="D195" s="109">
        <v>120.97084419352579</v>
      </c>
      <c r="E195" s="109">
        <v>120.97084419352579</v>
      </c>
      <c r="F195" s="109">
        <v>122.81320475961857</v>
      </c>
      <c r="G195" s="109">
        <v>127.17979883138345</v>
      </c>
      <c r="H195" s="109">
        <v>130.23812837622907</v>
      </c>
      <c r="I195" s="109">
        <v>130.90265854824725</v>
      </c>
      <c r="J195" s="109">
        <v>131.59730423660693</v>
      </c>
      <c r="K195" s="109">
        <v>132.64204644200717</v>
      </c>
      <c r="L195" s="109">
        <v>136.86228984374571</v>
      </c>
      <c r="M195" s="109">
        <v>145.64576477239723</v>
      </c>
      <c r="N195" s="109">
        <v>154.43743674755942</v>
      </c>
      <c r="P195" s="109">
        <v>235.25401961362698</v>
      </c>
      <c r="Q195" s="109">
        <v>195.61437449555038</v>
      </c>
      <c r="R195" s="109">
        <v>195.61437449555038</v>
      </c>
      <c r="S195" s="109">
        <v>201.70759668629239</v>
      </c>
      <c r="T195" s="109">
        <v>205.64586826248106</v>
      </c>
      <c r="U195" s="109">
        <v>209.38473680552107</v>
      </c>
      <c r="V195" s="109">
        <v>210.73134856674255</v>
      </c>
      <c r="W195" s="109">
        <v>212.37731630937625</v>
      </c>
      <c r="X195" s="109">
        <v>214.72803936330277</v>
      </c>
      <c r="Y195" s="109">
        <v>219.02038433670586</v>
      </c>
      <c r="Z195" s="109">
        <v>229.80411324195623</v>
      </c>
      <c r="AA195" s="109">
        <v>239.58172904246643</v>
      </c>
      <c r="AC195" s="82">
        <f>IF(ISNA(VLOOKUP($B195,'Feeder DER'!$B$3:$V$366,'Feeder DER'!C$369,FALSE)),0,VLOOKUP($B195,'Feeder DER'!$B$3:$V$366,'Feeder DER'!C$369,FALSE)/1000)</f>
        <v>4.1862605469001141E-2</v>
      </c>
      <c r="AD195" s="82">
        <f>IF(ISNA(VLOOKUP($B195,'Feeder DER'!$B$3:$V$366,'Feeder DER'!D$369,FALSE)),0,VLOOKUP($B195,'Feeder DER'!$B$3:$V$366,'Feeder DER'!D$369,FALSE)/1000)</f>
        <v>8.7154354064288148E-2</v>
      </c>
      <c r="AE195" s="82">
        <f>IF(ISNA(VLOOKUP($B195,'Feeder DER'!$B$3:$V$366,'Feeder DER'!E$369,FALSE)),0,VLOOKUP($B195,'Feeder DER'!$B$3:$V$366,'Feeder DER'!E$369,FALSE)/1000)</f>
        <v>0.14120685352304785</v>
      </c>
      <c r="AF195" s="82">
        <f>IF(ISNA(VLOOKUP($B195,'Feeder DER'!$B$3:$V$366,'Feeder DER'!F$369,FALSE)),0,VLOOKUP($B195,'Feeder DER'!$B$3:$V$366,'Feeder DER'!F$369,FALSE)/1000)</f>
        <v>0.20260290067938078</v>
      </c>
      <c r="AG195" s="82">
        <f>IF(ISNA(VLOOKUP($B195,'Feeder DER'!$B$3:$V$366,'Feeder DER'!G$369,FALSE)),0,VLOOKUP($B195,'Feeder DER'!$B$3:$V$366,'Feeder DER'!G$369,FALSE)/1000)</f>
        <v>0.26624400248413937</v>
      </c>
      <c r="AH195" s="82">
        <f>IF(ISNA(VLOOKUP($B195,'Feeder DER'!$B$3:$V$366,'Feeder DER'!H$369,FALSE)),0,VLOOKUP($B195,'Feeder DER'!$B$3:$V$366,'Feeder DER'!H$369,FALSE)/1000)</f>
        <v>0.33665417886368854</v>
      </c>
      <c r="AI195" s="82">
        <f>IF(ISNA(VLOOKUP($B195,'Feeder DER'!$B$3:$V$366,'Feeder DER'!I$369,FALSE)),0,VLOOKUP($B195,'Feeder DER'!$B$3:$V$366,'Feeder DER'!I$369,FALSE)/1000)</f>
        <v>0.41591710715980068</v>
      </c>
      <c r="AJ195" s="82">
        <f>IF(ISNA(VLOOKUP($B195,'Feeder DER'!$B$3:$V$366,'Feeder DER'!J$369,FALSE)),0,VLOOKUP($B195,'Feeder DER'!$B$3:$V$366,'Feeder DER'!J$369,FALSE)/1000)</f>
        <v>0.58605229998532637</v>
      </c>
      <c r="AK195" s="82">
        <f>IF(ISNA(VLOOKUP($B195,'Feeder DER'!$B$3:$V$366,'Feeder DER'!K$369,FALSE)),0,VLOOKUP($B195,'Feeder DER'!$B$3:$V$366,'Feeder DER'!K$369,FALSE)/1000)</f>
        <v>0.72923650967111575</v>
      </c>
      <c r="AL195" s="82">
        <f>IF(ISNA(VLOOKUP($B195,'Feeder DER'!$B$3:$V$366,'Feeder DER'!L$369,FALSE)),0,VLOOKUP($B195,'Feeder DER'!$B$3:$V$366,'Feeder DER'!L$369,FALSE)/1000)</f>
        <v>0.86267169999482785</v>
      </c>
      <c r="AM195" s="82">
        <f>IF(ISNA(VLOOKUP($B195,'Feeder DER'!$B$3:$V$366,'Feeder DER'!M$369,FALSE)),0,VLOOKUP($B195,'Feeder DER'!$B$3:$V$366,'Feeder DER'!M$369,FALSE)/1000)</f>
        <v>-0.47503898487461499</v>
      </c>
      <c r="AN195" s="82">
        <f>IF(ISNA(VLOOKUP($B195,'Feeder DER'!$B$3:$V$366,'Feeder DER'!N$369,FALSE)),0,VLOOKUP($B195,'Feeder DER'!$B$3:$V$366,'Feeder DER'!N$369,FALSE)/1000)</f>
        <v>-0.57988922580491931</v>
      </c>
      <c r="AO195" s="82">
        <f>IF(ISNA(VLOOKUP($B195,'Feeder DER'!$B$3:$V$366,'Feeder DER'!O$369,FALSE)),0,VLOOKUP($B195,'Feeder DER'!$B$3:$V$366,'Feeder DER'!O$369,FALSE)/1000)</f>
        <v>-0.69622992353424817</v>
      </c>
      <c r="AP195" s="82">
        <f>IF(ISNA(VLOOKUP($B195,'Feeder DER'!$B$3:$V$366,'Feeder DER'!P$369,FALSE)),0,VLOOKUP($B195,'Feeder DER'!$B$3:$V$366,'Feeder DER'!P$369,FALSE)/1000)</f>
        <v>-0.81177378566650849</v>
      </c>
      <c r="AQ195" s="82">
        <f>IF(ISNA(VLOOKUP($B195,'Feeder DER'!$B$3:$V$366,'Feeder DER'!Q$369,FALSE)),0,VLOOKUP($B195,'Feeder DER'!$B$3:$V$366,'Feeder DER'!Q$369,FALSE)/1000)</f>
        <v>-0.91567794552504167</v>
      </c>
      <c r="AR195" s="82">
        <f>IF(ISNA(VLOOKUP($B195,'Feeder DER'!$B$3:$V$366,'Feeder DER'!R$369,FALSE)),0,VLOOKUP($B195,'Feeder DER'!$B$3:$V$366,'Feeder DER'!R$369,FALSE)/1000)</f>
        <v>-1.0116383942580947</v>
      </c>
      <c r="AS195" s="82">
        <f>IF(ISNA(VLOOKUP($B195,'Feeder DER'!$B$3:$V$366,'Feeder DER'!S$369,FALSE)),0,VLOOKUP($B195,'Feeder DER'!$B$3:$V$366,'Feeder DER'!S$369,FALSE)/1000)</f>
        <v>-1.1040452760987967</v>
      </c>
      <c r="AT195" s="82">
        <f>IF(ISNA(VLOOKUP($B195,'Feeder DER'!$B$3:$V$366,'Feeder DER'!T$369,FALSE)),0,VLOOKUP($B195,'Feeder DER'!$B$3:$V$366,'Feeder DER'!T$369,FALSE)/1000)</f>
        <v>-1.2105070030826046</v>
      </c>
      <c r="AU195" s="82">
        <f>IF(ISNA(VLOOKUP($B195,'Feeder DER'!$B$3:$V$366,'Feeder DER'!U$369,FALSE)),0,VLOOKUP($B195,'Feeder DER'!$B$3:$V$366,'Feeder DER'!U$369,FALSE)/1000)</f>
        <v>-1.3175407710436353</v>
      </c>
      <c r="AV195" s="82">
        <f>IF(ISNA(VLOOKUP($B195,'Feeder DER'!$B$3:$V$366,'Feeder DER'!V$369,FALSE)),0,VLOOKUP($B195,'Feeder DER'!$B$3:$V$366,'Feeder DER'!V$369,FALSE)/1000)</f>
        <v>-1.4139540708557436</v>
      </c>
    </row>
    <row r="196" spans="1:48" x14ac:dyDescent="0.25">
      <c r="A196" s="9" t="s">
        <v>69</v>
      </c>
      <c r="B196" s="108">
        <v>62005</v>
      </c>
      <c r="C196" s="109">
        <v>117.13086549906755</v>
      </c>
      <c r="D196" s="109">
        <v>91.497008456225402</v>
      </c>
      <c r="E196" s="109">
        <v>91.497008456225402</v>
      </c>
      <c r="F196" s="109">
        <v>92.890488690400943</v>
      </c>
      <c r="G196" s="109">
        <v>96.193187761178834</v>
      </c>
      <c r="H196" s="109">
        <v>98.50637327370616</v>
      </c>
      <c r="I196" s="109">
        <v>99.008994572035633</v>
      </c>
      <c r="J196" s="109">
        <v>99.534393918015653</v>
      </c>
      <c r="K196" s="109">
        <v>100.32459082074337</v>
      </c>
      <c r="L196" s="109">
        <v>103.51659670274303</v>
      </c>
      <c r="M196" s="109">
        <v>110.16002954955526</v>
      </c>
      <c r="N196" s="109">
        <v>116.80966228063629</v>
      </c>
      <c r="P196" s="109">
        <v>179.37208262038047</v>
      </c>
      <c r="Q196" s="109">
        <v>142.6364483646411</v>
      </c>
      <c r="R196" s="109">
        <v>142.6364483646411</v>
      </c>
      <c r="S196" s="109">
        <v>147.0794529987603</v>
      </c>
      <c r="T196" s="109">
        <v>149.9511288240752</v>
      </c>
      <c r="U196" s="109">
        <v>152.67740561869613</v>
      </c>
      <c r="V196" s="109">
        <v>153.65931668449593</v>
      </c>
      <c r="W196" s="109">
        <v>154.85950963318632</v>
      </c>
      <c r="X196" s="109">
        <v>156.5735901467765</v>
      </c>
      <c r="Y196" s="109">
        <v>159.7034462411504</v>
      </c>
      <c r="Z196" s="109">
        <v>167.56663520739389</v>
      </c>
      <c r="AA196" s="109">
        <v>174.69619506134262</v>
      </c>
      <c r="AC196" s="82">
        <f>IF(ISNA(VLOOKUP($B196,'Feeder DER'!$B$3:$V$366,'Feeder DER'!C$369,FALSE)),0,VLOOKUP($B196,'Feeder DER'!$B$3:$V$366,'Feeder DER'!C$369,FALSE)/1000)</f>
        <v>2.3332769478827113E-2</v>
      </c>
      <c r="AD196" s="82">
        <f>IF(ISNA(VLOOKUP($B196,'Feeder DER'!$B$3:$V$366,'Feeder DER'!D$369,FALSE)),0,VLOOKUP($B196,'Feeder DER'!$B$3:$V$366,'Feeder DER'!D$369,FALSE)/1000)</f>
        <v>4.857682482195097E-2</v>
      </c>
      <c r="AE196" s="82">
        <f>IF(ISNA(VLOOKUP($B196,'Feeder DER'!$B$3:$V$366,'Feeder DER'!E$369,FALSE)),0,VLOOKUP($B196,'Feeder DER'!$B$3:$V$366,'Feeder DER'!E$369,FALSE)/1000)</f>
        <v>7.8703819916882897E-2</v>
      </c>
      <c r="AF196" s="82">
        <f>IF(ISNA(VLOOKUP($B196,'Feeder DER'!$B$3:$V$366,'Feeder DER'!F$369,FALSE)),0,VLOOKUP($B196,'Feeder DER'!$B$3:$V$366,'Feeder DER'!F$369,FALSE)/1000)</f>
        <v>0.11292385469877668</v>
      </c>
      <c r="AG196" s="82">
        <f>IF(ISNA(VLOOKUP($B196,'Feeder DER'!$B$3:$V$366,'Feeder DER'!G$369,FALSE)),0,VLOOKUP($B196,'Feeder DER'!$B$3:$V$366,'Feeder DER'!G$369,FALSE)/1000)</f>
        <v>0.14839520535057912</v>
      </c>
      <c r="AH196" s="82">
        <f>IF(ISNA(VLOOKUP($B196,'Feeder DER'!$B$3:$V$366,'Feeder DER'!H$369,FALSE)),0,VLOOKUP($B196,'Feeder DER'!$B$3:$V$366,'Feeder DER'!H$369,FALSE)/1000)</f>
        <v>0.18763940422501615</v>
      </c>
      <c r="AI196" s="82">
        <f>IF(ISNA(VLOOKUP($B196,'Feeder DER'!$B$3:$V$366,'Feeder DER'!I$369,FALSE)),0,VLOOKUP($B196,'Feeder DER'!$B$3:$V$366,'Feeder DER'!I$369,FALSE)/1000)</f>
        <v>0.23181782105861412</v>
      </c>
      <c r="AJ196" s="82">
        <f>IF(ISNA(VLOOKUP($B196,'Feeder DER'!$B$3:$V$366,'Feeder DER'!J$369,FALSE)),0,VLOOKUP($B196,'Feeder DER'!$B$3:$V$366,'Feeder DER'!J$369,FALSE)/1000)</f>
        <v>0.32664529751306787</v>
      </c>
      <c r="AK196" s="82">
        <f>IF(ISNA(VLOOKUP($B196,'Feeder DER'!$B$3:$V$366,'Feeder DER'!K$369,FALSE)),0,VLOOKUP($B196,'Feeder DER'!$B$3:$V$366,'Feeder DER'!K$369,FALSE)/1000)</f>
        <v>0.40645122741584139</v>
      </c>
      <c r="AL196" s="82">
        <f>IF(ISNA(VLOOKUP($B196,'Feeder DER'!$B$3:$V$366,'Feeder DER'!L$369,FALSE)),0,VLOOKUP($B196,'Feeder DER'!$B$3:$V$366,'Feeder DER'!L$369,FALSE)/1000)</f>
        <v>0.48082339086113973</v>
      </c>
      <c r="AM196" s="82">
        <f>IF(ISNA(VLOOKUP($B196,'Feeder DER'!$B$3:$V$366,'Feeder DER'!M$369,FALSE)),0,VLOOKUP($B196,'Feeder DER'!$B$3:$V$366,'Feeder DER'!M$369,FALSE)/1000)</f>
        <v>-0.26477031239116278</v>
      </c>
      <c r="AN196" s="82">
        <f>IF(ISNA(VLOOKUP($B196,'Feeder DER'!$B$3:$V$366,'Feeder DER'!N$369,FALSE)),0,VLOOKUP($B196,'Feeder DER'!$B$3:$V$366,'Feeder DER'!N$369,FALSE)/1000)</f>
        <v>-0.32321021296633951</v>
      </c>
      <c r="AO196" s="82">
        <f>IF(ISNA(VLOOKUP($B196,'Feeder DER'!$B$3:$V$366,'Feeder DER'!O$369,FALSE)),0,VLOOKUP($B196,'Feeder DER'!$B$3:$V$366,'Feeder DER'!O$369,FALSE)/1000)</f>
        <v>-0.38805449704068939</v>
      </c>
      <c r="AP196" s="82">
        <f>IF(ISNA(VLOOKUP($B196,'Feeder DER'!$B$3:$V$366,'Feeder DER'!P$369,FALSE)),0,VLOOKUP($B196,'Feeder DER'!$B$3:$V$366,'Feeder DER'!P$369,FALSE)/1000)</f>
        <v>-0.45245465249259359</v>
      </c>
      <c r="AQ196" s="82">
        <f>IF(ISNA(VLOOKUP($B196,'Feeder DER'!$B$3:$V$366,'Feeder DER'!Q$369,FALSE)),0,VLOOKUP($B196,'Feeder DER'!$B$3:$V$366,'Feeder DER'!Q$369,FALSE)/1000)</f>
        <v>-0.51036724017578461</v>
      </c>
      <c r="AR196" s="82">
        <f>IF(ISNA(VLOOKUP($B196,'Feeder DER'!$B$3:$V$366,'Feeder DER'!R$369,FALSE)),0,VLOOKUP($B196,'Feeder DER'!$B$3:$V$366,'Feeder DER'!R$369,FALSE)/1000)</f>
        <v>-0.56385227781949043</v>
      </c>
      <c r="AS196" s="82">
        <f>IF(ISNA(VLOOKUP($B196,'Feeder DER'!$B$3:$V$366,'Feeder DER'!S$369,FALSE)),0,VLOOKUP($B196,'Feeder DER'!$B$3:$V$366,'Feeder DER'!S$369,FALSE)/1000)</f>
        <v>-0.61535668009189304</v>
      </c>
      <c r="AT196" s="82">
        <f>IF(ISNA(VLOOKUP($B196,'Feeder DER'!$B$3:$V$366,'Feeder DER'!T$369,FALSE)),0,VLOOKUP($B196,'Feeder DER'!$B$3:$V$366,'Feeder DER'!T$369,FALSE)/1000)</f>
        <v>-0.6746947672988739</v>
      </c>
      <c r="AU196" s="82">
        <f>IF(ISNA(VLOOKUP($B196,'Feeder DER'!$B$3:$V$366,'Feeder DER'!U$369,FALSE)),0,VLOOKUP($B196,'Feeder DER'!$B$3:$V$366,'Feeder DER'!U$369,FALSE)/1000)</f>
        <v>-0.73435169037630377</v>
      </c>
      <c r="AV196" s="82">
        <f>IF(ISNA(VLOOKUP($B196,'Feeder DER'!$B$3:$V$366,'Feeder DER'!V$369,FALSE)),0,VLOOKUP($B196,'Feeder DER'!$B$3:$V$366,'Feeder DER'!V$369,FALSE)/1000)</f>
        <v>-0.78808913156053118</v>
      </c>
    </row>
    <row r="197" spans="1:48" x14ac:dyDescent="0.25">
      <c r="A197" s="9" t="s">
        <v>69</v>
      </c>
      <c r="B197" s="108">
        <v>62006</v>
      </c>
      <c r="C197" s="109">
        <v>82.999101223416204</v>
      </c>
      <c r="D197" s="109">
        <v>107.50148452499758</v>
      </c>
      <c r="E197" s="109">
        <v>107.50148452499758</v>
      </c>
      <c r="F197" s="109">
        <v>109.13870957046755</v>
      </c>
      <c r="G197" s="109">
        <v>113.0191102419039</v>
      </c>
      <c r="H197" s="109">
        <v>115.73691359716197</v>
      </c>
      <c r="I197" s="109">
        <v>116.3274524206269</v>
      </c>
      <c r="J197" s="109">
        <v>116.94475358286475</v>
      </c>
      <c r="K197" s="109">
        <v>117.87317016766407</v>
      </c>
      <c r="L197" s="109">
        <v>121.62351541629216</v>
      </c>
      <c r="M197" s="109">
        <v>129.42900441996954</v>
      </c>
      <c r="N197" s="109">
        <v>137.24177777943109</v>
      </c>
      <c r="P197" s="109">
        <v>124.25090486555938</v>
      </c>
      <c r="Q197" s="109">
        <v>126.51161160385793</v>
      </c>
      <c r="R197" s="109">
        <v>126.51161160385793</v>
      </c>
      <c r="S197" s="109">
        <v>130.45234122150009</v>
      </c>
      <c r="T197" s="109">
        <v>132.99937839768995</v>
      </c>
      <c r="U197" s="109">
        <v>135.4174536857395</v>
      </c>
      <c r="V197" s="109">
        <v>136.28836117684884</v>
      </c>
      <c r="W197" s="109">
        <v>137.35287411106211</v>
      </c>
      <c r="X197" s="109">
        <v>138.87318039097383</v>
      </c>
      <c r="Y197" s="109">
        <v>141.64921094366358</v>
      </c>
      <c r="Z197" s="109">
        <v>148.6234781794968</v>
      </c>
      <c r="AA197" s="109">
        <v>154.94705197490839</v>
      </c>
      <c r="AC197" s="82">
        <f>IF(ISNA(VLOOKUP($B197,'Feeder DER'!$B$3:$V$366,'Feeder DER'!C$369,FALSE)),0,VLOOKUP($B197,'Feeder DER'!$B$3:$V$366,'Feeder DER'!C$369,FALSE)/1000)</f>
        <v>3.8122751889309116E-2</v>
      </c>
      <c r="AD197" s="82">
        <f>IF(ISNA(VLOOKUP($B197,'Feeder DER'!$B$3:$V$366,'Feeder DER'!D$369,FALSE)),0,VLOOKUP($B197,'Feeder DER'!$B$3:$V$366,'Feeder DER'!D$369,FALSE)/1000)</f>
        <v>7.6243347520929164E-2</v>
      </c>
      <c r="AE197" s="82">
        <f>IF(ISNA(VLOOKUP($B197,'Feeder DER'!$B$3:$V$366,'Feeder DER'!E$369,FALSE)),0,VLOOKUP($B197,'Feeder DER'!$B$3:$V$366,'Feeder DER'!E$369,FALSE)/1000)</f>
        <v>0.12136513005116056</v>
      </c>
      <c r="AF197" s="82">
        <f>IF(ISNA(VLOOKUP($B197,'Feeder DER'!$B$3:$V$366,'Feeder DER'!F$369,FALSE)),0,VLOOKUP($B197,'Feeder DER'!$B$3:$V$366,'Feeder DER'!F$369,FALSE)/1000)</f>
        <v>0.17209807490058734</v>
      </c>
      <c r="AG197" s="82">
        <f>IF(ISNA(VLOOKUP($B197,'Feeder DER'!$B$3:$V$366,'Feeder DER'!G$369,FALSE)),0,VLOOKUP($B197,'Feeder DER'!$B$3:$V$366,'Feeder DER'!G$369,FALSE)/1000)</f>
        <v>0.22423826116350817</v>
      </c>
      <c r="AH197" s="82">
        <f>IF(ISNA(VLOOKUP($B197,'Feeder DER'!$B$3:$V$366,'Feeder DER'!H$369,FALSE)),0,VLOOKUP($B197,'Feeder DER'!$B$3:$V$366,'Feeder DER'!H$369,FALSE)/1000)</f>
        <v>0.28152893939824536</v>
      </c>
      <c r="AI197" s="82">
        <f>IF(ISNA(VLOOKUP($B197,'Feeder DER'!$B$3:$V$366,'Feeder DER'!I$369,FALSE)),0,VLOOKUP($B197,'Feeder DER'!$B$3:$V$366,'Feeder DER'!I$369,FALSE)/1000)</f>
        <v>0.3454611929992199</v>
      </c>
      <c r="AJ197" s="82">
        <f>IF(ISNA(VLOOKUP($B197,'Feeder DER'!$B$3:$V$366,'Feeder DER'!J$369,FALSE)),0,VLOOKUP($B197,'Feeder DER'!$B$3:$V$366,'Feeder DER'!J$369,FALSE)/1000)</f>
        <v>0.48251278822429988</v>
      </c>
      <c r="AK197" s="82">
        <f>IF(ISNA(VLOOKUP($B197,'Feeder DER'!$B$3:$V$366,'Feeder DER'!K$369,FALSE)),0,VLOOKUP($B197,'Feeder DER'!$B$3:$V$366,'Feeder DER'!K$369,FALSE)/1000)</f>
        <v>0.59753467728384879</v>
      </c>
      <c r="AL197" s="82">
        <f>IF(ISNA(VLOOKUP($B197,'Feeder DER'!$B$3:$V$366,'Feeder DER'!L$369,FALSE)),0,VLOOKUP($B197,'Feeder DER'!$B$3:$V$366,'Feeder DER'!L$369,FALSE)/1000)</f>
        <v>0.70439612688301889</v>
      </c>
      <c r="AM197" s="82">
        <f>IF(ISNA(VLOOKUP($B197,'Feeder DER'!$B$3:$V$366,'Feeder DER'!M$369,FALSE)),0,VLOOKUP($B197,'Feeder DER'!$B$3:$V$366,'Feeder DER'!M$369,FALSE)/1000)</f>
        <v>-0.39749770726684291</v>
      </c>
      <c r="AN197" s="82">
        <f>IF(ISNA(VLOOKUP($B197,'Feeder DER'!$B$3:$V$366,'Feeder DER'!N$369,FALSE)),0,VLOOKUP($B197,'Feeder DER'!$B$3:$V$366,'Feeder DER'!N$369,FALSE)/1000)</f>
        <v>-0.4852151920429067</v>
      </c>
      <c r="AO197" s="82">
        <f>IF(ISNA(VLOOKUP($B197,'Feeder DER'!$B$3:$V$366,'Feeder DER'!O$369,FALSE)),0,VLOOKUP($B197,'Feeder DER'!$B$3:$V$366,'Feeder DER'!O$369,FALSE)/1000)</f>
        <v>-0.58179588081078082</v>
      </c>
      <c r="AP197" s="82">
        <f>IF(ISNA(VLOOKUP($B197,'Feeder DER'!$B$3:$V$366,'Feeder DER'!P$369,FALSE)),0,VLOOKUP($B197,'Feeder DER'!$B$3:$V$366,'Feeder DER'!P$369,FALSE)/1000)</f>
        <v>-0.67689256949021714</v>
      </c>
      <c r="AQ197" s="82">
        <f>IF(ISNA(VLOOKUP($B197,'Feeder DER'!$B$3:$V$366,'Feeder DER'!Q$369,FALSE)),0,VLOOKUP($B197,'Feeder DER'!$B$3:$V$366,'Feeder DER'!Q$369,FALSE)/1000)</f>
        <v>-0.76164132008787522</v>
      </c>
      <c r="AR197" s="82">
        <f>IF(ISNA(VLOOKUP($B197,'Feeder DER'!$B$3:$V$366,'Feeder DER'!R$369,FALSE)),0,VLOOKUP($B197,'Feeder DER'!$B$3:$V$366,'Feeder DER'!R$369,FALSE)/1000)</f>
        <v>-0.83924113433043868</v>
      </c>
      <c r="AS197" s="82">
        <f>IF(ISNA(VLOOKUP($B197,'Feeder DER'!$B$3:$V$366,'Feeder DER'!S$369,FALSE)),0,VLOOKUP($B197,'Feeder DER'!$B$3:$V$366,'Feeder DER'!S$369,FALSE)/1000)</f>
        <v>-0.91330839763407812</v>
      </c>
      <c r="AT197" s="82">
        <f>IF(ISNA(VLOOKUP($B197,'Feeder DER'!$B$3:$V$366,'Feeder DER'!T$369,FALSE)),0,VLOOKUP($B197,'Feeder DER'!$B$3:$V$366,'Feeder DER'!T$369,FALSE)/1000)</f>
        <v>-0.99820571685830894</v>
      </c>
      <c r="AU197" s="82">
        <f>IF(ISNA(VLOOKUP($B197,'Feeder DER'!$B$3:$V$366,'Feeder DER'!U$369,FALSE)),0,VLOOKUP($B197,'Feeder DER'!$B$3:$V$366,'Feeder DER'!U$369,FALSE)/1000)</f>
        <v>-1.0828418534279858</v>
      </c>
      <c r="AV197" s="82">
        <f>IF(ISNA(VLOOKUP($B197,'Feeder DER'!$B$3:$V$366,'Feeder DER'!V$369,FALSE)),0,VLOOKUP($B197,'Feeder DER'!$B$3:$V$366,'Feeder DER'!V$369,FALSE)/1000)</f>
        <v>-1.1581465737707333</v>
      </c>
    </row>
    <row r="198" spans="1:48" x14ac:dyDescent="0.25">
      <c r="A198" s="9" t="s">
        <v>69</v>
      </c>
      <c r="B198" s="108">
        <v>62008</v>
      </c>
      <c r="C198" s="109">
        <v>54.606622068075261</v>
      </c>
      <c r="D198" s="109">
        <v>70.518116876642296</v>
      </c>
      <c r="E198" s="109">
        <v>70.518116876642296</v>
      </c>
      <c r="F198" s="109">
        <v>71.592092995390416</v>
      </c>
      <c r="G198" s="109">
        <v>74.137532709880304</v>
      </c>
      <c r="H198" s="109">
        <v>75.920339482276574</v>
      </c>
      <c r="I198" s="109">
        <v>76.307717256242213</v>
      </c>
      <c r="J198" s="109">
        <v>76.712650413203903</v>
      </c>
      <c r="K198" s="109">
        <v>77.321667019126849</v>
      </c>
      <c r="L198" s="109">
        <v>79.781793832622327</v>
      </c>
      <c r="M198" s="109">
        <v>84.901987179465607</v>
      </c>
      <c r="N198" s="109">
        <v>90.026958870113418</v>
      </c>
      <c r="P198" s="109">
        <v>115.65140918320795</v>
      </c>
      <c r="Q198" s="109">
        <v>105.50275999262999</v>
      </c>
      <c r="R198" s="109">
        <v>105.50275999262999</v>
      </c>
      <c r="S198" s="109">
        <v>108.78908166520343</v>
      </c>
      <c r="T198" s="109">
        <v>110.91315113586434</v>
      </c>
      <c r="U198" s="109">
        <v>112.92967446937486</v>
      </c>
      <c r="V198" s="109">
        <v>113.65595676746148</v>
      </c>
      <c r="W198" s="109">
        <v>114.54369387857365</v>
      </c>
      <c r="X198" s="109">
        <v>115.81153409127332</v>
      </c>
      <c r="Y198" s="109">
        <v>118.12656969488035</v>
      </c>
      <c r="Z198" s="109">
        <v>123.94267173467239</v>
      </c>
      <c r="AA198" s="109">
        <v>129.21613620149171</v>
      </c>
      <c r="AC198" s="82">
        <f>IF(ISNA(VLOOKUP($B198,'Feeder DER'!$B$3:$V$366,'Feeder DER'!C$369,FALSE)),0,VLOOKUP($B198,'Feeder DER'!$B$3:$V$366,'Feeder DER'!C$369,FALSE)/1000)</f>
        <v>3.8563828225619393E-2</v>
      </c>
      <c r="AD198" s="82">
        <f>IF(ISNA(VLOOKUP($B198,'Feeder DER'!$B$3:$V$366,'Feeder DER'!D$369,FALSE)),0,VLOOKUP($B198,'Feeder DER'!$B$3:$V$366,'Feeder DER'!D$369,FALSE)/1000)</f>
        <v>8.0273534960122031E-2</v>
      </c>
      <c r="AE198" s="82">
        <f>IF(ISNA(VLOOKUP($B198,'Feeder DER'!$B$3:$V$366,'Feeder DER'!E$369,FALSE)),0,VLOOKUP($B198,'Feeder DER'!$B$3:$V$366,'Feeder DER'!E$369,FALSE)/1000)</f>
        <v>0.13004956561007827</v>
      </c>
      <c r="AF198" s="82">
        <f>IF(ISNA(VLOOKUP($B198,'Feeder DER'!$B$3:$V$366,'Feeder DER'!F$369,FALSE)),0,VLOOKUP($B198,'Feeder DER'!$B$3:$V$366,'Feeder DER'!F$369,FALSE)/1000)</f>
        <v>0.18658597759890094</v>
      </c>
      <c r="AG198" s="82">
        <f>IF(ISNA(VLOOKUP($B198,'Feeder DER'!$B$3:$V$366,'Feeder DER'!G$369,FALSE)),0,VLOOKUP($B198,'Feeder DER'!$B$3:$V$366,'Feeder DER'!G$369,FALSE)/1000)</f>
        <v>0.24518787297498415</v>
      </c>
      <c r="AH198" s="82">
        <f>IF(ISNA(VLOOKUP($B198,'Feeder DER'!$B$3:$V$366,'Feeder DER'!H$369,FALSE)),0,VLOOKUP($B198,'Feeder DER'!$B$3:$V$366,'Feeder DER'!H$369,FALSE)/1000)</f>
        <v>0.31002120598597482</v>
      </c>
      <c r="AI198" s="82">
        <f>IF(ISNA(VLOOKUP($B198,'Feeder DER'!$B$3:$V$366,'Feeder DER'!I$369,FALSE)),0,VLOOKUP($B198,'Feeder DER'!$B$3:$V$366,'Feeder DER'!I$369,FALSE)/1000)</f>
        <v>0.38300376294384381</v>
      </c>
      <c r="AJ198" s="82">
        <f>IF(ISNA(VLOOKUP($B198,'Feeder DER'!$B$3:$V$366,'Feeder DER'!J$369,FALSE)),0,VLOOKUP($B198,'Feeder DER'!$B$3:$V$366,'Feeder DER'!J$369,FALSE)/1000)</f>
        <v>0.53965761295788672</v>
      </c>
      <c r="AK198" s="82">
        <f>IF(ISNA(VLOOKUP($B198,'Feeder DER'!$B$3:$V$366,'Feeder DER'!K$369,FALSE)),0,VLOOKUP($B198,'Feeder DER'!$B$3:$V$366,'Feeder DER'!K$369,FALSE)/1000)</f>
        <v>0.67149471492394952</v>
      </c>
      <c r="AL198" s="82">
        <f>IF(ISNA(VLOOKUP($B198,'Feeder DER'!$B$3:$V$366,'Feeder DER'!L$369,FALSE)),0,VLOOKUP($B198,'Feeder DER'!$B$3:$V$366,'Feeder DER'!L$369,FALSE)/1000)</f>
        <v>0.79435401756951796</v>
      </c>
      <c r="AM198" s="82">
        <f>IF(ISNA(VLOOKUP($B198,'Feeder DER'!$B$3:$V$366,'Feeder DER'!M$369,FALSE)),0,VLOOKUP($B198,'Feeder DER'!$B$3:$V$366,'Feeder DER'!M$369,FALSE)/1000)</f>
        <v>-0.43745930033107616</v>
      </c>
      <c r="AN198" s="82">
        <f>IF(ISNA(VLOOKUP($B198,'Feeder DER'!$B$3:$V$366,'Feeder DER'!N$369,FALSE)),0,VLOOKUP($B198,'Feeder DER'!$B$3:$V$366,'Feeder DER'!N$369,FALSE)/1000)</f>
        <v>-0.53401490731068246</v>
      </c>
      <c r="AO198" s="82">
        <f>IF(ISNA(VLOOKUP($B198,'Feeder DER'!$B$3:$V$366,'Feeder DER'!O$369,FALSE)),0,VLOOKUP($B198,'Feeder DER'!$B$3:$V$366,'Feeder DER'!O$369,FALSE)/1000)</f>
        <v>-0.64114883835235703</v>
      </c>
      <c r="AP198" s="82">
        <f>IF(ISNA(VLOOKUP($B198,'Feeder DER'!$B$3:$V$366,'Feeder DER'!P$369,FALSE)),0,VLOOKUP($B198,'Feeder DER'!$B$3:$V$366,'Feeder DER'!P$369,FALSE)/1000)</f>
        <v>-0.74754555812480483</v>
      </c>
      <c r="AQ198" s="82">
        <f>IF(ISNA(VLOOKUP($B198,'Feeder DER'!$B$3:$V$366,'Feeder DER'!Q$369,FALSE)),0,VLOOKUP($B198,'Feeder DER'!$B$3:$V$366,'Feeder DER'!Q$369,FALSE)/1000)</f>
        <v>-0.84322083709467033</v>
      </c>
      <c r="AR198" s="82">
        <f>IF(ISNA(VLOOKUP($B198,'Feeder DER'!$B$3:$V$366,'Feeder DER'!R$369,FALSE)),0,VLOOKUP($B198,'Feeder DER'!$B$3:$V$366,'Feeder DER'!R$369,FALSE)/1000)</f>
        <v>-0.9315787254972463</v>
      </c>
      <c r="AS198" s="82">
        <f>IF(ISNA(VLOOKUP($B198,'Feeder DER'!$B$3:$V$366,'Feeder DER'!S$369,FALSE)),0,VLOOKUP($B198,'Feeder DER'!$B$3:$V$366,'Feeder DER'!S$369,FALSE)/1000)</f>
        <v>-1.0166618306385176</v>
      </c>
      <c r="AT198" s="82">
        <f>IF(ISNA(VLOOKUP($B198,'Feeder DER'!$B$3:$V$366,'Feeder DER'!T$369,FALSE)),0,VLOOKUP($B198,'Feeder DER'!$B$3:$V$366,'Feeder DER'!T$369,FALSE)/1000)</f>
        <v>-1.1146840357583705</v>
      </c>
      <c r="AU198" s="82">
        <f>IF(ISNA(VLOOKUP($B198,'Feeder DER'!$B$3:$V$366,'Feeder DER'!U$369,FALSE)),0,VLOOKUP($B198,'Feeder DER'!$B$3:$V$366,'Feeder DER'!U$369,FALSE)/1000)</f>
        <v>-1.2132299393377897</v>
      </c>
      <c r="AV198" s="82">
        <f>IF(ISNA(VLOOKUP($B198,'Feeder DER'!$B$3:$V$366,'Feeder DER'!V$369,FALSE)),0,VLOOKUP($B198,'Feeder DER'!$B$3:$V$366,'Feeder DER'!V$369,FALSE)/1000)</f>
        <v>-1.3019936893565149</v>
      </c>
    </row>
    <row r="199" spans="1:48" x14ac:dyDescent="0.25">
      <c r="A199" s="9" t="s">
        <v>69</v>
      </c>
      <c r="B199" s="108">
        <v>62009</v>
      </c>
      <c r="C199" s="109">
        <v>110.21713171321764</v>
      </c>
      <c r="D199" s="109">
        <v>126.02542032660581</v>
      </c>
      <c r="E199" s="109">
        <v>141.20913249832168</v>
      </c>
      <c r="F199" s="109">
        <v>127.94476102628353</v>
      </c>
      <c r="G199" s="109">
        <v>132.49380635169663</v>
      </c>
      <c r="H199" s="109">
        <v>135.67992337812532</v>
      </c>
      <c r="I199" s="109">
        <v>136.3722198964031</v>
      </c>
      <c r="J199" s="109">
        <v>137.09589026042525</v>
      </c>
      <c r="K199" s="109">
        <v>138.18428537286968</v>
      </c>
      <c r="L199" s="109">
        <v>142.58086499608726</v>
      </c>
      <c r="M199" s="109">
        <v>151.73134358612387</v>
      </c>
      <c r="N199" s="109">
        <v>160.89036172334499</v>
      </c>
      <c r="P199" s="109">
        <v>139.74053124393251</v>
      </c>
      <c r="Q199" s="109">
        <v>129.56754809491846</v>
      </c>
      <c r="R199" s="109">
        <v>142.92369178314254</v>
      </c>
      <c r="S199" s="109">
        <v>133.6034675476065</v>
      </c>
      <c r="T199" s="109">
        <v>136.21202938348671</v>
      </c>
      <c r="U199" s="109">
        <v>138.68851420736621</v>
      </c>
      <c r="V199" s="109">
        <v>139.5804588028858</v>
      </c>
      <c r="W199" s="109">
        <v>140.67068545522841</v>
      </c>
      <c r="X199" s="109">
        <v>142.22771531631554</v>
      </c>
      <c r="Y199" s="109">
        <v>145.07080195151596</v>
      </c>
      <c r="Z199" s="109">
        <v>152.2135352868178</v>
      </c>
      <c r="AA199" s="109">
        <v>158.6898574321265</v>
      </c>
      <c r="AC199" s="82">
        <f>IF(ISNA(VLOOKUP($B199,'Feeder DER'!$B$3:$V$366,'Feeder DER'!C$369,FALSE)),0,VLOOKUP($B199,'Feeder DER'!$B$3:$V$366,'Feeder DER'!C$369,FALSE)/1000)</f>
        <v>3.2305888269112078E-2</v>
      </c>
      <c r="AD199" s="82">
        <f>IF(ISNA(VLOOKUP($B199,'Feeder DER'!$B$3:$V$366,'Feeder DER'!D$369,FALSE)),0,VLOOKUP($B199,'Feeder DER'!$B$3:$V$366,'Feeder DER'!D$369,FALSE)/1000)</f>
        <v>6.3656891053478937E-2</v>
      </c>
      <c r="AE199" s="82">
        <f>IF(ISNA(VLOOKUP($B199,'Feeder DER'!$B$3:$V$366,'Feeder DER'!E$369,FALSE)),0,VLOOKUP($B199,'Feeder DER'!$B$3:$V$366,'Feeder DER'!E$369,FALSE)/1000)</f>
        <v>0.1006428810482944</v>
      </c>
      <c r="AF199" s="82">
        <f>IF(ISNA(VLOOKUP($B199,'Feeder DER'!$B$3:$V$366,'Feeder DER'!F$369,FALSE)),0,VLOOKUP($B199,'Feeder DER'!$B$3:$V$366,'Feeder DER'!F$369,FALSE)/1000)</f>
        <v>0.14205560280712848</v>
      </c>
      <c r="AG199" s="82">
        <f>IF(ISNA(VLOOKUP($B199,'Feeder DER'!$B$3:$V$366,'Feeder DER'!G$369,FALSE)),0,VLOOKUP($B199,'Feeder DER'!$B$3:$V$366,'Feeder DER'!G$369,FALSE)/1000)</f>
        <v>0.18446649555327746</v>
      </c>
      <c r="AH199" s="82">
        <f>IF(ISNA(VLOOKUP($B199,'Feeder DER'!$B$3:$V$366,'Feeder DER'!H$369,FALSE)),0,VLOOKUP($B199,'Feeder DER'!$B$3:$V$366,'Feeder DER'!H$369,FALSE)/1000)</f>
        <v>0.23093279572724504</v>
      </c>
      <c r="AI199" s="82">
        <f>IF(ISNA(VLOOKUP($B199,'Feeder DER'!$B$3:$V$366,'Feeder DER'!I$369,FALSE)),0,VLOOKUP($B199,'Feeder DER'!$B$3:$V$366,'Feeder DER'!I$369,FALSE)/1000)</f>
        <v>0.28259411436653464</v>
      </c>
      <c r="AJ199" s="82">
        <f>IF(ISNA(VLOOKUP($B199,'Feeder DER'!$B$3:$V$366,'Feeder DER'!J$369,FALSE)),0,VLOOKUP($B199,'Feeder DER'!$B$3:$V$366,'Feeder DER'!J$369,FALSE)/1000)</f>
        <v>0.39327961501119707</v>
      </c>
      <c r="AK199" s="82">
        <f>IF(ISNA(VLOOKUP($B199,'Feeder DER'!$B$3:$V$366,'Feeder DER'!K$369,FALSE)),0,VLOOKUP($B199,'Feeder DER'!$B$3:$V$366,'Feeder DER'!K$369,FALSE)/1000)</f>
        <v>0.48606335447890203</v>
      </c>
      <c r="AL199" s="82">
        <f>IF(ISNA(VLOOKUP($B199,'Feeder DER'!$B$3:$V$366,'Feeder DER'!L$369,FALSE)),0,VLOOKUP($B199,'Feeder DER'!$B$3:$V$366,'Feeder DER'!L$369,FALSE)/1000)</f>
        <v>0.57215066204193954</v>
      </c>
      <c r="AM199" s="82">
        <f>IF(ISNA(VLOOKUP($B199,'Feeder DER'!$B$3:$V$366,'Feeder DER'!M$369,FALSE)),0,VLOOKUP($B199,'Feeder DER'!$B$3:$V$366,'Feeder DER'!M$369,FALSE)/1000)</f>
        <v>-0.32614069206534202</v>
      </c>
      <c r="AN199" s="82">
        <f>IF(ISNA(VLOOKUP($B199,'Feeder DER'!$B$3:$V$366,'Feeder DER'!N$369,FALSE)),0,VLOOKUP($B199,'Feeder DER'!$B$3:$V$366,'Feeder DER'!N$369,FALSE)/1000)</f>
        <v>-0.39810558239704102</v>
      </c>
      <c r="AO199" s="82">
        <f>IF(ISNA(VLOOKUP($B199,'Feeder DER'!$B$3:$V$366,'Feeder DER'!O$369,FALSE)),0,VLOOKUP($B199,'Feeder DER'!$B$3:$V$366,'Feeder DER'!O$369,FALSE)/1000)</f>
        <v>-0.47709310910792097</v>
      </c>
      <c r="AP199" s="82">
        <f>IF(ISNA(VLOOKUP($B199,'Feeder DER'!$B$3:$V$366,'Feeder DER'!P$369,FALSE)),0,VLOOKUP($B199,'Feeder DER'!$B$3:$V$366,'Feeder DER'!P$369,FALSE)/1000)</f>
        <v>-0.55459178376552676</v>
      </c>
      <c r="AQ199" s="82">
        <f>IF(ISNA(VLOOKUP($B199,'Feeder DER'!$B$3:$V$366,'Feeder DER'!Q$369,FALSE)),0,VLOOKUP($B199,'Feeder DER'!$B$3:$V$366,'Feeder DER'!Q$369,FALSE)/1000)</f>
        <v>-0.62339826425912348</v>
      </c>
      <c r="AR199" s="82">
        <f>IF(ISNA(VLOOKUP($B199,'Feeder DER'!$B$3:$V$366,'Feeder DER'!R$369,FALSE)),0,VLOOKUP($B199,'Feeder DER'!$B$3:$V$366,'Feeder DER'!R$369,FALSE)/1000)</f>
        <v>-0.68617256861581244</v>
      </c>
      <c r="AS199" s="82">
        <f>IF(ISNA(VLOOKUP($B199,'Feeder DER'!$B$3:$V$366,'Feeder DER'!S$369,FALSE)),0,VLOOKUP($B199,'Feeder DER'!$B$3:$V$366,'Feeder DER'!S$369,FALSE)/1000)</f>
        <v>-0.74586291604057842</v>
      </c>
      <c r="AT199" s="82">
        <f>IF(ISNA(VLOOKUP($B199,'Feeder DER'!$B$3:$V$366,'Feeder DER'!T$369,FALSE)),0,VLOOKUP($B199,'Feeder DER'!$B$3:$V$366,'Feeder DER'!T$369,FALSE)/1000)</f>
        <v>-0.81413027561035523</v>
      </c>
      <c r="AU199" s="82">
        <f>IF(ISNA(VLOOKUP($B199,'Feeder DER'!$B$3:$V$366,'Feeder DER'!U$369,FALSE)),0,VLOOKUP($B199,'Feeder DER'!$B$3:$V$366,'Feeder DER'!U$369,FALSE)/1000)</f>
        <v>-0.88193777101140358</v>
      </c>
      <c r="AV199" s="82">
        <f>IF(ISNA(VLOOKUP($B199,'Feeder DER'!$B$3:$V$366,'Feeder DER'!V$369,FALSE)),0,VLOOKUP($B199,'Feeder DER'!$B$3:$V$366,'Feeder DER'!V$369,FALSE)/1000)</f>
        <v>-0.94194143365048955</v>
      </c>
    </row>
    <row r="200" spans="1:48" x14ac:dyDescent="0.25">
      <c r="A200" s="9" t="s">
        <v>69</v>
      </c>
      <c r="B200" s="108">
        <v>62010</v>
      </c>
      <c r="C200" s="109">
        <v>71.421654970732305</v>
      </c>
      <c r="D200" s="109">
        <v>75.215986336279045</v>
      </c>
      <c r="E200" s="109">
        <v>75.215986336279045</v>
      </c>
      <c r="F200" s="109">
        <v>76.361510020845913</v>
      </c>
      <c r="G200" s="109">
        <v>79.076525215023779</v>
      </c>
      <c r="H200" s="109">
        <v>80.978101374060429</v>
      </c>
      <c r="I200" s="109">
        <v>81.391285994468646</v>
      </c>
      <c r="J200" s="109">
        <v>81.823195525666364</v>
      </c>
      <c r="K200" s="109">
        <v>82.472784407765971</v>
      </c>
      <c r="L200" s="109">
        <v>85.096803212934617</v>
      </c>
      <c r="M200" s="109">
        <v>90.558100392621995</v>
      </c>
      <c r="N200" s="109">
        <v>96.02449424616043</v>
      </c>
      <c r="P200" s="109">
        <v>132.50540772909798</v>
      </c>
      <c r="Q200" s="109">
        <v>116.21531615646418</v>
      </c>
      <c r="R200" s="109">
        <v>116.21531615646418</v>
      </c>
      <c r="S200" s="109">
        <v>119.83532488606178</v>
      </c>
      <c r="T200" s="109">
        <v>122.17506846327622</v>
      </c>
      <c r="U200" s="109">
        <v>124.39634586641888</v>
      </c>
      <c r="V200" s="109">
        <v>125.19637353296405</v>
      </c>
      <c r="W200" s="109">
        <v>126.17424983723264</v>
      </c>
      <c r="X200" s="109">
        <v>127.57082421277563</v>
      </c>
      <c r="Y200" s="109">
        <v>130.12092427276889</v>
      </c>
      <c r="Z200" s="109">
        <v>136.52758261421803</v>
      </c>
      <c r="AA200" s="109">
        <v>142.33650496178601</v>
      </c>
      <c r="AC200" s="82">
        <f>IF(ISNA(VLOOKUP($B200,'Feeder DER'!$B$3:$V$366,'Feeder DER'!C$369,FALSE)),0,VLOOKUP($B200,'Feeder DER'!$B$3:$V$366,'Feeder DER'!C$369,FALSE)/1000)</f>
        <v>5.5600392653550768E-2</v>
      </c>
      <c r="AD200" s="82">
        <f>IF(ISNA(VLOOKUP($B200,'Feeder DER'!$B$3:$V$366,'Feeder DER'!D$369,FALSE)),0,VLOOKUP($B200,'Feeder DER'!$B$3:$V$366,'Feeder DER'!D$369,FALSE)/1000)</f>
        <v>0.11574872479504188</v>
      </c>
      <c r="AE200" s="82">
        <f>IF(ISNA(VLOOKUP($B200,'Feeder DER'!$B$3:$V$366,'Feeder DER'!E$369,FALSE)),0,VLOOKUP($B200,'Feeder DER'!$B$3:$V$366,'Feeder DER'!E$369,FALSE)/1000)</f>
        <v>0.1875307286731224</v>
      </c>
      <c r="AF200" s="82">
        <f>IF(ISNA(VLOOKUP($B200,'Feeder DER'!$B$3:$V$366,'Feeder DER'!F$369,FALSE)),0,VLOOKUP($B200,'Feeder DER'!$B$3:$V$366,'Feeder DER'!F$369,FALSE)/1000)</f>
        <v>0.26906391892143455</v>
      </c>
      <c r="AG200" s="82">
        <f>IF(ISNA(VLOOKUP($B200,'Feeder DER'!$B$3:$V$366,'Feeder DER'!G$369,FALSE)),0,VLOOKUP($B200,'Feeder DER'!$B$3:$V$366,'Feeder DER'!G$369,FALSE)/1000)</f>
        <v>0.35357757886927027</v>
      </c>
      <c r="AH200" s="82">
        <f>IF(ISNA(VLOOKUP($B200,'Feeder DER'!$B$3:$V$366,'Feeder DER'!H$369,FALSE)),0,VLOOKUP($B200,'Feeder DER'!$B$3:$V$366,'Feeder DER'!H$369,FALSE)/1000)</f>
        <v>0.44707956128478521</v>
      </c>
      <c r="AI200" s="82">
        <f>IF(ISNA(VLOOKUP($B200,'Feeder DER'!$B$3:$V$366,'Feeder DER'!I$369,FALSE)),0,VLOOKUP($B200,'Feeder DER'!$B$3:$V$366,'Feeder DER'!I$369,FALSE)/1000)</f>
        <v>0.55233648223024756</v>
      </c>
      <c r="AJ200" s="82">
        <f>IF(ISNA(VLOOKUP($B200,'Feeder DER'!$B$3:$V$366,'Feeder DER'!J$369,FALSE)),0,VLOOKUP($B200,'Feeder DER'!$B$3:$V$366,'Feeder DER'!J$369,FALSE)/1000)</f>
        <v>0.77826653132456991</v>
      </c>
      <c r="AK200" s="82">
        <f>IF(ISNA(VLOOKUP($B200,'Feeder DER'!$B$3:$V$366,'Feeder DER'!K$369,FALSE)),0,VLOOKUP($B200,'Feeder DER'!$B$3:$V$366,'Feeder DER'!K$369,FALSE)/1000)</f>
        <v>0.96840651068231254</v>
      </c>
      <c r="AL200" s="82">
        <f>IF(ISNA(VLOOKUP($B200,'Feeder DER'!$B$3:$V$366,'Feeder DER'!L$369,FALSE)),0,VLOOKUP($B200,'Feeder DER'!$B$3:$V$366,'Feeder DER'!L$369,FALSE)/1000)</f>
        <v>1.1455996946867877</v>
      </c>
      <c r="AM200" s="82">
        <f>IF(ISNA(VLOOKUP($B200,'Feeder DER'!$B$3:$V$366,'Feeder DER'!M$369,FALSE)),0,VLOOKUP($B200,'Feeder DER'!$B$3:$V$366,'Feeder DER'!M$369,FALSE)/1000)</f>
        <v>-0.63085624823310427</v>
      </c>
      <c r="AN200" s="82">
        <f>IF(ISNA(VLOOKUP($B200,'Feeder DER'!$B$3:$V$366,'Feeder DER'!N$369,FALSE)),0,VLOOKUP($B200,'Feeder DER'!$B$3:$V$366,'Feeder DER'!N$369,FALSE)/1000)</f>
        <v>-0.77009831881895741</v>
      </c>
      <c r="AO200" s="82">
        <f>IF(ISNA(VLOOKUP($B200,'Feeder DER'!$B$3:$V$366,'Feeder DER'!O$369,FALSE)),0,VLOOKUP($B200,'Feeder DER'!$B$3:$V$366,'Feeder DER'!O$369,FALSE)/1000)</f>
        <v>-0.92459825510355398</v>
      </c>
      <c r="AP200" s="82">
        <f>IF(ISNA(VLOOKUP($B200,'Feeder DER'!$B$3:$V$366,'Feeder DER'!P$369,FALSE)),0,VLOOKUP($B200,'Feeder DER'!$B$3:$V$366,'Feeder DER'!P$369,FALSE)/1000)</f>
        <v>-1.0780382800832755</v>
      </c>
      <c r="AQ200" s="82">
        <f>IF(ISNA(VLOOKUP($B200,'Feeder DER'!$B$3:$V$366,'Feeder DER'!Q$369,FALSE)),0,VLOOKUP($B200,'Feeder DER'!$B$3:$V$366,'Feeder DER'!Q$369,FALSE)/1000)</f>
        <v>-1.216019401031879</v>
      </c>
      <c r="AR200" s="82">
        <f>IF(ISNA(VLOOKUP($B200,'Feeder DER'!$B$3:$V$366,'Feeder DER'!R$369,FALSE)),0,VLOOKUP($B200,'Feeder DER'!$B$3:$V$366,'Feeder DER'!R$369,FALSE)/1000)</f>
        <v>-1.343450150968287</v>
      </c>
      <c r="AS200" s="82">
        <f>IF(ISNA(VLOOKUP($B200,'Feeder DER'!$B$3:$V$366,'Feeder DER'!S$369,FALSE)),0,VLOOKUP($B200,'Feeder DER'!$B$3:$V$366,'Feeder DER'!S$369,FALSE)/1000)</f>
        <v>-1.4661605634927899</v>
      </c>
      <c r="AT200" s="82">
        <f>IF(ISNA(VLOOKUP($B200,'Feeder DER'!$B$3:$V$366,'Feeder DER'!T$369,FALSE)),0,VLOOKUP($B200,'Feeder DER'!$B$3:$V$366,'Feeder DER'!T$369,FALSE)/1000)</f>
        <v>-1.6075340000152976</v>
      </c>
      <c r="AU200" s="82">
        <f>IF(ISNA(VLOOKUP($B200,'Feeder DER'!$B$3:$V$366,'Feeder DER'!U$369,FALSE)),0,VLOOKUP($B200,'Feeder DER'!$B$3:$V$366,'Feeder DER'!U$369,FALSE)/1000)</f>
        <v>-1.7496655677768642</v>
      </c>
      <c r="AV200" s="82">
        <f>IF(ISNA(VLOOKUP($B200,'Feeder DER'!$B$3:$V$366,'Feeder DER'!V$369,FALSE)),0,VLOOKUP($B200,'Feeder DER'!$B$3:$V$366,'Feeder DER'!V$369,FALSE)/1000)</f>
        <v>-1.8776921256968739</v>
      </c>
    </row>
    <row r="201" spans="1:48" x14ac:dyDescent="0.25">
      <c r="A201" s="9" t="s">
        <v>69</v>
      </c>
      <c r="B201" s="108">
        <v>62013</v>
      </c>
      <c r="C201" s="109">
        <v>131.89284175727568</v>
      </c>
      <c r="D201" s="109">
        <v>152.47030617712224</v>
      </c>
      <c r="E201" s="109">
        <v>152.47030617712224</v>
      </c>
      <c r="F201" s="109">
        <v>154.79239693769787</v>
      </c>
      <c r="G201" s="109">
        <v>160.29600352581187</v>
      </c>
      <c r="H201" s="109">
        <v>164.15068805911287</v>
      </c>
      <c r="I201" s="109">
        <v>164.98825449478602</v>
      </c>
      <c r="J201" s="109">
        <v>165.86377819221005</v>
      </c>
      <c r="K201" s="109">
        <v>167.18055964476159</v>
      </c>
      <c r="L201" s="109">
        <v>172.49970747657849</v>
      </c>
      <c r="M201" s="109">
        <v>183.57030155731528</v>
      </c>
      <c r="N201" s="109">
        <v>194.65122710427895</v>
      </c>
      <c r="P201" s="109">
        <v>172.89357668143387</v>
      </c>
      <c r="Q201" s="109">
        <v>184.41244098403405</v>
      </c>
      <c r="R201" s="109">
        <v>184.41244098403405</v>
      </c>
      <c r="S201" s="109">
        <v>190.15673242759755</v>
      </c>
      <c r="T201" s="109">
        <v>193.86947734471258</v>
      </c>
      <c r="U201" s="109">
        <v>197.39423812120711</v>
      </c>
      <c r="V201" s="109">
        <v>198.66373563428641</v>
      </c>
      <c r="W201" s="109">
        <v>200.21544639165188</v>
      </c>
      <c r="X201" s="109">
        <v>202.43155437231508</v>
      </c>
      <c r="Y201" s="109">
        <v>206.47809653534418</v>
      </c>
      <c r="Z201" s="109">
        <v>216.64429099551941</v>
      </c>
      <c r="AA201" s="109">
        <v>225.86198781062316</v>
      </c>
      <c r="AC201" s="82">
        <f>IF(ISNA(VLOOKUP($B201,'Feeder DER'!$B$3:$V$366,'Feeder DER'!C$369,FALSE)),0,VLOOKUP($B201,'Feeder DER'!$B$3:$V$366,'Feeder DER'!C$369,FALSE)/1000)</f>
        <v>3.5237374562501741E-2</v>
      </c>
      <c r="AD201" s="82">
        <f>IF(ISNA(VLOOKUP($B201,'Feeder DER'!$B$3:$V$366,'Feeder DER'!D$369,FALSE)),0,VLOOKUP($B201,'Feeder DER'!$B$3:$V$366,'Feeder DER'!D$369,FALSE)/1000)</f>
        <v>7.2871898422841905E-2</v>
      </c>
      <c r="AE201" s="82">
        <f>IF(ISNA(VLOOKUP($B201,'Feeder DER'!$B$3:$V$366,'Feeder DER'!E$369,FALSE)),0,VLOOKUP($B201,'Feeder DER'!$B$3:$V$366,'Feeder DER'!E$369,FALSE)/1000)</f>
        <v>0.11772772432388062</v>
      </c>
      <c r="AF201" s="82">
        <f>IF(ISNA(VLOOKUP($B201,'Feeder DER'!$B$3:$V$366,'Feeder DER'!F$369,FALSE)),0,VLOOKUP($B201,'Feeder DER'!$B$3:$V$366,'Feeder DER'!F$369,FALSE)/1000)</f>
        <v>0.16859636928523525</v>
      </c>
      <c r="AG201" s="82">
        <f>IF(ISNA(VLOOKUP($B201,'Feeder DER'!$B$3:$V$366,'Feeder DER'!G$369,FALSE)),0,VLOOKUP($B201,'Feeder DER'!$B$3:$V$366,'Feeder DER'!G$369,FALSE)/1000)</f>
        <v>0.22125498569950383</v>
      </c>
      <c r="AH201" s="82">
        <f>IF(ISNA(VLOOKUP($B201,'Feeder DER'!$B$3:$V$366,'Feeder DER'!H$369,FALSE)),0,VLOOKUP($B201,'Feeder DER'!$B$3:$V$366,'Feeder DER'!H$369,FALSE)/1000)</f>
        <v>0.27945264802641195</v>
      </c>
      <c r="AI201" s="82">
        <f>IF(ISNA(VLOOKUP($B201,'Feeder DER'!$B$3:$V$366,'Feeder DER'!I$369,FALSE)),0,VLOOKUP($B201,'Feeder DER'!$B$3:$V$366,'Feeder DER'!I$369,FALSE)/1000)</f>
        <v>0.34487962836315794</v>
      </c>
      <c r="AJ201" s="82">
        <f>IF(ISNA(VLOOKUP($B201,'Feeder DER'!$B$3:$V$366,'Feeder DER'!J$369,FALSE)),0,VLOOKUP($B201,'Feeder DER'!$B$3:$V$366,'Feeder DER'!J$369,FALSE)/1000)</f>
        <v>0.48528874087705542</v>
      </c>
      <c r="AK201" s="82">
        <f>IF(ISNA(VLOOKUP($B201,'Feeder DER'!$B$3:$V$366,'Feeder DER'!K$369,FALSE)),0,VLOOKUP($B201,'Feeder DER'!$B$3:$V$366,'Feeder DER'!K$369,FALSE)/1000)</f>
        <v>0.6034057340541118</v>
      </c>
      <c r="AL201" s="82">
        <f>IF(ISNA(VLOOKUP($B201,'Feeder DER'!$B$3:$V$366,'Feeder DER'!L$369,FALSE)),0,VLOOKUP($B201,'Feeder DER'!$B$3:$V$366,'Feeder DER'!L$369,FALSE)/1000)</f>
        <v>0.71342896547600632</v>
      </c>
      <c r="AM201" s="82">
        <f>IF(ISNA(VLOOKUP($B201,'Feeder DER'!$B$3:$V$366,'Feeder DER'!M$369,FALSE)),0,VLOOKUP($B201,'Feeder DER'!$B$3:$V$366,'Feeder DER'!M$369,FALSE)/1000)</f>
        <v>-0.39436239471135115</v>
      </c>
      <c r="AN201" s="82">
        <f>IF(ISNA(VLOOKUP($B201,'Feeder DER'!$B$3:$V$366,'Feeder DER'!N$369,FALSE)),0,VLOOKUP($B201,'Feeder DER'!$B$3:$V$366,'Feeder DER'!N$369,FALSE)/1000)</f>
        <v>-0.48140295699032176</v>
      </c>
      <c r="AO201" s="82">
        <f>IF(ISNA(VLOOKUP($B201,'Feeder DER'!$B$3:$V$366,'Feeder DER'!O$369,FALSE)),0,VLOOKUP($B201,'Feeder DER'!$B$3:$V$366,'Feeder DER'!O$369,FALSE)/1000)</f>
        <v>-0.57786484397023141</v>
      </c>
      <c r="AP201" s="82">
        <f>IF(ISNA(VLOOKUP($B201,'Feeder DER'!$B$3:$V$366,'Feeder DER'!P$369,FALSE)),0,VLOOKUP($B201,'Feeder DER'!$B$3:$V$366,'Feeder DER'!P$369,FALSE)/1000)</f>
        <v>-0.67353726389868851</v>
      </c>
      <c r="AQ201" s="82">
        <f>IF(ISNA(VLOOKUP($B201,'Feeder DER'!$B$3:$V$366,'Feeder DER'!Q$369,FALSE)),0,VLOOKUP($B201,'Feeder DER'!$B$3:$V$366,'Feeder DER'!Q$369,FALSE)/1000)</f>
        <v>-0.75945154006485838</v>
      </c>
      <c r="AR201" s="82">
        <f>IF(ISNA(VLOOKUP($B201,'Feeder DER'!$B$3:$V$366,'Feeder DER'!R$369,FALSE)),0,VLOOKUP($B201,'Feeder DER'!$B$3:$V$366,'Feeder DER'!R$369,FALSE)/1000)</f>
        <v>-0.83869261383196836</v>
      </c>
      <c r="AS201" s="82">
        <f>IF(ISNA(VLOOKUP($B201,'Feeder DER'!$B$3:$V$366,'Feeder DER'!S$369,FALSE)),0,VLOOKUP($B201,'Feeder DER'!$B$3:$V$366,'Feeder DER'!S$369,FALSE)/1000)</f>
        <v>-0.91489609634834568</v>
      </c>
      <c r="AT201" s="82">
        <f>IF(ISNA(VLOOKUP($B201,'Feeder DER'!$B$3:$V$366,'Feeder DER'!T$369,FALSE)),0,VLOOKUP($B201,'Feeder DER'!$B$3:$V$366,'Feeder DER'!T$369,FALSE)/1000)</f>
        <v>-1.0026217589997504</v>
      </c>
      <c r="AU201" s="82">
        <f>IF(ISNA(VLOOKUP($B201,'Feeder DER'!$B$3:$V$366,'Feeder DER'!U$369,FALSE)),0,VLOOKUP($B201,'Feeder DER'!$B$3:$V$366,'Feeder DER'!U$369,FALSE)/1000)</f>
        <v>-1.0907064693628967</v>
      </c>
      <c r="AV201" s="82">
        <f>IF(ISNA(VLOOKUP($B201,'Feeder DER'!$B$3:$V$366,'Feeder DER'!V$369,FALSE)),0,VLOOKUP($B201,'Feeder DER'!$B$3:$V$366,'Feeder DER'!V$369,FALSE)/1000)</f>
        <v>-1.1699047970775478</v>
      </c>
    </row>
    <row r="202" spans="1:48" x14ac:dyDescent="0.25">
      <c r="A202" s="9" t="s">
        <v>50</v>
      </c>
      <c r="B202" s="108">
        <v>39010</v>
      </c>
      <c r="C202" s="109">
        <v>40</v>
      </c>
      <c r="D202" s="109">
        <v>82.245987051557293</v>
      </c>
      <c r="E202" s="109">
        <v>82.245987051557293</v>
      </c>
      <c r="F202" s="109">
        <v>83.498576171467519</v>
      </c>
      <c r="G202" s="109">
        <v>86.467348042739644</v>
      </c>
      <c r="H202" s="109">
        <v>88.546653463989486</v>
      </c>
      <c r="I202" s="109">
        <v>88.99845604739329</v>
      </c>
      <c r="J202" s="109">
        <v>89.470733650076255</v>
      </c>
      <c r="K202" s="109">
        <v>90.181035826360159</v>
      </c>
      <c r="L202" s="109">
        <v>93.050306405463743</v>
      </c>
      <c r="M202" s="109">
        <v>99.022039264448082</v>
      </c>
      <c r="N202" s="109">
        <v>104.99934515374125</v>
      </c>
      <c r="P202" s="109">
        <v>79.937085075959203</v>
      </c>
      <c r="Q202" s="109">
        <v>76.60387295081955</v>
      </c>
      <c r="R202" s="109">
        <v>76.60387295081955</v>
      </c>
      <c r="S202" s="109">
        <v>78.990018753061378</v>
      </c>
      <c r="T202" s="109">
        <v>80.532271750808434</v>
      </c>
      <c r="U202" s="109">
        <v>81.996437212009596</v>
      </c>
      <c r="V202" s="109">
        <v>82.523779216076051</v>
      </c>
      <c r="W202" s="109">
        <v>83.168350987261135</v>
      </c>
      <c r="X202" s="109">
        <v>84.08890956395021</v>
      </c>
      <c r="Y202" s="109">
        <v>85.769820027977175</v>
      </c>
      <c r="Z202" s="109">
        <v>89.992799045363597</v>
      </c>
      <c r="AA202" s="109">
        <v>93.821777567395714</v>
      </c>
      <c r="AC202" s="82">
        <f>IF(ISNA(VLOOKUP($B202,'Feeder DER'!$B$3:$V$366,'Feeder DER'!C$369,FALSE)),0,VLOOKUP($B202,'Feeder DER'!$B$3:$V$366,'Feeder DER'!C$369,FALSE)/1000)</f>
        <v>3.5098744170104758E-2</v>
      </c>
      <c r="AD202" s="82">
        <f>IF(ISNA(VLOOKUP($B202,'Feeder DER'!$B$3:$V$366,'Feeder DER'!D$369,FALSE)),0,VLOOKUP($B202,'Feeder DER'!$B$3:$V$366,'Feeder DER'!D$369,FALSE)/1000)</f>
        <v>7.0000537031253349E-2</v>
      </c>
      <c r="AE202" s="82">
        <f>IF(ISNA(VLOOKUP($B202,'Feeder DER'!$B$3:$V$366,'Feeder DER'!E$369,FALSE)),0,VLOOKUP($B202,'Feeder DER'!$B$3:$V$366,'Feeder DER'!E$369,FALSE)/1000)</f>
        <v>0.11462145233469175</v>
      </c>
      <c r="AF202" s="82">
        <f>IF(ISNA(VLOOKUP($B202,'Feeder DER'!$B$3:$V$366,'Feeder DER'!F$369,FALSE)),0,VLOOKUP($B202,'Feeder DER'!$B$3:$V$366,'Feeder DER'!F$369,FALSE)/1000)</f>
        <v>0.17299268655768441</v>
      </c>
      <c r="AG202" s="82">
        <f>IF(ISNA(VLOOKUP($B202,'Feeder DER'!$B$3:$V$366,'Feeder DER'!G$369,FALSE)),0,VLOOKUP($B202,'Feeder DER'!$B$3:$V$366,'Feeder DER'!G$369,FALSE)/1000)</f>
        <v>0.24152620590590496</v>
      </c>
      <c r="AH202" s="82">
        <f>IF(ISNA(VLOOKUP($B202,'Feeder DER'!$B$3:$V$366,'Feeder DER'!H$369,FALSE)),0,VLOOKUP($B202,'Feeder DER'!$B$3:$V$366,'Feeder DER'!H$369,FALSE)/1000)</f>
        <v>0.3269819618647653</v>
      </c>
      <c r="AI202" s="82">
        <f>IF(ISNA(VLOOKUP($B202,'Feeder DER'!$B$3:$V$366,'Feeder DER'!I$369,FALSE)),0,VLOOKUP($B202,'Feeder DER'!$B$3:$V$366,'Feeder DER'!I$369,FALSE)/1000)</f>
        <v>0.43071300391498951</v>
      </c>
      <c r="AJ202" s="82">
        <f>IF(ISNA(VLOOKUP($B202,'Feeder DER'!$B$3:$V$366,'Feeder DER'!J$369,FALSE)),0,VLOOKUP($B202,'Feeder DER'!$B$3:$V$366,'Feeder DER'!J$369,FALSE)/1000)</f>
        <v>0.6760789701713138</v>
      </c>
      <c r="AK202" s="82">
        <f>IF(ISNA(VLOOKUP($B202,'Feeder DER'!$B$3:$V$366,'Feeder DER'!K$369,FALSE)),0,VLOOKUP($B202,'Feeder DER'!$B$3:$V$366,'Feeder DER'!K$369,FALSE)/1000)</f>
        <v>0.88023458161057522</v>
      </c>
      <c r="AL202" s="82">
        <f>IF(ISNA(VLOOKUP($B202,'Feeder DER'!$B$3:$V$366,'Feeder DER'!L$369,FALSE)),0,VLOOKUP($B202,'Feeder DER'!$B$3:$V$366,'Feeder DER'!L$369,FALSE)/1000)</f>
        <v>1.0784677763381114</v>
      </c>
      <c r="AM202" s="82">
        <f>IF(ISNA(VLOOKUP($B202,'Feeder DER'!$B$3:$V$366,'Feeder DER'!M$369,FALSE)),0,VLOOKUP($B202,'Feeder DER'!$B$3:$V$366,'Feeder DER'!M$369,FALSE)/1000)</f>
        <v>-0.2951806987827631</v>
      </c>
      <c r="AN202" s="82">
        <f>IF(ISNA(VLOOKUP($B202,'Feeder DER'!$B$3:$V$366,'Feeder DER'!N$369,FALSE)),0,VLOOKUP($B202,'Feeder DER'!$B$3:$V$366,'Feeder DER'!N$369,FALSE)/1000)</f>
        <v>-0.36458955772286911</v>
      </c>
      <c r="AO202" s="82">
        <f>IF(ISNA(VLOOKUP($B202,'Feeder DER'!$B$3:$V$366,'Feeder DER'!O$369,FALSE)),0,VLOOKUP($B202,'Feeder DER'!$B$3:$V$366,'Feeder DER'!O$369,FALSE)/1000)</f>
        <v>-0.43907070990553754</v>
      </c>
      <c r="AP202" s="82">
        <f>IF(ISNA(VLOOKUP($B202,'Feeder DER'!$B$3:$V$366,'Feeder DER'!P$369,FALSE)),0,VLOOKUP($B202,'Feeder DER'!$B$3:$V$366,'Feeder DER'!P$369,FALSE)/1000)</f>
        <v>-0.50700631178174049</v>
      </c>
      <c r="AQ202" s="82">
        <f>IF(ISNA(VLOOKUP($B202,'Feeder DER'!$B$3:$V$366,'Feeder DER'!Q$369,FALSE)),0,VLOOKUP($B202,'Feeder DER'!$B$3:$V$366,'Feeder DER'!Q$369,FALSE)/1000)</f>
        <v>-0.56102898741117202</v>
      </c>
      <c r="AR202" s="82">
        <f>IF(ISNA(VLOOKUP($B202,'Feeder DER'!$B$3:$V$366,'Feeder DER'!R$369,FALSE)),0,VLOOKUP($B202,'Feeder DER'!$B$3:$V$366,'Feeder DER'!R$369,FALSE)/1000)</f>
        <v>-0.60142481813399851</v>
      </c>
      <c r="AS202" s="82">
        <f>IF(ISNA(VLOOKUP($B202,'Feeder DER'!$B$3:$V$366,'Feeder DER'!S$369,FALSE)),0,VLOOKUP($B202,'Feeder DER'!$B$3:$V$366,'Feeder DER'!S$369,FALSE)/1000)</f>
        <v>-0.63100023605816857</v>
      </c>
      <c r="AT202" s="82">
        <f>IF(ISNA(VLOOKUP($B202,'Feeder DER'!$B$3:$V$366,'Feeder DER'!T$369,FALSE)),0,VLOOKUP($B202,'Feeder DER'!$B$3:$V$366,'Feeder DER'!T$369,FALSE)/1000)</f>
        <v>-0.61653880260541982</v>
      </c>
      <c r="AU202" s="82">
        <f>IF(ISNA(VLOOKUP($B202,'Feeder DER'!$B$3:$V$366,'Feeder DER'!U$369,FALSE)),0,VLOOKUP($B202,'Feeder DER'!$B$3:$V$366,'Feeder DER'!U$369,FALSE)/1000)</f>
        <v>-0.61948744613281992</v>
      </c>
      <c r="AV202" s="82">
        <f>IF(ISNA(VLOOKUP($B202,'Feeder DER'!$B$3:$V$366,'Feeder DER'!V$369,FALSE)),0,VLOOKUP($B202,'Feeder DER'!$B$3:$V$366,'Feeder DER'!V$369,FALSE)/1000)</f>
        <v>-0.61528456421615874</v>
      </c>
    </row>
    <row r="203" spans="1:48" x14ac:dyDescent="0.25">
      <c r="A203" s="9" t="s">
        <v>50</v>
      </c>
      <c r="B203" s="108">
        <v>39011</v>
      </c>
      <c r="C203" s="109">
        <v>35.874041776477</v>
      </c>
      <c r="D203" s="109">
        <v>28.089507500999243</v>
      </c>
      <c r="E203" s="109">
        <v>28.089507500999243</v>
      </c>
      <c r="F203" s="109">
        <v>28.51730480443889</v>
      </c>
      <c r="G203" s="109">
        <v>29.53123074461368</v>
      </c>
      <c r="H203" s="109">
        <v>30.24137682372211</v>
      </c>
      <c r="I203" s="109">
        <v>30.395681155282219</v>
      </c>
      <c r="J203" s="109">
        <v>30.556978329025188</v>
      </c>
      <c r="K203" s="109">
        <v>30.799568138254369</v>
      </c>
      <c r="L203" s="109">
        <v>31.779511359114537</v>
      </c>
      <c r="M203" s="109">
        <v>33.819039863177011</v>
      </c>
      <c r="N203" s="109">
        <v>35.860471726689283</v>
      </c>
      <c r="P203" s="109">
        <v>60.174935897026998</v>
      </c>
      <c r="Q203" s="109">
        <v>26.595153440138148</v>
      </c>
      <c r="R203" s="109">
        <v>26.595153440138148</v>
      </c>
      <c r="S203" s="109">
        <v>27.423569958737726</v>
      </c>
      <c r="T203" s="109">
        <v>27.959005747277157</v>
      </c>
      <c r="U203" s="109">
        <v>28.467331287519684</v>
      </c>
      <c r="V203" s="109">
        <v>28.650412651076607</v>
      </c>
      <c r="W203" s="109">
        <v>28.874193570989817</v>
      </c>
      <c r="X203" s="109">
        <v>29.193790944524693</v>
      </c>
      <c r="Y203" s="109">
        <v>29.777365507897375</v>
      </c>
      <c r="Z203" s="109">
        <v>31.243489485910604</v>
      </c>
      <c r="AA203" s="109">
        <v>32.572825293485437</v>
      </c>
      <c r="AC203" s="82">
        <f>IF(ISNA(VLOOKUP($B203,'Feeder DER'!$B$3:$V$366,'Feeder DER'!C$369,FALSE)),0,VLOOKUP($B203,'Feeder DER'!$B$3:$V$366,'Feeder DER'!C$369,FALSE)/1000)</f>
        <v>2.9505468361178972E-2</v>
      </c>
      <c r="AD203" s="82">
        <f>IF(ISNA(VLOOKUP($B203,'Feeder DER'!$B$3:$V$366,'Feeder DER'!D$369,FALSE)),0,VLOOKUP($B203,'Feeder DER'!$B$3:$V$366,'Feeder DER'!D$369,FALSE)/1000)</f>
        <v>5.884537123696805E-2</v>
      </c>
      <c r="AE203" s="82">
        <f>IF(ISNA(VLOOKUP($B203,'Feeder DER'!$B$3:$V$366,'Feeder DER'!E$369,FALSE)),0,VLOOKUP($B203,'Feeder DER'!$B$3:$V$366,'Feeder DER'!E$369,FALSE)/1000)</f>
        <v>9.635557383429702E-2</v>
      </c>
      <c r="AF203" s="82">
        <f>IF(ISNA(VLOOKUP($B203,'Feeder DER'!$B$3:$V$366,'Feeder DER'!F$369,FALSE)),0,VLOOKUP($B203,'Feeder DER'!$B$3:$V$366,'Feeder DER'!F$369,FALSE)/1000)</f>
        <v>0.14542486805811761</v>
      </c>
      <c r="AG203" s="82">
        <f>IF(ISNA(VLOOKUP($B203,'Feeder DER'!$B$3:$V$366,'Feeder DER'!G$369,FALSE)),0,VLOOKUP($B203,'Feeder DER'!$B$3:$V$366,'Feeder DER'!G$369,FALSE)/1000)</f>
        <v>0.20303700303961633</v>
      </c>
      <c r="AH203" s="82">
        <f>IF(ISNA(VLOOKUP($B203,'Feeder DER'!$B$3:$V$366,'Feeder DER'!H$369,FALSE)),0,VLOOKUP($B203,'Feeder DER'!$B$3:$V$366,'Feeder DER'!H$369,FALSE)/1000)</f>
        <v>0.27487467596332149</v>
      </c>
      <c r="AI203" s="82">
        <f>IF(ISNA(VLOOKUP($B203,'Feeder DER'!$B$3:$V$366,'Feeder DER'!I$369,FALSE)),0,VLOOKUP($B203,'Feeder DER'!$B$3:$V$366,'Feeder DER'!I$369,FALSE)/1000)</f>
        <v>0.36207531666008741</v>
      </c>
      <c r="AJ203" s="82">
        <f>IF(ISNA(VLOOKUP($B203,'Feeder DER'!$B$3:$V$366,'Feeder DER'!J$369,FALSE)),0,VLOOKUP($B203,'Feeder DER'!$B$3:$V$366,'Feeder DER'!J$369,FALSE)/1000)</f>
        <v>0.56834018241139328</v>
      </c>
      <c r="AK203" s="82">
        <f>IF(ISNA(VLOOKUP($B203,'Feeder DER'!$B$3:$V$366,'Feeder DER'!K$369,FALSE)),0,VLOOKUP($B203,'Feeder DER'!$B$3:$V$366,'Feeder DER'!K$369,FALSE)/1000)</f>
        <v>0.73996190496888992</v>
      </c>
      <c r="AL203" s="82">
        <f>IF(ISNA(VLOOKUP($B203,'Feeder DER'!$B$3:$V$366,'Feeder DER'!L$369,FALSE)),0,VLOOKUP($B203,'Feeder DER'!$B$3:$V$366,'Feeder DER'!L$369,FALSE)/1000)</f>
        <v>0.9066049970072253</v>
      </c>
      <c r="AM203" s="82">
        <f>IF(ISNA(VLOOKUP($B203,'Feeder DER'!$B$3:$V$366,'Feeder DER'!M$369,FALSE)),0,VLOOKUP($B203,'Feeder DER'!$B$3:$V$366,'Feeder DER'!M$369,FALSE)/1000)</f>
        <v>-0.24814120774679335</v>
      </c>
      <c r="AN203" s="82">
        <f>IF(ISNA(VLOOKUP($B203,'Feeder DER'!$B$3:$V$366,'Feeder DER'!N$369,FALSE)),0,VLOOKUP($B203,'Feeder DER'!$B$3:$V$366,'Feeder DER'!N$369,FALSE)/1000)</f>
        <v>-0.30648918970072209</v>
      </c>
      <c r="AO203" s="82">
        <f>IF(ISNA(VLOOKUP($B203,'Feeder DER'!$B$3:$V$366,'Feeder DER'!O$369,FALSE)),0,VLOOKUP($B203,'Feeder DER'!$B$3:$V$366,'Feeder DER'!O$369,FALSE)/1000)</f>
        <v>-0.36910115292593842</v>
      </c>
      <c r="AP203" s="82">
        <f>IF(ISNA(VLOOKUP($B203,'Feeder DER'!$B$3:$V$366,'Feeder DER'!P$369,FALSE)),0,VLOOKUP($B203,'Feeder DER'!$B$3:$V$366,'Feeder DER'!P$369,FALSE)/1000)</f>
        <v>-0.42621065354058618</v>
      </c>
      <c r="AQ203" s="82">
        <f>IF(ISNA(VLOOKUP($B203,'Feeder DER'!$B$3:$V$366,'Feeder DER'!Q$369,FALSE)),0,VLOOKUP($B203,'Feeder DER'!$B$3:$V$366,'Feeder DER'!Q$369,FALSE)/1000)</f>
        <v>-0.47162436802693175</v>
      </c>
      <c r="AR203" s="82">
        <f>IF(ISNA(VLOOKUP($B203,'Feeder DER'!$B$3:$V$366,'Feeder DER'!R$369,FALSE)),0,VLOOKUP($B203,'Feeder DER'!$B$3:$V$366,'Feeder DER'!R$369,FALSE)/1000)</f>
        <v>-0.50558278829232384</v>
      </c>
      <c r="AS203" s="82">
        <f>IF(ISNA(VLOOKUP($B203,'Feeder DER'!$B$3:$V$366,'Feeder DER'!S$369,FALSE)),0,VLOOKUP($B203,'Feeder DER'!$B$3:$V$366,'Feeder DER'!S$369,FALSE)/1000)</f>
        <v>-0.53044511822643892</v>
      </c>
      <c r="AT203" s="82">
        <f>IF(ISNA(VLOOKUP($B203,'Feeder DER'!$B$3:$V$366,'Feeder DER'!T$369,FALSE)),0,VLOOKUP($B203,'Feeder DER'!$B$3:$V$366,'Feeder DER'!T$369,FALSE)/1000)</f>
        <v>-0.51828823406188207</v>
      </c>
      <c r="AU203" s="82">
        <f>IF(ISNA(VLOOKUP($B203,'Feeder DER'!$B$3:$V$366,'Feeder DER'!U$369,FALSE)),0,VLOOKUP($B203,'Feeder DER'!$B$3:$V$366,'Feeder DER'!U$369,FALSE)/1000)</f>
        <v>-0.52076698680256339</v>
      </c>
      <c r="AV203" s="82">
        <f>IF(ISNA(VLOOKUP($B203,'Feeder DER'!$B$3:$V$366,'Feeder DER'!V$369,FALSE)),0,VLOOKUP($B203,'Feeder DER'!$B$3:$V$366,'Feeder DER'!V$369,FALSE)/1000)</f>
        <v>-0.51723386895604362</v>
      </c>
    </row>
    <row r="204" spans="1:48" x14ac:dyDescent="0.25">
      <c r="A204" s="9" t="s">
        <v>50</v>
      </c>
      <c r="B204" s="108">
        <v>39012</v>
      </c>
      <c r="C204" s="109">
        <v>41.600002289999999</v>
      </c>
      <c r="D204" s="109">
        <v>51.223655337372605</v>
      </c>
      <c r="E204" s="109">
        <v>51.223655337372605</v>
      </c>
      <c r="F204" s="109">
        <v>52.00378085665664</v>
      </c>
      <c r="G204" s="109">
        <v>53.852762826001864</v>
      </c>
      <c r="H204" s="109">
        <v>55.147775848004564</v>
      </c>
      <c r="I204" s="109">
        <v>55.429163191539068</v>
      </c>
      <c r="J204" s="109">
        <v>55.723302589832478</v>
      </c>
      <c r="K204" s="109">
        <v>56.165686165830472</v>
      </c>
      <c r="L204" s="109">
        <v>57.952697696515031</v>
      </c>
      <c r="M204" s="109">
        <v>61.671954972176657</v>
      </c>
      <c r="N204" s="109">
        <v>65.394683189022871</v>
      </c>
      <c r="P204" s="109">
        <v>70.903780765431605</v>
      </c>
      <c r="Q204" s="109">
        <v>63.425578107398259</v>
      </c>
      <c r="R204" s="109">
        <v>63.425578107398259</v>
      </c>
      <c r="S204" s="109">
        <v>65.401231179833545</v>
      </c>
      <c r="T204" s="109">
        <v>66.678167765439028</v>
      </c>
      <c r="U204" s="109">
        <v>67.890450346519344</v>
      </c>
      <c r="V204" s="109">
        <v>68.327072806714042</v>
      </c>
      <c r="W204" s="109">
        <v>68.860757797358985</v>
      </c>
      <c r="X204" s="109">
        <v>69.622951112907316</v>
      </c>
      <c r="Y204" s="109">
        <v>71.014691684511718</v>
      </c>
      <c r="Z204" s="109">
        <v>74.511184423006881</v>
      </c>
      <c r="AA204" s="109">
        <v>77.681457242980542</v>
      </c>
      <c r="AC204" s="82">
        <f>IF(ISNA(VLOOKUP($B204,'Feeder DER'!$B$3:$V$366,'Feeder DER'!C$369,FALSE)),0,VLOOKUP($B204,'Feeder DER'!$B$3:$V$366,'Feeder DER'!C$369,FALSE)/1000)</f>
        <v>2.0909091446789679E-2</v>
      </c>
      <c r="AD204" s="82">
        <f>IF(ISNA(VLOOKUP($B204,'Feeder DER'!$B$3:$V$366,'Feeder DER'!D$369,FALSE)),0,VLOOKUP($B204,'Feeder DER'!$B$3:$V$366,'Feeder DER'!D$369,FALSE)/1000)</f>
        <v>4.1700854680650379E-2</v>
      </c>
      <c r="AE204" s="82">
        <f>IF(ISNA(VLOOKUP($B204,'Feeder DER'!$B$3:$V$366,'Feeder DER'!E$369,FALSE)),0,VLOOKUP($B204,'Feeder DER'!$B$3:$V$366,'Feeder DER'!E$369,FALSE)/1000)</f>
        <v>6.8282512246442023E-2</v>
      </c>
      <c r="AF204" s="82">
        <f>IF(ISNA(VLOOKUP($B204,'Feeder DER'!$B$3:$V$366,'Feeder DER'!F$369,FALSE)),0,VLOOKUP($B204,'Feeder DER'!$B$3:$V$366,'Feeder DER'!F$369,FALSE)/1000)</f>
        <v>0.10305553627019275</v>
      </c>
      <c r="AG204" s="82">
        <f>IF(ISNA(VLOOKUP($B204,'Feeder DER'!$B$3:$V$366,'Feeder DER'!G$369,FALSE)),0,VLOOKUP($B204,'Feeder DER'!$B$3:$V$366,'Feeder DER'!G$369,FALSE)/1000)</f>
        <v>0.14388245635250166</v>
      </c>
      <c r="AH204" s="82">
        <f>IF(ISNA(VLOOKUP($B204,'Feeder DER'!$B$3:$V$366,'Feeder DER'!H$369,FALSE)),0,VLOOKUP($B204,'Feeder DER'!$B$3:$V$366,'Feeder DER'!H$369,FALSE)/1000)</f>
        <v>0.19479032380606875</v>
      </c>
      <c r="AI204" s="82">
        <f>IF(ISNA(VLOOKUP($B204,'Feeder DER'!$B$3:$V$366,'Feeder DER'!I$369,FALSE)),0,VLOOKUP($B204,'Feeder DER'!$B$3:$V$366,'Feeder DER'!I$369,FALSE)/1000)</f>
        <v>0.25658517987235202</v>
      </c>
      <c r="AJ204" s="82">
        <f>IF(ISNA(VLOOKUP($B204,'Feeder DER'!$B$3:$V$366,'Feeder DER'!J$369,FALSE)),0,VLOOKUP($B204,'Feeder DER'!$B$3:$V$366,'Feeder DER'!J$369,FALSE)/1000)</f>
        <v>0.40275506565285751</v>
      </c>
      <c r="AK204" s="82">
        <f>IF(ISNA(VLOOKUP($B204,'Feeder DER'!$B$3:$V$366,'Feeder DER'!K$369,FALSE)),0,VLOOKUP($B204,'Feeder DER'!$B$3:$V$366,'Feeder DER'!K$369,FALSE)/1000)</f>
        <v>0.52437503952629982</v>
      </c>
      <c r="AL204" s="82">
        <f>IF(ISNA(VLOOKUP($B204,'Feeder DER'!$B$3:$V$366,'Feeder DER'!L$369,FALSE)),0,VLOOKUP($B204,'Feeder DER'!$B$3:$V$366,'Feeder DER'!L$369,FALSE)/1000)</f>
        <v>0.64246689991478934</v>
      </c>
      <c r="AM204" s="82">
        <f>IF(ISNA(VLOOKUP($B204,'Feeder DER'!$B$3:$V$366,'Feeder DER'!M$369,FALSE)),0,VLOOKUP($B204,'Feeder DER'!$B$3:$V$366,'Feeder DER'!M$369,FALSE)/1000)</f>
        <v>-0.17584561414117547</v>
      </c>
      <c r="AN204" s="82">
        <f>IF(ISNA(VLOOKUP($B204,'Feeder DER'!$B$3:$V$366,'Feeder DER'!N$369,FALSE)),0,VLOOKUP($B204,'Feeder DER'!$B$3:$V$366,'Feeder DER'!N$369,FALSE)/1000)</f>
        <v>-0.21719399321030819</v>
      </c>
      <c r="AO204" s="82">
        <f>IF(ISNA(VLOOKUP($B204,'Feeder DER'!$B$3:$V$366,'Feeder DER'!O$369,FALSE)),0,VLOOKUP($B204,'Feeder DER'!$B$3:$V$366,'Feeder DER'!O$369,FALSE)/1000)</f>
        <v>-0.26156404857474269</v>
      </c>
      <c r="AP204" s="82">
        <f>IF(ISNA(VLOOKUP($B204,'Feeder DER'!$B$3:$V$366,'Feeder DER'!P$369,FALSE)),0,VLOOKUP($B204,'Feeder DER'!$B$3:$V$366,'Feeder DER'!P$369,FALSE)/1000)</f>
        <v>-0.30203477610955021</v>
      </c>
      <c r="AQ204" s="82">
        <f>IF(ISNA(VLOOKUP($B204,'Feeder DER'!$B$3:$V$366,'Feeder DER'!Q$369,FALSE)),0,VLOOKUP($B204,'Feeder DER'!$B$3:$V$366,'Feeder DER'!Q$369,FALSE)/1000)</f>
        <v>-0.33421726843638799</v>
      </c>
      <c r="AR204" s="82">
        <f>IF(ISNA(VLOOKUP($B204,'Feeder DER'!$B$3:$V$366,'Feeder DER'!R$369,FALSE)),0,VLOOKUP($B204,'Feeder DER'!$B$3:$V$366,'Feeder DER'!R$369,FALSE)/1000)</f>
        <v>-0.35828195048196487</v>
      </c>
      <c r="AS204" s="82">
        <f>IF(ISNA(VLOOKUP($B204,'Feeder DER'!$B$3:$V$366,'Feeder DER'!S$369,FALSE)),0,VLOOKUP($B204,'Feeder DER'!$B$3:$V$366,'Feeder DER'!S$369,FALSE)/1000)</f>
        <v>-0.37590067538438482</v>
      </c>
      <c r="AT204" s="82">
        <f>IF(ISNA(VLOOKUP($B204,'Feeder DER'!$B$3:$V$366,'Feeder DER'!T$369,FALSE)),0,VLOOKUP($B204,'Feeder DER'!$B$3:$V$366,'Feeder DER'!T$369,FALSE)/1000)</f>
        <v>-0.36728568240772069</v>
      </c>
      <c r="AU204" s="82">
        <f>IF(ISNA(VLOOKUP($B204,'Feeder DER'!$B$3:$V$366,'Feeder DER'!U$369,FALSE)),0,VLOOKUP($B204,'Feeder DER'!$B$3:$V$366,'Feeder DER'!U$369,FALSE)/1000)</f>
        <v>-0.36904225400639656</v>
      </c>
      <c r="AV204" s="82">
        <f>IF(ISNA(VLOOKUP($B204,'Feeder DER'!$B$3:$V$366,'Feeder DER'!V$369,FALSE)),0,VLOOKUP($B204,'Feeder DER'!$B$3:$V$366,'Feeder DER'!V$369,FALSE)/1000)</f>
        <v>-0.36653850509989355</v>
      </c>
    </row>
    <row r="205" spans="1:48" x14ac:dyDescent="0.25">
      <c r="A205" s="9" t="s">
        <v>50</v>
      </c>
      <c r="B205" s="108">
        <v>39013</v>
      </c>
      <c r="C205" s="109">
        <v>13.564762006997899</v>
      </c>
      <c r="D205" s="109">
        <v>72.074528878496238</v>
      </c>
      <c r="E205" s="109">
        <v>72.074528878496238</v>
      </c>
      <c r="F205" s="109">
        <v>73.172208825352087</v>
      </c>
      <c r="G205" s="109">
        <v>75.773829179613713</v>
      </c>
      <c r="H205" s="109">
        <v>77.595984448260936</v>
      </c>
      <c r="I205" s="109">
        <v>77.991912073574781</v>
      </c>
      <c r="J205" s="109">
        <v>78.405782548396886</v>
      </c>
      <c r="K205" s="109">
        <v>79.028240817211156</v>
      </c>
      <c r="L205" s="109">
        <v>81.542665321402268</v>
      </c>
      <c r="M205" s="109">
        <v>86.775866938032166</v>
      </c>
      <c r="N205" s="109">
        <v>92.013952361742923</v>
      </c>
      <c r="P205" s="109">
        <v>24.806207016991898</v>
      </c>
      <c r="Q205" s="109">
        <v>68.834471351053821</v>
      </c>
      <c r="R205" s="109">
        <v>68.834471351053821</v>
      </c>
      <c r="S205" s="109">
        <v>70.978606869754046</v>
      </c>
      <c r="T205" s="109">
        <v>72.364439800912152</v>
      </c>
      <c r="U205" s="109">
        <v>73.680105074872372</v>
      </c>
      <c r="V205" s="109">
        <v>74.153962422717228</v>
      </c>
      <c r="W205" s="109">
        <v>74.733159732307868</v>
      </c>
      <c r="X205" s="109">
        <v>75.560352412431925</v>
      </c>
      <c r="Y205" s="109">
        <v>77.07077974100882</v>
      </c>
      <c r="Z205" s="109">
        <v>80.865451171982173</v>
      </c>
      <c r="AA205" s="109">
        <v>84.306082855811425</v>
      </c>
      <c r="AC205" s="82">
        <f>IF(ISNA(VLOOKUP($B205,'Feeder DER'!$B$3:$V$366,'Feeder DER'!C$369,FALSE)),0,VLOOKUP($B205,'Feeder DER'!$B$3:$V$366,'Feeder DER'!C$369,FALSE)/1000)</f>
        <v>1.4084665896199557E-2</v>
      </c>
      <c r="AD205" s="82">
        <f>IF(ISNA(VLOOKUP($B205,'Feeder DER'!$B$3:$V$366,'Feeder DER'!D$369,FALSE)),0,VLOOKUP($B205,'Feeder DER'!$B$3:$V$366,'Feeder DER'!D$369,FALSE)/1000)</f>
        <v>2.8079324867071292E-2</v>
      </c>
      <c r="AE205" s="82">
        <f>IF(ISNA(VLOOKUP($B205,'Feeder DER'!$B$3:$V$366,'Feeder DER'!E$369,FALSE)),0,VLOOKUP($B205,'Feeder DER'!$B$3:$V$366,'Feeder DER'!E$369,FALSE)/1000)</f>
        <v>4.5955847680571302E-2</v>
      </c>
      <c r="AF205" s="82">
        <f>IF(ISNA(VLOOKUP($B205,'Feeder DER'!$B$3:$V$366,'Feeder DER'!F$369,FALSE)),0,VLOOKUP($B205,'Feeder DER'!$B$3:$V$366,'Feeder DER'!F$369,FALSE)/1000)</f>
        <v>6.9310382615040217E-2</v>
      </c>
      <c r="AG205" s="82">
        <f>IF(ISNA(VLOOKUP($B205,'Feeder DER'!$B$3:$V$366,'Feeder DER'!G$369,FALSE)),0,VLOOKUP($B205,'Feeder DER'!$B$3:$V$366,'Feeder DER'!G$369,FALSE)/1000)</f>
        <v>9.6704550758059199E-2</v>
      </c>
      <c r="AH205" s="82">
        <f>IF(ISNA(VLOOKUP($B205,'Feeder DER'!$B$3:$V$366,'Feeder DER'!H$369,FALSE)),0,VLOOKUP($B205,'Feeder DER'!$B$3:$V$366,'Feeder DER'!H$369,FALSE)/1000)</f>
        <v>0.13083713346628773</v>
      </c>
      <c r="AI205" s="82">
        <f>IF(ISNA(VLOOKUP($B205,'Feeder DER'!$B$3:$V$366,'Feeder DER'!I$369,FALSE)),0,VLOOKUP($B205,'Feeder DER'!$B$3:$V$366,'Feeder DER'!I$369,FALSE)/1000)</f>
        <v>0.17225020449584366</v>
      </c>
      <c r="AJ205" s="82">
        <f>IF(ISNA(VLOOKUP($B205,'Feeder DER'!$B$3:$V$366,'Feeder DER'!J$369,FALSE)),0,VLOOKUP($B205,'Feeder DER'!$B$3:$V$366,'Feeder DER'!J$369,FALSE)/1000)</f>
        <v>0.27015973480110433</v>
      </c>
      <c r="AK205" s="82">
        <f>IF(ISNA(VLOOKUP($B205,'Feeder DER'!$B$3:$V$366,'Feeder DER'!K$369,FALSE)),0,VLOOKUP($B205,'Feeder DER'!$B$3:$V$366,'Feeder DER'!K$369,FALSE)/1000)</f>
        <v>0.35163390777450743</v>
      </c>
      <c r="AL205" s="82">
        <f>IF(ISNA(VLOOKUP($B205,'Feeder DER'!$B$3:$V$366,'Feeder DER'!L$369,FALSE)),0,VLOOKUP($B205,'Feeder DER'!$B$3:$V$366,'Feeder DER'!L$369,FALSE)/1000)</f>
        <v>0.4307335856793334</v>
      </c>
      <c r="AM205" s="82">
        <f>IF(ISNA(VLOOKUP($B205,'Feeder DER'!$B$3:$V$366,'Feeder DER'!M$369,FALSE)),0,VLOOKUP($B205,'Feeder DER'!$B$3:$V$366,'Feeder DER'!M$369,FALSE)/1000)</f>
        <v>-0.11855930224092978</v>
      </c>
      <c r="AN205" s="82">
        <f>IF(ISNA(VLOOKUP($B205,'Feeder DER'!$B$3:$V$366,'Feeder DER'!N$369,FALSE)),0,VLOOKUP($B205,'Feeder DER'!$B$3:$V$366,'Feeder DER'!N$369,FALSE)/1000)</f>
        <v>-0.14642109648263243</v>
      </c>
      <c r="AO205" s="82">
        <f>IF(ISNA(VLOOKUP($B205,'Feeder DER'!$B$3:$V$366,'Feeder DER'!O$369,FALSE)),0,VLOOKUP($B205,'Feeder DER'!$B$3:$V$366,'Feeder DER'!O$369,FALSE)/1000)</f>
        <v>-0.17631960446887843</v>
      </c>
      <c r="AP205" s="82">
        <f>IF(ISNA(VLOOKUP($B205,'Feeder DER'!$B$3:$V$366,'Feeder DER'!P$369,FALSE)),0,VLOOKUP($B205,'Feeder DER'!$B$3:$V$366,'Feeder DER'!P$369,FALSE)/1000)</f>
        <v>-0.20360497896990698</v>
      </c>
      <c r="AQ205" s="82">
        <f>IF(ISNA(VLOOKUP($B205,'Feeder DER'!$B$3:$V$366,'Feeder DER'!Q$369,FALSE)),0,VLOOKUP($B205,'Feeder DER'!$B$3:$V$366,'Feeder DER'!Q$369,FALSE)/1000)</f>
        <v>-0.2253230855998602</v>
      </c>
      <c r="AR205" s="82">
        <f>IF(ISNA(VLOOKUP($B205,'Feeder DER'!$B$3:$V$366,'Feeder DER'!R$369,FALSE)),0,VLOOKUP($B205,'Feeder DER'!$B$3:$V$366,'Feeder DER'!R$369,FALSE)/1000)</f>
        <v>-0.24159905154437161</v>
      </c>
      <c r="AS205" s="82">
        <f>IF(ISNA(VLOOKUP($B205,'Feeder DER'!$B$3:$V$366,'Feeder DER'!S$369,FALSE)),0,VLOOKUP($B205,'Feeder DER'!$B$3:$V$366,'Feeder DER'!S$369,FALSE)/1000)</f>
        <v>-0.25355951274374394</v>
      </c>
      <c r="AT205" s="82">
        <f>IF(ISNA(VLOOKUP($B205,'Feeder DER'!$B$3:$V$366,'Feeder DER'!T$369,FALSE)),0,VLOOKUP($B205,'Feeder DER'!$B$3:$V$366,'Feeder DER'!T$369,FALSE)/1000)</f>
        <v>-0.24804298187987792</v>
      </c>
      <c r="AU205" s="82">
        <f>IF(ISNA(VLOOKUP($B205,'Feeder DER'!$B$3:$V$366,'Feeder DER'!U$369,FALSE)),0,VLOOKUP($B205,'Feeder DER'!$B$3:$V$366,'Feeder DER'!U$369,FALSE)/1000)</f>
        <v>-0.24944647426280267</v>
      </c>
      <c r="AV205" s="82">
        <f>IF(ISNA(VLOOKUP($B205,'Feeder DER'!$B$3:$V$366,'Feeder DER'!V$369,FALSE)),0,VLOOKUP($B205,'Feeder DER'!$B$3:$V$366,'Feeder DER'!V$369,FALSE)/1000)</f>
        <v>-0.24797974825096505</v>
      </c>
    </row>
    <row r="206" spans="1:48" x14ac:dyDescent="0.25">
      <c r="A206" s="9" t="s">
        <v>50</v>
      </c>
      <c r="B206" s="108">
        <v>39565</v>
      </c>
      <c r="C206" s="109">
        <v>91.400001529999997</v>
      </c>
      <c r="D206" s="109">
        <v>61.555389988017346</v>
      </c>
      <c r="E206" s="109">
        <v>61.555389988017346</v>
      </c>
      <c r="F206" s="109">
        <v>62.4928656574684</v>
      </c>
      <c r="G206" s="109">
        <v>64.714784523942157</v>
      </c>
      <c r="H206" s="109">
        <v>66.270999735135362</v>
      </c>
      <c r="I206" s="109">
        <v>66.609142484903586</v>
      </c>
      <c r="J206" s="109">
        <v>66.962609359798421</v>
      </c>
      <c r="K206" s="109">
        <v>67.49422104126667</v>
      </c>
      <c r="L206" s="109">
        <v>69.641670124310068</v>
      </c>
      <c r="M206" s="109">
        <v>74.111096028440883</v>
      </c>
      <c r="N206" s="109">
        <v>78.584692957400677</v>
      </c>
      <c r="P206" s="109">
        <v>145.71212441087499</v>
      </c>
      <c r="Q206" s="109">
        <v>30.785701423311867</v>
      </c>
      <c r="R206" s="109">
        <v>30.785701423311867</v>
      </c>
      <c r="S206" s="109">
        <v>31.744649964562086</v>
      </c>
      <c r="T206" s="109">
        <v>32.364453356726486</v>
      </c>
      <c r="U206" s="109">
        <v>32.952874790089304</v>
      </c>
      <c r="V206" s="109">
        <v>33.1648039375305</v>
      </c>
      <c r="W206" s="109">
        <v>33.423845593379149</v>
      </c>
      <c r="X206" s="109">
        <v>33.793801320066926</v>
      </c>
      <c r="Y206" s="109">
        <v>34.469328622688785</v>
      </c>
      <c r="Z206" s="109">
        <v>36.166466980557914</v>
      </c>
      <c r="AA206" s="109">
        <v>37.705263714911453</v>
      </c>
      <c r="AC206" s="82">
        <f>IF(ISNA(VLOOKUP($B206,'Feeder DER'!$B$3:$V$366,'Feeder DER'!C$369,FALSE)),0,VLOOKUP($B206,'Feeder DER'!$B$3:$V$366,'Feeder DER'!C$369,FALSE)/1000)</f>
        <v>6.3402972089098328E-2</v>
      </c>
      <c r="AD206" s="82">
        <f>IF(ISNA(VLOOKUP($B206,'Feeder DER'!$B$3:$V$366,'Feeder DER'!D$369,FALSE)),0,VLOOKUP($B206,'Feeder DER'!$B$3:$V$366,'Feeder DER'!D$369,FALSE)/1000)</f>
        <v>0.12645016796340847</v>
      </c>
      <c r="AE206" s="82">
        <f>IF(ISNA(VLOOKUP($B206,'Feeder DER'!$B$3:$V$366,'Feeder DER'!E$369,FALSE)),0,VLOOKUP($B206,'Feeder DER'!$B$3:$V$366,'Feeder DER'!E$369,FALSE)/1000)</f>
        <v>0.20705415293400464</v>
      </c>
      <c r="AF206" s="82">
        <f>IF(ISNA(VLOOKUP($B206,'Feeder DER'!$B$3:$V$366,'Feeder DER'!F$369,FALSE)),0,VLOOKUP($B206,'Feeder DER'!$B$3:$V$366,'Feeder DER'!F$369,FALSE)/1000)</f>
        <v>0.31249694930045879</v>
      </c>
      <c r="AG206" s="82">
        <f>IF(ISNA(VLOOKUP($B206,'Feeder DER'!$B$3:$V$366,'Feeder DER'!G$369,FALSE)),0,VLOOKUP($B206,'Feeder DER'!$B$3:$V$366,'Feeder DER'!G$369,FALSE)/1000)</f>
        <v>0.43629707141719087</v>
      </c>
      <c r="AH206" s="82">
        <f>IF(ISNA(VLOOKUP($B206,'Feeder DER'!$B$3:$V$366,'Feeder DER'!H$369,FALSE)),0,VLOOKUP($B206,'Feeder DER'!$B$3:$V$366,'Feeder DER'!H$369,FALSE)/1000)</f>
        <v>0.59066581132576323</v>
      </c>
      <c r="AI206" s="82">
        <f>IF(ISNA(VLOOKUP($B206,'Feeder DER'!$B$3:$V$366,'Feeder DER'!I$369,FALSE)),0,VLOOKUP($B206,'Feeder DER'!$B$3:$V$366,'Feeder DER'!I$369,FALSE)/1000)</f>
        <v>0.7780473407619436</v>
      </c>
      <c r="AJ206" s="82">
        <f>IF(ISNA(VLOOKUP($B206,'Feeder DER'!$B$3:$V$366,'Feeder DER'!J$369,FALSE)),0,VLOOKUP($B206,'Feeder DER'!$B$3:$V$366,'Feeder DER'!J$369,FALSE)/1000)</f>
        <v>1.221280620983261</v>
      </c>
      <c r="AK206" s="82">
        <f>IF(ISNA(VLOOKUP($B206,'Feeder DER'!$B$3:$V$366,'Feeder DER'!K$369,FALSE)),0,VLOOKUP($B206,'Feeder DER'!$B$3:$V$366,'Feeder DER'!K$369,FALSE)/1000)</f>
        <v>1.5900708110591031</v>
      </c>
      <c r="AL206" s="82">
        <f>IF(ISNA(VLOOKUP($B206,'Feeder DER'!$B$3:$V$366,'Feeder DER'!L$369,FALSE)),0,VLOOKUP($B206,'Feeder DER'!$B$3:$V$366,'Feeder DER'!L$369,FALSE)/1000)</f>
        <v>1.9481626462407167</v>
      </c>
      <c r="AM206" s="82">
        <f>IF(ISNA(VLOOKUP($B206,'Feeder DER'!$B$3:$V$366,'Feeder DER'!M$369,FALSE)),0,VLOOKUP($B206,'Feeder DER'!$B$3:$V$366,'Feeder DER'!M$369,FALSE)/1000)</f>
        <v>-0.5332194655016973</v>
      </c>
      <c r="AN206" s="82">
        <f>IF(ISNA(VLOOKUP($B206,'Feeder DER'!$B$3:$V$366,'Feeder DER'!N$369,FALSE)),0,VLOOKUP($B206,'Feeder DER'!$B$3:$V$366,'Feeder DER'!N$369,FALSE)/1000)</f>
        <v>-0.65860081603628451</v>
      </c>
      <c r="AO206" s="82">
        <f>IF(ISNA(VLOOKUP($B206,'Feeder DER'!$B$3:$V$366,'Feeder DER'!O$369,FALSE)),0,VLOOKUP($B206,'Feeder DER'!$B$3:$V$366,'Feeder DER'!O$369,FALSE)/1000)</f>
        <v>-0.79314484388283713</v>
      </c>
      <c r="AP206" s="82">
        <f>IF(ISNA(VLOOKUP($B206,'Feeder DER'!$B$3:$V$366,'Feeder DER'!P$369,FALSE)),0,VLOOKUP($B206,'Feeder DER'!$B$3:$V$366,'Feeder DER'!P$369,FALSE)/1000)</f>
        <v>-0.91586487764637414</v>
      </c>
      <c r="AQ206" s="82">
        <f>IF(ISNA(VLOOKUP($B206,'Feeder DER'!$B$3:$V$366,'Feeder DER'!Q$369,FALSE)),0,VLOOKUP($B206,'Feeder DER'!$B$3:$V$366,'Feeder DER'!Q$369,FALSE)/1000)</f>
        <v>-1.0134523633555823</v>
      </c>
      <c r="AR206" s="82">
        <f>IF(ISNA(VLOOKUP($B206,'Feeder DER'!$B$3:$V$366,'Feeder DER'!R$369,FALSE)),0,VLOOKUP($B206,'Feeder DER'!$B$3:$V$366,'Feeder DER'!R$369,FALSE)/1000)</f>
        <v>-1.0864240832388488</v>
      </c>
      <c r="AS206" s="82">
        <f>IF(ISNA(VLOOKUP($B206,'Feeder DER'!$B$3:$V$366,'Feeder DER'!S$369,FALSE)),0,VLOOKUP($B206,'Feeder DER'!$B$3:$V$366,'Feeder DER'!S$369,FALSE)/1000)</f>
        <v>-1.1398496242804776</v>
      </c>
      <c r="AT206" s="82">
        <f>IF(ISNA(VLOOKUP($B206,'Feeder DER'!$B$3:$V$366,'Feeder DER'!T$369,FALSE)),0,VLOOKUP($B206,'Feeder DER'!$B$3:$V$366,'Feeder DER'!T$369,FALSE)/1000)</f>
        <v>-1.1137262434230522</v>
      </c>
      <c r="AU206" s="82">
        <f>IF(ISNA(VLOOKUP($B206,'Feeder DER'!$B$3:$V$366,'Feeder DER'!U$369,FALSE)),0,VLOOKUP($B206,'Feeder DER'!$B$3:$V$366,'Feeder DER'!U$369,FALSE)/1000)</f>
        <v>-1.1190527235490195</v>
      </c>
      <c r="AV206" s="82">
        <f>IF(ISNA(VLOOKUP($B206,'Feeder DER'!$B$3:$V$366,'Feeder DER'!V$369,FALSE)),0,VLOOKUP($B206,'Feeder DER'!$B$3:$V$366,'Feeder DER'!V$369,FALSE)/1000)</f>
        <v>-1.1114605657337884</v>
      </c>
    </row>
    <row r="207" spans="1:48" x14ac:dyDescent="0.25">
      <c r="A207" s="9" t="s">
        <v>50</v>
      </c>
      <c r="B207" s="108">
        <v>39568</v>
      </c>
      <c r="C207" s="109">
        <v>24</v>
      </c>
      <c r="D207" s="109">
        <v>133.84914742739829</v>
      </c>
      <c r="E207" s="109">
        <v>133.84914742739829</v>
      </c>
      <c r="F207" s="109">
        <v>135.88764184867284</v>
      </c>
      <c r="G207" s="109">
        <v>140.71909439877865</v>
      </c>
      <c r="H207" s="109">
        <v>144.10300731480936</v>
      </c>
      <c r="I207" s="109">
        <v>144.83828198001808</v>
      </c>
      <c r="J207" s="109">
        <v>145.60687819649419</v>
      </c>
      <c r="K207" s="109">
        <v>146.7628414734846</v>
      </c>
      <c r="L207" s="109">
        <v>151.43236316711793</v>
      </c>
      <c r="M207" s="109">
        <v>161.15090847849183</v>
      </c>
      <c r="N207" s="109">
        <v>170.87852347681545</v>
      </c>
      <c r="P207" s="109">
        <v>27.438098679894999</v>
      </c>
      <c r="Q207" s="109">
        <v>97.191274787867542</v>
      </c>
      <c r="R207" s="109">
        <v>97.191274787867542</v>
      </c>
      <c r="S207" s="109">
        <v>100.21870073144211</v>
      </c>
      <c r="T207" s="109">
        <v>102.17543645670604</v>
      </c>
      <c r="U207" s="109">
        <v>104.03309850684633</v>
      </c>
      <c r="V207" s="109">
        <v>104.70216443850377</v>
      </c>
      <c r="W207" s="109">
        <v>105.51996580703212</v>
      </c>
      <c r="X207" s="109">
        <v>106.6879258348855</v>
      </c>
      <c r="Y207" s="109">
        <v>108.82058342137505</v>
      </c>
      <c r="Z207" s="109">
        <v>114.17849416781613</v>
      </c>
      <c r="AA207" s="109">
        <v>119.03651621495969</v>
      </c>
      <c r="AC207" s="82">
        <f>IF(ISNA(VLOOKUP($B207,'Feeder DER'!$B$3:$V$366,'Feeder DER'!C$369,FALSE)),0,VLOOKUP($B207,'Feeder DER'!$B$3:$V$366,'Feeder DER'!C$369,FALSE)/1000)</f>
        <v>8.6288544064026546E-3</v>
      </c>
      <c r="AD207" s="82">
        <f>IF(ISNA(VLOOKUP($B207,'Feeder DER'!$B$3:$V$366,'Feeder DER'!D$369,FALSE)),0,VLOOKUP($B207,'Feeder DER'!$B$3:$V$366,'Feeder DER'!D$369,FALSE)/1000)</f>
        <v>1.787984403923128E-2</v>
      </c>
      <c r="AE207" s="82">
        <f>IF(ISNA(VLOOKUP($B207,'Feeder DER'!$B$3:$V$366,'Feeder DER'!E$369,FALSE)),0,VLOOKUP($B207,'Feeder DER'!$B$3:$V$366,'Feeder DER'!E$369,FALSE)/1000)</f>
        <v>2.9146049205812603E-2</v>
      </c>
      <c r="AF207" s="82">
        <f>IF(ISNA(VLOOKUP($B207,'Feeder DER'!$B$3:$V$366,'Feeder DER'!F$369,FALSE)),0,VLOOKUP($B207,'Feeder DER'!$B$3:$V$366,'Feeder DER'!F$369,FALSE)/1000)</f>
        <v>4.2634192719733663E-2</v>
      </c>
      <c r="AG207" s="82">
        <f>IF(ISNA(VLOOKUP($B207,'Feeder DER'!$B$3:$V$366,'Feeder DER'!G$369,FALSE)),0,VLOOKUP($B207,'Feeder DER'!$B$3:$V$366,'Feeder DER'!G$369,FALSE)/1000)</f>
        <v>5.7367647520676475E-2</v>
      </c>
      <c r="AH207" s="82">
        <f>IF(ISNA(VLOOKUP($B207,'Feeder DER'!$B$3:$V$366,'Feeder DER'!H$369,FALSE)),0,VLOOKUP($B207,'Feeder DER'!$B$3:$V$366,'Feeder DER'!H$369,FALSE)/1000)</f>
        <v>7.4616463947167935E-2</v>
      </c>
      <c r="AI207" s="82">
        <f>IF(ISNA(VLOOKUP($B207,'Feeder DER'!$B$3:$V$366,'Feeder DER'!I$369,FALSE)),0,VLOOKUP($B207,'Feeder DER'!$B$3:$V$366,'Feeder DER'!I$369,FALSE)/1000)</f>
        <v>9.4708552458671255E-2</v>
      </c>
      <c r="AJ207" s="82">
        <f>IF(ISNA(VLOOKUP($B207,'Feeder DER'!$B$3:$V$366,'Feeder DER'!J$369,FALSE)),0,VLOOKUP($B207,'Feeder DER'!$B$3:$V$366,'Feeder DER'!J$369,FALSE)/1000)</f>
        <v>0.13999298384402831</v>
      </c>
      <c r="AK207" s="82">
        <f>IF(ISNA(VLOOKUP($B207,'Feeder DER'!$B$3:$V$366,'Feeder DER'!K$369,FALSE)),0,VLOOKUP($B207,'Feeder DER'!$B$3:$V$366,'Feeder DER'!K$369,FALSE)/1000)</f>
        <v>0.17805786262345222</v>
      </c>
      <c r="AL207" s="82">
        <f>IF(ISNA(VLOOKUP($B207,'Feeder DER'!$B$3:$V$366,'Feeder DER'!L$369,FALSE)),0,VLOOKUP($B207,'Feeder DER'!$B$3:$V$366,'Feeder DER'!L$369,FALSE)/1000)</f>
        <v>0.21446370867775894</v>
      </c>
      <c r="AM207" s="82">
        <f>IF(ISNA(VLOOKUP($B207,'Feeder DER'!$B$3:$V$366,'Feeder DER'!M$369,FALSE)),0,VLOOKUP($B207,'Feeder DER'!$B$3:$V$366,'Feeder DER'!M$369,FALSE)/1000)</f>
        <v>-8.3494491809882027E-2</v>
      </c>
      <c r="AN207" s="82">
        <f>IF(ISNA(VLOOKUP($B207,'Feeder DER'!$B$3:$V$366,'Feeder DER'!N$369,FALSE)),0,VLOOKUP($B207,'Feeder DER'!$B$3:$V$366,'Feeder DER'!N$369,FALSE)/1000)</f>
        <v>-0.10363829098601109</v>
      </c>
      <c r="AO207" s="82">
        <f>IF(ISNA(VLOOKUP($B207,'Feeder DER'!$B$3:$V$366,'Feeder DER'!O$369,FALSE)),0,VLOOKUP($B207,'Feeder DER'!$B$3:$V$366,'Feeder DER'!O$369,FALSE)/1000)</f>
        <v>-0.12557054787207075</v>
      </c>
      <c r="AP207" s="82">
        <f>IF(ISNA(VLOOKUP($B207,'Feeder DER'!$B$3:$V$366,'Feeder DER'!P$369,FALSE)),0,VLOOKUP($B207,'Feeder DER'!$B$3:$V$366,'Feeder DER'!P$369,FALSE)/1000)</f>
        <v>-0.14658189483654355</v>
      </c>
      <c r="AQ207" s="82">
        <f>IF(ISNA(VLOOKUP($B207,'Feeder DER'!$B$3:$V$366,'Feeder DER'!Q$369,FALSE)),0,VLOOKUP($B207,'Feeder DER'!$B$3:$V$366,'Feeder DER'!Q$369,FALSE)/1000)</f>
        <v>-0.16458990125884743</v>
      </c>
      <c r="AR207" s="82">
        <f>IF(ISNA(VLOOKUP($B207,'Feeder DER'!$B$3:$V$366,'Feeder DER'!R$369,FALSE)),0,VLOOKUP($B207,'Feeder DER'!$B$3:$V$366,'Feeder DER'!R$369,FALSE)/1000)</f>
        <v>-0.18011286651241684</v>
      </c>
      <c r="AS207" s="82">
        <f>IF(ISNA(VLOOKUP($B207,'Feeder DER'!$B$3:$V$366,'Feeder DER'!S$369,FALSE)),0,VLOOKUP($B207,'Feeder DER'!$B$3:$V$366,'Feeder DER'!S$369,FALSE)/1000)</f>
        <v>-0.19397664936542694</v>
      </c>
      <c r="AT207" s="82">
        <f>IF(ISNA(VLOOKUP($B207,'Feeder DER'!$B$3:$V$366,'Feeder DER'!T$369,FALSE)),0,VLOOKUP($B207,'Feeder DER'!$B$3:$V$366,'Feeder DER'!T$369,FALSE)/1000)</f>
        <v>-0.20477635728663493</v>
      </c>
      <c r="AU207" s="82">
        <f>IF(ISNA(VLOOKUP($B207,'Feeder DER'!$B$3:$V$366,'Feeder DER'!U$369,FALSE)),0,VLOOKUP($B207,'Feeder DER'!$B$3:$V$366,'Feeder DER'!U$369,FALSE)/1000)</f>
        <v>-0.2175026524789212</v>
      </c>
      <c r="AV207" s="82">
        <f>IF(ISNA(VLOOKUP($B207,'Feeder DER'!$B$3:$V$366,'Feeder DER'!V$369,FALSE)),0,VLOOKUP($B207,'Feeder DER'!$B$3:$V$366,'Feeder DER'!V$369,FALSE)/1000)</f>
        <v>-0.22811742769821183</v>
      </c>
    </row>
    <row r="208" spans="1:48" x14ac:dyDescent="0.25">
      <c r="A208" s="9" t="s">
        <v>50</v>
      </c>
      <c r="B208" s="108">
        <v>39569</v>
      </c>
      <c r="C208" s="109">
        <v>0</v>
      </c>
      <c r="D208" s="109">
        <v>5.2202450838374821</v>
      </c>
      <c r="E208" s="109">
        <v>5.2202450838374821</v>
      </c>
      <c r="F208" s="109">
        <v>5.2997483207696465</v>
      </c>
      <c r="G208" s="109">
        <v>5.4881796026062704</v>
      </c>
      <c r="H208" s="109">
        <v>5.6201554508172205</v>
      </c>
      <c r="I208" s="109">
        <v>5.6488318677395482</v>
      </c>
      <c r="J208" s="109">
        <v>5.6788078571099083</v>
      </c>
      <c r="K208" s="109">
        <v>5.7238915332467242</v>
      </c>
      <c r="L208" s="109">
        <v>5.9060073564220925</v>
      </c>
      <c r="M208" s="109">
        <v>6.2850399416783409</v>
      </c>
      <c r="N208" s="109">
        <v>6.6644262534216159</v>
      </c>
      <c r="P208" s="109">
        <v>0</v>
      </c>
      <c r="Q208" s="109">
        <v>3.0612778092050554</v>
      </c>
      <c r="R208" s="109">
        <v>3.0612778092050554</v>
      </c>
      <c r="S208" s="109">
        <v>3.1566340217900293</v>
      </c>
      <c r="T208" s="109">
        <v>3.2182662173477419</v>
      </c>
      <c r="U208" s="109">
        <v>3.2767778442762809</v>
      </c>
      <c r="V208" s="109">
        <v>3.2978517183863638</v>
      </c>
      <c r="W208" s="109">
        <v>3.3236103802341237</v>
      </c>
      <c r="X208" s="109">
        <v>3.3603981487155021</v>
      </c>
      <c r="Y208" s="109">
        <v>3.4275714351900635</v>
      </c>
      <c r="Z208" s="109">
        <v>3.5963319881057543</v>
      </c>
      <c r="AA208" s="109">
        <v>3.7493473191836628</v>
      </c>
      <c r="AC208" s="82">
        <f>IF(ISNA(VLOOKUP($B208,'Feeder DER'!$B$3:$V$366,'Feeder DER'!C$369,FALSE)),0,VLOOKUP($B208,'Feeder DER'!$B$3:$V$366,'Feeder DER'!C$369,FALSE)/1000)</f>
        <v>1.8769381909146927E-4</v>
      </c>
      <c r="AD208" s="82">
        <f>IF(ISNA(VLOOKUP($B208,'Feeder DER'!$B$3:$V$366,'Feeder DER'!D$369,FALSE)),0,VLOOKUP($B208,'Feeder DER'!$B$3:$V$366,'Feeder DER'!D$369,FALSE)/1000)</f>
        <v>3.7433442262702326E-4</v>
      </c>
      <c r="AE208" s="82">
        <f>IF(ISNA(VLOOKUP($B208,'Feeder DER'!$B$3:$V$366,'Feeder DER'!E$369,FALSE)),0,VLOOKUP($B208,'Feeder DER'!$B$3:$V$366,'Feeder DER'!E$369,FALSE)/1000)</f>
        <v>6.1294894296626604E-4</v>
      </c>
      <c r="AF208" s="82">
        <f>IF(ISNA(VLOOKUP($B208,'Feeder DER'!$B$3:$V$366,'Feeder DER'!F$369,FALSE)),0,VLOOKUP($B208,'Feeder DER'!$B$3:$V$366,'Feeder DER'!F$369,FALSE)/1000)</f>
        <v>9.2509458052237659E-4</v>
      </c>
      <c r="AG208" s="82">
        <f>IF(ISNA(VLOOKUP($B208,'Feeder DER'!$B$3:$V$366,'Feeder DER'!G$369,FALSE)),0,VLOOKUP($B208,'Feeder DER'!$B$3:$V$366,'Feeder DER'!G$369,FALSE)/1000)</f>
        <v>1.2915839888016309E-3</v>
      </c>
      <c r="AH208" s="82">
        <f>IF(ISNA(VLOOKUP($B208,'Feeder DER'!$B$3:$V$366,'Feeder DER'!H$369,FALSE)),0,VLOOKUP($B208,'Feeder DER'!$B$3:$V$366,'Feeder DER'!H$369,FALSE)/1000)</f>
        <v>1.74856664098805E-3</v>
      </c>
      <c r="AI208" s="82">
        <f>IF(ISNA(VLOOKUP($B208,'Feeder DER'!$B$3:$V$366,'Feeder DER'!I$369,FALSE)),0,VLOOKUP($B208,'Feeder DER'!$B$3:$V$366,'Feeder DER'!I$369,FALSE)/1000)</f>
        <v>2.303278095802083E-3</v>
      </c>
      <c r="AJ208" s="82">
        <f>IF(ISNA(VLOOKUP($B208,'Feeder DER'!$B$3:$V$366,'Feeder DER'!J$369,FALSE)),0,VLOOKUP($B208,'Feeder DER'!$B$3:$V$366,'Feeder DER'!J$369,FALSE)/1000)</f>
        <v>3.6153955624134431E-3</v>
      </c>
      <c r="AK208" s="82">
        <f>IF(ISNA(VLOOKUP($B208,'Feeder DER'!$B$3:$V$366,'Feeder DER'!K$369,FALSE)),0,VLOOKUP($B208,'Feeder DER'!$B$3:$V$366,'Feeder DER'!K$369,FALSE)/1000)</f>
        <v>4.7071368000565512E-3</v>
      </c>
      <c r="AL208" s="82">
        <f>IF(ISNA(VLOOKUP($B208,'Feeder DER'!$B$3:$V$366,'Feeder DER'!L$369,FALSE)),0,VLOOKUP($B208,'Feeder DER'!$B$3:$V$366,'Feeder DER'!L$369,FALSE)/1000)</f>
        <v>5.7672073600968524E-3</v>
      </c>
      <c r="AM208" s="82">
        <f>IF(ISNA(VLOOKUP($B208,'Feeder DER'!$B$3:$V$366,'Feeder DER'!M$369,FALSE)),0,VLOOKUP($B208,'Feeder DER'!$B$3:$V$366,'Feeder DER'!M$369,FALSE)/1000)</f>
        <v>-1.5785064106030111E-3</v>
      </c>
      <c r="AN208" s="82">
        <f>IF(ISNA(VLOOKUP($B208,'Feeder DER'!$B$3:$V$366,'Feeder DER'!N$369,FALSE)),0,VLOOKUP($B208,'Feeder DER'!$B$3:$V$366,'Feeder DER'!N$369,FALSE)/1000)</f>
        <v>-1.9496767792666798E-3</v>
      </c>
      <c r="AO208" s="82">
        <f>IF(ISNA(VLOOKUP($B208,'Feeder DER'!$B$3:$V$366,'Feeder DER'!O$369,FALSE)),0,VLOOKUP($B208,'Feeder DER'!$B$3:$V$366,'Feeder DER'!O$369,FALSE)/1000)</f>
        <v>-2.3479717107247992E-3</v>
      </c>
      <c r="AP208" s="82">
        <f>IF(ISNA(VLOOKUP($B208,'Feeder DER'!$B$3:$V$366,'Feeder DER'!P$369,FALSE)),0,VLOOKUP($B208,'Feeder DER'!$B$3:$V$366,'Feeder DER'!P$369,FALSE)/1000)</f>
        <v>-2.7112636993675962E-3</v>
      </c>
      <c r="AQ208" s="82">
        <f>IF(ISNA(VLOOKUP($B208,'Feeder DER'!$B$3:$V$366,'Feeder DER'!Q$369,FALSE)),0,VLOOKUP($B208,'Feeder DER'!$B$3:$V$366,'Feeder DER'!Q$369,FALSE)/1000)</f>
        <v>-3.000155012893968E-3</v>
      </c>
      <c r="AR208" s="82">
        <f>IF(ISNA(VLOOKUP($B208,'Feeder DER'!$B$3:$V$366,'Feeder DER'!R$369,FALSE)),0,VLOOKUP($B208,'Feeder DER'!$B$3:$V$366,'Feeder DER'!R$369,FALSE)/1000)</f>
        <v>-3.2161754980427723E-3</v>
      </c>
      <c r="AS208" s="82">
        <f>IF(ISNA(VLOOKUP($B208,'Feeder DER'!$B$3:$V$366,'Feeder DER'!S$369,FALSE)),0,VLOOKUP($B208,'Feeder DER'!$B$3:$V$366,'Feeder DER'!S$369,FALSE)/1000)</f>
        <v>-3.3743328131452866E-3</v>
      </c>
      <c r="AT208" s="82">
        <f>IF(ISNA(VLOOKUP($B208,'Feeder DER'!$B$3:$V$366,'Feeder DER'!T$369,FALSE)),0,VLOOKUP($B208,'Feeder DER'!$B$3:$V$366,'Feeder DER'!T$369,FALSE)/1000)</f>
        <v>-3.2969989444140094E-3</v>
      </c>
      <c r="AU208" s="82">
        <f>IF(ISNA(VLOOKUP($B208,'Feeder DER'!$B$3:$V$366,'Feeder DER'!U$369,FALSE)),0,VLOOKUP($B208,'Feeder DER'!$B$3:$V$366,'Feeder DER'!U$369,FALSE)/1000)</f>
        <v>-3.3127670916193587E-3</v>
      </c>
      <c r="AV208" s="82">
        <f>IF(ISNA(VLOOKUP($B208,'Feeder DER'!$B$3:$V$366,'Feeder DER'!V$369,FALSE)),0,VLOOKUP($B208,'Feeder DER'!$B$3:$V$366,'Feeder DER'!V$369,FALSE)/1000)</f>
        <v>-3.2902917872521856E-3</v>
      </c>
    </row>
    <row r="209" spans="1:48" x14ac:dyDescent="0.25">
      <c r="A209" s="9" t="s">
        <v>50</v>
      </c>
      <c r="B209" s="108">
        <v>39570</v>
      </c>
      <c r="C209" s="109">
        <v>209.3000031</v>
      </c>
      <c r="D209" s="109">
        <v>61.555389988017346</v>
      </c>
      <c r="E209" s="109">
        <v>61.555389988017346</v>
      </c>
      <c r="F209" s="109">
        <v>62.4928656574684</v>
      </c>
      <c r="G209" s="109">
        <v>64.714784523942157</v>
      </c>
      <c r="H209" s="109">
        <v>66.270999735135362</v>
      </c>
      <c r="I209" s="109">
        <v>66.609142484903586</v>
      </c>
      <c r="J209" s="109">
        <v>66.962609359798421</v>
      </c>
      <c r="K209" s="109">
        <v>67.49422104126667</v>
      </c>
      <c r="L209" s="109">
        <v>69.641670124310068</v>
      </c>
      <c r="M209" s="109">
        <v>74.111096028440883</v>
      </c>
      <c r="N209" s="109">
        <v>78.584692957400677</v>
      </c>
      <c r="P209" s="109">
        <v>149.55466157028599</v>
      </c>
      <c r="Q209" s="109">
        <v>24.346093823844967</v>
      </c>
      <c r="R209" s="109">
        <v>24.346093823844967</v>
      </c>
      <c r="S209" s="109">
        <v>25.104454039079119</v>
      </c>
      <c r="T209" s="109">
        <v>25.594609885472973</v>
      </c>
      <c r="U209" s="109">
        <v>26.059948102966519</v>
      </c>
      <c r="V209" s="109">
        <v>26.227546912448371</v>
      </c>
      <c r="W209" s="109">
        <v>26.432403458377181</v>
      </c>
      <c r="X209" s="109">
        <v>26.724973593738433</v>
      </c>
      <c r="Y209" s="109">
        <v>27.259197286226623</v>
      </c>
      <c r="Z209" s="109">
        <v>28.601336259270788</v>
      </c>
      <c r="AA209" s="109">
        <v>29.818254761638542</v>
      </c>
      <c r="AC209" s="82">
        <f>IF(ISNA(VLOOKUP($B209,'Feeder DER'!$B$3:$V$366,'Feeder DER'!C$369,FALSE)),0,VLOOKUP($B209,'Feeder DER'!$B$3:$V$366,'Feeder DER'!C$369,FALSE)/1000)</f>
        <v>9.0093033163905257E-4</v>
      </c>
      <c r="AD209" s="82">
        <f>IF(ISNA(VLOOKUP($B209,'Feeder DER'!$B$3:$V$366,'Feeder DER'!D$369,FALSE)),0,VLOOKUP($B209,'Feeder DER'!$B$3:$V$366,'Feeder DER'!D$369,FALSE)/1000)</f>
        <v>1.7968052286097115E-3</v>
      </c>
      <c r="AE209" s="82">
        <f>IF(ISNA(VLOOKUP($B209,'Feeder DER'!$B$3:$V$366,'Feeder DER'!E$369,FALSE)),0,VLOOKUP($B209,'Feeder DER'!$B$3:$V$366,'Feeder DER'!E$369,FALSE)/1000)</f>
        <v>2.9421549262380769E-3</v>
      </c>
      <c r="AF209" s="82">
        <f>IF(ISNA(VLOOKUP($B209,'Feeder DER'!$B$3:$V$366,'Feeder DER'!F$369,FALSE)),0,VLOOKUP($B209,'Feeder DER'!$B$3:$V$366,'Feeder DER'!F$369,FALSE)/1000)</f>
        <v>4.4404539865074075E-3</v>
      </c>
      <c r="AG209" s="82">
        <f>IF(ISNA(VLOOKUP($B209,'Feeder DER'!$B$3:$V$366,'Feeder DER'!G$369,FALSE)),0,VLOOKUP($B209,'Feeder DER'!$B$3:$V$366,'Feeder DER'!G$369,FALSE)/1000)</f>
        <v>6.1996031462478278E-3</v>
      </c>
      <c r="AH209" s="82">
        <f>IF(ISNA(VLOOKUP($B209,'Feeder DER'!$B$3:$V$366,'Feeder DER'!H$369,FALSE)),0,VLOOKUP($B209,'Feeder DER'!$B$3:$V$366,'Feeder DER'!H$369,FALSE)/1000)</f>
        <v>8.3931198767426395E-3</v>
      </c>
      <c r="AI209" s="82">
        <f>IF(ISNA(VLOOKUP($B209,'Feeder DER'!$B$3:$V$366,'Feeder DER'!I$369,FALSE)),0,VLOOKUP($B209,'Feeder DER'!$B$3:$V$366,'Feeder DER'!I$369,FALSE)/1000)</f>
        <v>1.1055734859849998E-2</v>
      </c>
      <c r="AJ209" s="82">
        <f>IF(ISNA(VLOOKUP($B209,'Feeder DER'!$B$3:$V$366,'Feeder DER'!J$369,FALSE)),0,VLOOKUP($B209,'Feeder DER'!$B$3:$V$366,'Feeder DER'!J$369,FALSE)/1000)</f>
        <v>1.7353898699584525E-2</v>
      </c>
      <c r="AK209" s="82">
        <f>IF(ISNA(VLOOKUP($B209,'Feeder DER'!$B$3:$V$366,'Feeder DER'!K$369,FALSE)),0,VLOOKUP($B209,'Feeder DER'!$B$3:$V$366,'Feeder DER'!K$369,FALSE)/1000)</f>
        <v>2.2594256640271451E-2</v>
      </c>
      <c r="AL209" s="82">
        <f>IF(ISNA(VLOOKUP($B209,'Feeder DER'!$B$3:$V$366,'Feeder DER'!L$369,FALSE)),0,VLOOKUP($B209,'Feeder DER'!$B$3:$V$366,'Feeder DER'!L$369,FALSE)/1000)</f>
        <v>2.7682595328464892E-2</v>
      </c>
      <c r="AM209" s="82">
        <f>IF(ISNA(VLOOKUP($B209,'Feeder DER'!$B$3:$V$366,'Feeder DER'!M$369,FALSE)),0,VLOOKUP($B209,'Feeder DER'!$B$3:$V$366,'Feeder DER'!M$369,FALSE)/1000)</f>
        <v>-7.5768307708944539E-3</v>
      </c>
      <c r="AN209" s="82">
        <f>IF(ISNA(VLOOKUP($B209,'Feeder DER'!$B$3:$V$366,'Feeder DER'!N$369,FALSE)),0,VLOOKUP($B209,'Feeder DER'!$B$3:$V$366,'Feeder DER'!N$369,FALSE)/1000)</f>
        <v>-9.3584485404800636E-3</v>
      </c>
      <c r="AO209" s="82">
        <f>IF(ISNA(VLOOKUP($B209,'Feeder DER'!$B$3:$V$366,'Feeder DER'!O$369,FALSE)),0,VLOOKUP($B209,'Feeder DER'!$B$3:$V$366,'Feeder DER'!O$369,FALSE)/1000)</f>
        <v>-1.1270264211479036E-2</v>
      </c>
      <c r="AP209" s="82">
        <f>IF(ISNA(VLOOKUP($B209,'Feeder DER'!$B$3:$V$366,'Feeder DER'!P$369,FALSE)),0,VLOOKUP($B209,'Feeder DER'!$B$3:$V$366,'Feeder DER'!P$369,FALSE)/1000)</f>
        <v>-1.3014065756964463E-2</v>
      </c>
      <c r="AQ209" s="82">
        <f>IF(ISNA(VLOOKUP($B209,'Feeder DER'!$B$3:$V$366,'Feeder DER'!Q$369,FALSE)),0,VLOOKUP($B209,'Feeder DER'!$B$3:$V$366,'Feeder DER'!Q$369,FALSE)/1000)</f>
        <v>-1.4400744061891048E-2</v>
      </c>
      <c r="AR209" s="82">
        <f>IF(ISNA(VLOOKUP($B209,'Feeder DER'!$B$3:$V$366,'Feeder DER'!R$369,FALSE)),0,VLOOKUP($B209,'Feeder DER'!$B$3:$V$366,'Feeder DER'!R$369,FALSE)/1000)</f>
        <v>-1.543764239060531E-2</v>
      </c>
      <c r="AS209" s="82">
        <f>IF(ISNA(VLOOKUP($B209,'Feeder DER'!$B$3:$V$366,'Feeder DER'!S$369,FALSE)),0,VLOOKUP($B209,'Feeder DER'!$B$3:$V$366,'Feeder DER'!S$369,FALSE)/1000)</f>
        <v>-1.6196797503097372E-2</v>
      </c>
      <c r="AT209" s="82">
        <f>IF(ISNA(VLOOKUP($B209,'Feeder DER'!$B$3:$V$366,'Feeder DER'!T$369,FALSE)),0,VLOOKUP($B209,'Feeder DER'!$B$3:$V$366,'Feeder DER'!T$369,FALSE)/1000)</f>
        <v>-1.5825594933187248E-2</v>
      </c>
      <c r="AU209" s="82">
        <f>IF(ISNA(VLOOKUP($B209,'Feeder DER'!$B$3:$V$366,'Feeder DER'!U$369,FALSE)),0,VLOOKUP($B209,'Feeder DER'!$B$3:$V$366,'Feeder DER'!U$369,FALSE)/1000)</f>
        <v>-1.590128203977292E-2</v>
      </c>
      <c r="AV209" s="82">
        <f>IF(ISNA(VLOOKUP($B209,'Feeder DER'!$B$3:$V$366,'Feeder DER'!V$369,FALSE)),0,VLOOKUP($B209,'Feeder DER'!$B$3:$V$366,'Feeder DER'!V$369,FALSE)/1000)</f>
        <v>-1.5793400578810495E-2</v>
      </c>
    </row>
    <row r="210" spans="1:48" x14ac:dyDescent="0.25">
      <c r="A210" s="9" t="s">
        <v>50</v>
      </c>
      <c r="B210" s="108">
        <v>39571</v>
      </c>
      <c r="C210" s="109">
        <v>108.5</v>
      </c>
      <c r="D210" s="109">
        <v>136.92267452776579</v>
      </c>
      <c r="E210" s="109">
        <v>136.92267452776579</v>
      </c>
      <c r="F210" s="109">
        <v>139.0079781216661</v>
      </c>
      <c r="G210" s="109">
        <v>143.95037348039116</v>
      </c>
      <c r="H210" s="109">
        <v>147.41198990258985</v>
      </c>
      <c r="I210" s="109">
        <v>148.16414840048012</v>
      </c>
      <c r="J210" s="109">
        <v>148.95039359975505</v>
      </c>
      <c r="K210" s="109">
        <v>150.13290082212831</v>
      </c>
      <c r="L210" s="109">
        <v>154.90964696766875</v>
      </c>
      <c r="M210" s="109">
        <v>164.85135554130295</v>
      </c>
      <c r="N210" s="109">
        <v>174.80234206566115</v>
      </c>
      <c r="P210" s="109">
        <v>65.488577554185895</v>
      </c>
      <c r="Q210" s="109">
        <v>83.269747508857776</v>
      </c>
      <c r="R210" s="109">
        <v>83.269747508857776</v>
      </c>
      <c r="S210" s="109">
        <v>85.863529661354946</v>
      </c>
      <c r="T210" s="109">
        <v>87.539985599811558</v>
      </c>
      <c r="U210" s="109">
        <v>89.131559022524584</v>
      </c>
      <c r="V210" s="109">
        <v>89.704788989077599</v>
      </c>
      <c r="W210" s="109">
        <v>90.405449759485094</v>
      </c>
      <c r="X210" s="109">
        <v>91.40611300659306</v>
      </c>
      <c r="Y210" s="109">
        <v>93.233292032050215</v>
      </c>
      <c r="Z210" s="109">
        <v>97.823743963099872</v>
      </c>
      <c r="AA210" s="109">
        <v>101.98591047589683</v>
      </c>
      <c r="AC210" s="82">
        <f>IF(ISNA(VLOOKUP($B210,'Feeder DER'!$B$3:$V$366,'Feeder DER'!C$369,FALSE)),0,VLOOKUP($B210,'Feeder DER'!$B$3:$V$366,'Feeder DER'!C$369,FALSE)/1000)</f>
        <v>3.262118575809736E-2</v>
      </c>
      <c r="AD210" s="82">
        <f>IF(ISNA(VLOOKUP($B210,'Feeder DER'!$B$3:$V$366,'Feeder DER'!D$369,FALSE)),0,VLOOKUP($B210,'Feeder DER'!$B$3:$V$366,'Feeder DER'!D$369,FALSE)/1000)</f>
        <v>6.5059322652576634E-2</v>
      </c>
      <c r="AE210" s="82">
        <f>IF(ISNA(VLOOKUP($B210,'Feeder DER'!$B$3:$V$366,'Feeder DER'!E$369,FALSE)),0,VLOOKUP($B210,'Feeder DER'!$B$3:$V$366,'Feeder DER'!E$369,FALSE)/1000)</f>
        <v>0.10653052628753702</v>
      </c>
      <c r="AF210" s="82">
        <f>IF(ISNA(VLOOKUP($B210,'Feeder DER'!$B$3:$V$366,'Feeder DER'!F$369,FALSE)),0,VLOOKUP($B210,'Feeder DER'!$B$3:$V$366,'Feeder DER'!F$369,FALSE)/1000)</f>
        <v>0.16078143809478906</v>
      </c>
      <c r="AG210" s="82">
        <f>IF(ISNA(VLOOKUP($B210,'Feeder DER'!$B$3:$V$366,'Feeder DER'!G$369,FALSE)),0,VLOOKUP($B210,'Feeder DER'!$B$3:$V$366,'Feeder DER'!G$369,FALSE)/1000)</f>
        <v>0.22447729725372345</v>
      </c>
      <c r="AH210" s="82">
        <f>IF(ISNA(VLOOKUP($B210,'Feeder DER'!$B$3:$V$366,'Feeder DER'!H$369,FALSE)),0,VLOOKUP($B210,'Feeder DER'!$B$3:$V$366,'Feeder DER'!H$369,FALSE)/1000)</f>
        <v>0.30390088220372308</v>
      </c>
      <c r="AI210" s="82">
        <f>IF(ISNA(VLOOKUP($B210,'Feeder DER'!$B$3:$V$366,'Feeder DER'!I$369,FALSE)),0,VLOOKUP($B210,'Feeder DER'!$B$3:$V$366,'Feeder DER'!I$369,FALSE)/1000)</f>
        <v>0.40030973305040202</v>
      </c>
      <c r="AJ210" s="82">
        <f>IF(ISNA(VLOOKUP($B210,'Feeder DER'!$B$3:$V$366,'Feeder DER'!J$369,FALSE)),0,VLOOKUP($B210,'Feeder DER'!$B$3:$V$366,'Feeder DER'!J$369,FALSE)/1000)</f>
        <v>0.62835574874745637</v>
      </c>
      <c r="AK210" s="82">
        <f>IF(ISNA(VLOOKUP($B210,'Feeder DER'!$B$3:$V$366,'Feeder DER'!K$369,FALSE)),0,VLOOKUP($B210,'Feeder DER'!$B$3:$V$366,'Feeder DER'!K$369,FALSE)/1000)</f>
        <v>0.81810037584982875</v>
      </c>
      <c r="AL210" s="82">
        <f>IF(ISNA(VLOOKUP($B210,'Feeder DER'!$B$3:$V$366,'Feeder DER'!L$369,FALSE)),0,VLOOKUP($B210,'Feeder DER'!$B$3:$V$366,'Feeder DER'!L$369,FALSE)/1000)</f>
        <v>1.0023406391848331</v>
      </c>
      <c r="AM210" s="82">
        <f>IF(ISNA(VLOOKUP($B210,'Feeder DER'!$B$3:$V$366,'Feeder DER'!M$369,FALSE)),0,VLOOKUP($B210,'Feeder DER'!$B$3:$V$366,'Feeder DER'!M$369,FALSE)/1000)</f>
        <v>-0.27434441416280336</v>
      </c>
      <c r="AN210" s="82">
        <f>IF(ISNA(VLOOKUP($B210,'Feeder DER'!$B$3:$V$366,'Feeder DER'!N$369,FALSE)),0,VLOOKUP($B210,'Feeder DER'!$B$3:$V$366,'Feeder DER'!N$369,FALSE)/1000)</f>
        <v>-0.33885382423654897</v>
      </c>
      <c r="AO210" s="82">
        <f>IF(ISNA(VLOOKUP($B210,'Feeder DER'!$B$3:$V$366,'Feeder DER'!O$369,FALSE)),0,VLOOKUP($B210,'Feeder DER'!$B$3:$V$366,'Feeder DER'!O$369,FALSE)/1000)</f>
        <v>-0.40807748332397004</v>
      </c>
      <c r="AP210" s="82">
        <f>IF(ISNA(VLOOKUP($B210,'Feeder DER'!$B$3:$V$366,'Feeder DER'!P$369,FALSE)),0,VLOOKUP($B210,'Feeder DER'!$B$3:$V$366,'Feeder DER'!P$369,FALSE)/1000)</f>
        <v>-0.47121763095008823</v>
      </c>
      <c r="AQ210" s="82">
        <f>IF(ISNA(VLOOKUP($B210,'Feeder DER'!$B$3:$V$366,'Feeder DER'!Q$369,FALSE)),0,VLOOKUP($B210,'Feeder DER'!$B$3:$V$366,'Feeder DER'!Q$369,FALSE)/1000)</f>
        <v>-0.52142694124097166</v>
      </c>
      <c r="AR210" s="82">
        <f>IF(ISNA(VLOOKUP($B210,'Feeder DER'!$B$3:$V$366,'Feeder DER'!R$369,FALSE)),0,VLOOKUP($B210,'Feeder DER'!$B$3:$V$366,'Feeder DER'!R$369,FALSE)/1000)</f>
        <v>-0.55897130155983377</v>
      </c>
      <c r="AS210" s="82">
        <f>IF(ISNA(VLOOKUP($B210,'Feeder DER'!$B$3:$V$366,'Feeder DER'!S$369,FALSE)),0,VLOOKUP($B210,'Feeder DER'!$B$3:$V$366,'Feeder DER'!S$369,FALSE)/1000)</f>
        <v>-0.58645904292465079</v>
      </c>
      <c r="AT210" s="82">
        <f>IF(ISNA(VLOOKUP($B210,'Feeder DER'!$B$3:$V$366,'Feeder DER'!T$369,FALSE)),0,VLOOKUP($B210,'Feeder DER'!$B$3:$V$366,'Feeder DER'!T$369,FALSE)/1000)</f>
        <v>-0.57301841653915486</v>
      </c>
      <c r="AU210" s="82">
        <f>IF(ISNA(VLOOKUP($B210,'Feeder DER'!$B$3:$V$366,'Feeder DER'!U$369,FALSE)),0,VLOOKUP($B210,'Feeder DER'!$B$3:$V$366,'Feeder DER'!U$369,FALSE)/1000)</f>
        <v>-0.57575892052344457</v>
      </c>
      <c r="AV210" s="82">
        <f>IF(ISNA(VLOOKUP($B210,'Feeder DER'!$B$3:$V$366,'Feeder DER'!V$369,FALSE)),0,VLOOKUP($B210,'Feeder DER'!$B$3:$V$366,'Feeder DER'!V$369,FALSE)/1000)</f>
        <v>-0.57185271262442994</v>
      </c>
    </row>
    <row r="211" spans="1:48" x14ac:dyDescent="0.25">
      <c r="A211" s="9" t="s">
        <v>1665</v>
      </c>
      <c r="B211" s="108">
        <v>16091</v>
      </c>
      <c r="C211" s="109">
        <v>109.7904736145609</v>
      </c>
      <c r="D211" s="109">
        <v>204.17461900009718</v>
      </c>
      <c r="E211" s="109">
        <v>204.17461900009718</v>
      </c>
      <c r="F211" s="109">
        <v>207.28415559257579</v>
      </c>
      <c r="G211" s="109">
        <v>214.65409408374151</v>
      </c>
      <c r="H211" s="109">
        <v>219.81594340171969</v>
      </c>
      <c r="I211" s="109">
        <v>220.9375375807999</v>
      </c>
      <c r="J211" s="109">
        <v>222.1099607353743</v>
      </c>
      <c r="K211" s="109">
        <v>223.87327687293606</v>
      </c>
      <c r="L211" s="109">
        <v>230.9962046691509</v>
      </c>
      <c r="M211" s="109">
        <v>245.82095569912107</v>
      </c>
      <c r="N211" s="109">
        <v>260.65954170610075</v>
      </c>
      <c r="P211" s="109">
        <v>200.07306824506503</v>
      </c>
      <c r="Q211" s="109">
        <v>192.90498219317129</v>
      </c>
      <c r="R211" s="109">
        <v>192.90498219317129</v>
      </c>
      <c r="S211" s="109">
        <v>198.91380910701784</v>
      </c>
      <c r="T211" s="109">
        <v>202.79753293986852</v>
      </c>
      <c r="U211" s="109">
        <v>206.48461560737539</v>
      </c>
      <c r="V211" s="109">
        <v>207.81257587864602</v>
      </c>
      <c r="W211" s="109">
        <v>209.4357458471215</v>
      </c>
      <c r="X211" s="109">
        <v>211.75390978588194</v>
      </c>
      <c r="Y211" s="109">
        <v>215.98680285826762</v>
      </c>
      <c r="Z211" s="109">
        <v>226.62116977433814</v>
      </c>
      <c r="AA211" s="109">
        <v>236.26335893734361</v>
      </c>
      <c r="AC211" s="82">
        <f>IF(ISNA(VLOOKUP($B211,'Feeder DER'!$B$3:$V$366,'Feeder DER'!C$369,FALSE)),0,VLOOKUP($B211,'Feeder DER'!$B$3:$V$366,'Feeder DER'!C$369,FALSE)/1000)</f>
        <v>3.0324702592216524E-2</v>
      </c>
      <c r="AD211" s="82">
        <f>IF(ISNA(VLOOKUP($B211,'Feeder DER'!$B$3:$V$366,'Feeder DER'!D$369,FALSE)),0,VLOOKUP($B211,'Feeder DER'!$B$3:$V$366,'Feeder DER'!D$369,FALSE)/1000)</f>
        <v>6.4474313414993642E-2</v>
      </c>
      <c r="AE211" s="82">
        <f>IF(ISNA(VLOOKUP($B211,'Feeder DER'!$B$3:$V$366,'Feeder DER'!E$369,FALSE)),0,VLOOKUP($B211,'Feeder DER'!$B$3:$V$366,'Feeder DER'!E$369,FALSE)/1000)</f>
        <v>0.10544873590372714</v>
      </c>
      <c r="AF211" s="82">
        <f>IF(ISNA(VLOOKUP($B211,'Feeder DER'!$B$3:$V$366,'Feeder DER'!F$369,FALSE)),0,VLOOKUP($B211,'Feeder DER'!$B$3:$V$366,'Feeder DER'!F$369,FALSE)/1000)</f>
        <v>0.15244364051262274</v>
      </c>
      <c r="AG211" s="82">
        <f>IF(ISNA(VLOOKUP($B211,'Feeder DER'!$B$3:$V$366,'Feeder DER'!G$369,FALSE)),0,VLOOKUP($B211,'Feeder DER'!$B$3:$V$366,'Feeder DER'!G$369,FALSE)/1000)</f>
        <v>0.20160711710864404</v>
      </c>
      <c r="AH211" s="82">
        <f>IF(ISNA(VLOOKUP($B211,'Feeder DER'!$B$3:$V$366,'Feeder DER'!H$369,FALSE)),0,VLOOKUP($B211,'Feeder DER'!$B$3:$V$366,'Feeder DER'!H$369,FALSE)/1000)</f>
        <v>0.25693373714313977</v>
      </c>
      <c r="AI211" s="82">
        <f>IF(ISNA(VLOOKUP($B211,'Feeder DER'!$B$3:$V$366,'Feeder DER'!I$369,FALSE)),0,VLOOKUP($B211,'Feeder DER'!$B$3:$V$366,'Feeder DER'!I$369,FALSE)/1000)</f>
        <v>0.31977313413003405</v>
      </c>
      <c r="AJ211" s="82">
        <f>IF(ISNA(VLOOKUP($B211,'Feeder DER'!$B$3:$V$366,'Feeder DER'!J$369,FALSE)),0,VLOOKUP($B211,'Feeder DER'!$B$3:$V$366,'Feeder DER'!J$369,FALSE)/1000)</f>
        <v>0.45593603364065621</v>
      </c>
      <c r="AK211" s="82">
        <f>IF(ISNA(VLOOKUP($B211,'Feeder DER'!$B$3:$V$366,'Feeder DER'!K$369,FALSE)),0,VLOOKUP($B211,'Feeder DER'!$B$3:$V$366,'Feeder DER'!K$369,FALSE)/1000)</f>
        <v>0.57094958382953687</v>
      </c>
      <c r="AL211" s="82">
        <f>IF(ISNA(VLOOKUP($B211,'Feeder DER'!$B$3:$V$366,'Feeder DER'!L$369,FALSE)),0,VLOOKUP($B211,'Feeder DER'!$B$3:$V$366,'Feeder DER'!L$369,FALSE)/1000)</f>
        <v>0.67926356360969209</v>
      </c>
      <c r="AM211" s="82">
        <f>IF(ISNA(VLOOKUP($B211,'Feeder DER'!$B$3:$V$366,'Feeder DER'!M$369,FALSE)),0,VLOOKUP($B211,'Feeder DER'!$B$3:$V$366,'Feeder DER'!M$369,FALSE)/1000)</f>
        <v>-0.29340691882530584</v>
      </c>
      <c r="AN211" s="82">
        <f>IF(ISNA(VLOOKUP($B211,'Feeder DER'!$B$3:$V$366,'Feeder DER'!N$369,FALSE)),0,VLOOKUP($B211,'Feeder DER'!$B$3:$V$366,'Feeder DER'!N$369,FALSE)/1000)</f>
        <v>-0.37255515706164338</v>
      </c>
      <c r="AO211" s="82">
        <f>IF(ISNA(VLOOKUP($B211,'Feeder DER'!$B$3:$V$366,'Feeder DER'!O$369,FALSE)),0,VLOOKUP($B211,'Feeder DER'!$B$3:$V$366,'Feeder DER'!O$369,FALSE)/1000)</f>
        <v>-0.46071169600735812</v>
      </c>
      <c r="AP211" s="82">
        <f>IF(ISNA(VLOOKUP($B211,'Feeder DER'!$B$3:$V$366,'Feeder DER'!P$369,FALSE)),0,VLOOKUP($B211,'Feeder DER'!$B$3:$V$366,'Feeder DER'!P$369,FALSE)/1000)</f>
        <v>-0.54885170699028318</v>
      </c>
      <c r="AQ211" s="82">
        <f>IF(ISNA(VLOOKUP($B211,'Feeder DER'!$B$3:$V$366,'Feeder DER'!Q$369,FALSE)),0,VLOOKUP($B211,'Feeder DER'!$B$3:$V$366,'Feeder DER'!Q$369,FALSE)/1000)</f>
        <v>-0.62856926428749749</v>
      </c>
      <c r="AR211" s="82">
        <f>IF(ISNA(VLOOKUP($B211,'Feeder DER'!$B$3:$V$366,'Feeder DER'!R$369,FALSE)),0,VLOOKUP($B211,'Feeder DER'!$B$3:$V$366,'Feeder DER'!R$369,FALSE)/1000)</f>
        <v>-0.70268825183510542</v>
      </c>
      <c r="AS211" s="82">
        <f>IF(ISNA(VLOOKUP($B211,'Feeder DER'!$B$3:$V$366,'Feeder DER'!S$369,FALSE)),0,VLOOKUP($B211,'Feeder DER'!$B$3:$V$366,'Feeder DER'!S$369,FALSE)/1000)</f>
        <v>-0.77459197121439682</v>
      </c>
      <c r="AT211" s="82">
        <f>IF(ISNA(VLOOKUP($B211,'Feeder DER'!$B$3:$V$366,'Feeder DER'!T$369,FALSE)),0,VLOOKUP($B211,'Feeder DER'!$B$3:$V$366,'Feeder DER'!T$369,FALSE)/1000)</f>
        <v>-0.85792487584724586</v>
      </c>
      <c r="AU211" s="82">
        <f>IF(ISNA(VLOOKUP($B211,'Feeder DER'!$B$3:$V$366,'Feeder DER'!U$369,FALSE)),0,VLOOKUP($B211,'Feeder DER'!$B$3:$V$366,'Feeder DER'!U$369,FALSE)/1000)</f>
        <v>-0.94302518415847858</v>
      </c>
      <c r="AV211" s="82">
        <f>IF(ISNA(VLOOKUP($B211,'Feeder DER'!$B$3:$V$366,'Feeder DER'!V$369,FALSE)),0,VLOOKUP($B211,'Feeder DER'!$B$3:$V$366,'Feeder DER'!V$369,FALSE)/1000)</f>
        <v>-1.0189415776344273</v>
      </c>
    </row>
    <row r="212" spans="1:48" x14ac:dyDescent="0.25">
      <c r="A212" s="9" t="s">
        <v>1665</v>
      </c>
      <c r="B212" s="108">
        <v>16092</v>
      </c>
      <c r="C212" s="109">
        <v>88.417884402868751</v>
      </c>
      <c r="D212" s="109">
        <v>101.99581367882355</v>
      </c>
      <c r="E212" s="109">
        <v>101.99581367882355</v>
      </c>
      <c r="F212" s="109">
        <v>103.54918851290995</v>
      </c>
      <c r="G212" s="109">
        <v>107.23085510227664</v>
      </c>
      <c r="H212" s="109">
        <v>109.80946660576824</v>
      </c>
      <c r="I212" s="109">
        <v>110.36976108053183</v>
      </c>
      <c r="J212" s="109">
        <v>110.95544726529045</v>
      </c>
      <c r="K212" s="109">
        <v>111.8363151474219</v>
      </c>
      <c r="L212" s="109">
        <v>115.39458708106561</v>
      </c>
      <c r="M212" s="109">
        <v>122.8003192494066</v>
      </c>
      <c r="N212" s="109">
        <v>130.21296270644851</v>
      </c>
      <c r="P212" s="109">
        <v>134.72573338144446</v>
      </c>
      <c r="Q212" s="109">
        <v>124.30077996582673</v>
      </c>
      <c r="R212" s="109">
        <v>124.30077996582673</v>
      </c>
      <c r="S212" s="109">
        <v>128.17264404926885</v>
      </c>
      <c r="T212" s="109">
        <v>130.67517092082363</v>
      </c>
      <c r="U212" s="109">
        <v>133.05098955525708</v>
      </c>
      <c r="V212" s="109">
        <v>133.9066776541641</v>
      </c>
      <c r="W212" s="109">
        <v>134.95258787796831</v>
      </c>
      <c r="X212" s="109">
        <v>136.44632631022938</v>
      </c>
      <c r="Y212" s="109">
        <v>139.17384482440963</v>
      </c>
      <c r="Z212" s="109">
        <v>146.02623446765202</v>
      </c>
      <c r="AA212" s="109">
        <v>152.23930175038004</v>
      </c>
      <c r="AC212" s="82">
        <f>IF(ISNA(VLOOKUP($B212,'Feeder DER'!$B$3:$V$366,'Feeder DER'!C$369,FALSE)),0,VLOOKUP($B212,'Feeder DER'!$B$3:$V$366,'Feeder DER'!C$369,FALSE)/1000)</f>
        <v>1.6803298406076687E-2</v>
      </c>
      <c r="AD212" s="82">
        <f>IF(ISNA(VLOOKUP($B212,'Feeder DER'!$B$3:$V$366,'Feeder DER'!D$369,FALSE)),0,VLOOKUP($B212,'Feeder DER'!$B$3:$V$366,'Feeder DER'!D$369,FALSE)/1000)</f>
        <v>3.5726026481035435E-2</v>
      </c>
      <c r="AE212" s="82">
        <f>IF(ISNA(VLOOKUP($B212,'Feeder DER'!$B$3:$V$366,'Feeder DER'!E$369,FALSE)),0,VLOOKUP($B212,'Feeder DER'!$B$3:$V$366,'Feeder DER'!E$369,FALSE)/1000)</f>
        <v>5.8430468379554436E-2</v>
      </c>
      <c r="AF212" s="82">
        <f>IF(ISNA(VLOOKUP($B212,'Feeder DER'!$B$3:$V$366,'Feeder DER'!F$369,FALSE)),0,VLOOKUP($B212,'Feeder DER'!$B$3:$V$366,'Feeder DER'!F$369,FALSE)/1000)</f>
        <v>8.4470935002665434E-2</v>
      </c>
      <c r="AG212" s="82">
        <f>IF(ISNA(VLOOKUP($B212,'Feeder DER'!$B$3:$V$366,'Feeder DER'!G$369,FALSE)),0,VLOOKUP($B212,'Feeder DER'!$B$3:$V$366,'Feeder DER'!G$369,FALSE)/1000)</f>
        <v>0.11171303458833953</v>
      </c>
      <c r="AH212" s="82">
        <f>IF(ISNA(VLOOKUP($B212,'Feeder DER'!$B$3:$V$366,'Feeder DER'!H$369,FALSE)),0,VLOOKUP($B212,'Feeder DER'!$B$3:$V$366,'Feeder DER'!H$369,FALSE)/1000)</f>
        <v>0.14237020932606878</v>
      </c>
      <c r="AI212" s="82">
        <f>IF(ISNA(VLOOKUP($B212,'Feeder DER'!$B$3:$V$366,'Feeder DER'!I$369,FALSE)),0,VLOOKUP($B212,'Feeder DER'!$B$3:$V$366,'Feeder DER'!I$369,FALSE)/1000)</f>
        <v>0.17719030808936956</v>
      </c>
      <c r="AJ212" s="82">
        <f>IF(ISNA(VLOOKUP($B212,'Feeder DER'!$B$3:$V$366,'Feeder DER'!J$369,FALSE)),0,VLOOKUP($B212,'Feeder DER'!$B$3:$V$366,'Feeder DER'!J$369,FALSE)/1000)</f>
        <v>0.25263988011257138</v>
      </c>
      <c r="AK212" s="82">
        <f>IF(ISNA(VLOOKUP($B212,'Feeder DER'!$B$3:$V$366,'Feeder DER'!K$369,FALSE)),0,VLOOKUP($B212,'Feeder DER'!$B$3:$V$366,'Feeder DER'!K$369,FALSE)/1000)</f>
        <v>0.31637033216528454</v>
      </c>
      <c r="AL212" s="82">
        <f>IF(ISNA(VLOOKUP($B212,'Feeder DER'!$B$3:$V$366,'Feeder DER'!L$369,FALSE)),0,VLOOKUP($B212,'Feeder DER'!$B$3:$V$366,'Feeder DER'!L$369,FALSE)/1000)</f>
        <v>0.37638846814736188</v>
      </c>
      <c r="AM212" s="82">
        <f>IF(ISNA(VLOOKUP($B212,'Feeder DER'!$B$3:$V$366,'Feeder DER'!M$369,FALSE)),0,VLOOKUP($B212,'Feeder DER'!$B$3:$V$366,'Feeder DER'!M$369,FALSE)/1000)</f>
        <v>-0.16258045718458505</v>
      </c>
      <c r="AN212" s="82">
        <f>IF(ISNA(VLOOKUP($B212,'Feeder DER'!$B$3:$V$366,'Feeder DER'!N$369,FALSE)),0,VLOOKUP($B212,'Feeder DER'!$B$3:$V$366,'Feeder DER'!N$369,FALSE)/1000)</f>
        <v>-0.20643748962723096</v>
      </c>
      <c r="AO212" s="82">
        <f>IF(ISNA(VLOOKUP($B212,'Feeder DER'!$B$3:$V$366,'Feeder DER'!O$369,FALSE)),0,VLOOKUP($B212,'Feeder DER'!$B$3:$V$366,'Feeder DER'!O$369,FALSE)/1000)</f>
        <v>-0.25528613458416388</v>
      </c>
      <c r="AP212" s="82">
        <f>IF(ISNA(VLOOKUP($B212,'Feeder DER'!$B$3:$V$366,'Feeder DER'!P$369,FALSE)),0,VLOOKUP($B212,'Feeder DER'!$B$3:$V$366,'Feeder DER'!P$369,FALSE)/1000)</f>
        <v>-0.30412562118942099</v>
      </c>
      <c r="AQ212" s="82">
        <f>IF(ISNA(VLOOKUP($B212,'Feeder DER'!$B$3:$V$366,'Feeder DER'!Q$369,FALSE)),0,VLOOKUP($B212,'Feeder DER'!$B$3:$V$366,'Feeder DER'!Q$369,FALSE)/1000)</f>
        <v>-0.34829812047099423</v>
      </c>
      <c r="AR212" s="82">
        <f>IF(ISNA(VLOOKUP($B212,'Feeder DER'!$B$3:$V$366,'Feeder DER'!R$369,FALSE)),0,VLOOKUP($B212,'Feeder DER'!$B$3:$V$366,'Feeder DER'!R$369,FALSE)/1000)</f>
        <v>-0.38936838196923601</v>
      </c>
      <c r="AS212" s="82">
        <f>IF(ISNA(VLOOKUP($B212,'Feeder DER'!$B$3:$V$366,'Feeder DER'!S$369,FALSE)),0,VLOOKUP($B212,'Feeder DER'!$B$3:$V$366,'Feeder DER'!S$369,FALSE)/1000)</f>
        <v>-0.42921113556468743</v>
      </c>
      <c r="AT212" s="82">
        <f>IF(ISNA(VLOOKUP($B212,'Feeder DER'!$B$3:$V$366,'Feeder DER'!T$369,FALSE)),0,VLOOKUP($B212,'Feeder DER'!$B$3:$V$366,'Feeder DER'!T$369,FALSE)/1000)</f>
        <v>-0.47538694419241334</v>
      </c>
      <c r="AU212" s="82">
        <f>IF(ISNA(VLOOKUP($B212,'Feeder DER'!$B$3:$V$366,'Feeder DER'!U$369,FALSE)),0,VLOOKUP($B212,'Feeder DER'!$B$3:$V$366,'Feeder DER'!U$369,FALSE)/1000)</f>
        <v>-0.52254209338651625</v>
      </c>
      <c r="AV212" s="82">
        <f>IF(ISNA(VLOOKUP($B212,'Feeder DER'!$B$3:$V$366,'Feeder DER'!V$369,FALSE)),0,VLOOKUP($B212,'Feeder DER'!$B$3:$V$366,'Feeder DER'!V$369,FALSE)/1000)</f>
        <v>-0.56460832007448791</v>
      </c>
    </row>
    <row r="213" spans="1:48" x14ac:dyDescent="0.25">
      <c r="A213" s="9" t="s">
        <v>1665</v>
      </c>
      <c r="B213" s="108">
        <v>16093</v>
      </c>
      <c r="C213" s="109">
        <v>91.995689936357508</v>
      </c>
      <c r="D213" s="109">
        <v>99.896131790525999</v>
      </c>
      <c r="E213" s="109">
        <v>99.896131790525999</v>
      </c>
      <c r="F213" s="109">
        <v>101.41752891016287</v>
      </c>
      <c r="G213" s="109">
        <v>105.02340485305474</v>
      </c>
      <c r="H213" s="109">
        <v>107.54893315954487</v>
      </c>
      <c r="I213" s="109">
        <v>108.09769343385121</v>
      </c>
      <c r="J213" s="109">
        <v>108.67132270538947</v>
      </c>
      <c r="K213" s="109">
        <v>109.53405707525818</v>
      </c>
      <c r="L213" s="109">
        <v>113.01907856005272</v>
      </c>
      <c r="M213" s="109">
        <v>120.27235661147854</v>
      </c>
      <c r="N213" s="109">
        <v>127.53240367608255</v>
      </c>
      <c r="P213" s="109">
        <v>126.71170779777701</v>
      </c>
      <c r="Q213" s="109">
        <v>121.7731113657854</v>
      </c>
      <c r="R213" s="109">
        <v>121.7731113657854</v>
      </c>
      <c r="S213" s="109">
        <v>125.56624071184262</v>
      </c>
      <c r="T213" s="109">
        <v>128.01787845304983</v>
      </c>
      <c r="U213" s="109">
        <v>130.34538458161401</v>
      </c>
      <c r="V213" s="109">
        <v>131.18367217877332</v>
      </c>
      <c r="W213" s="109">
        <v>132.2083137151896</v>
      </c>
      <c r="X213" s="109">
        <v>133.67167682934777</v>
      </c>
      <c r="Y213" s="109">
        <v>136.34373098597354</v>
      </c>
      <c r="Z213" s="109">
        <v>143.05677661109124</v>
      </c>
      <c r="AA213" s="109">
        <v>149.14350055884731</v>
      </c>
      <c r="AC213" s="82">
        <f>IF(ISNA(VLOOKUP($B213,'Feeder DER'!$B$3:$V$366,'Feeder DER'!C$369,FALSE)),0,VLOOKUP($B213,'Feeder DER'!$B$3:$V$366,'Feeder DER'!C$369,FALSE)/1000)</f>
        <v>7.5352291289750156E-3</v>
      </c>
      <c r="AD213" s="82">
        <f>IF(ISNA(VLOOKUP($B213,'Feeder DER'!$B$3:$V$366,'Feeder DER'!D$369,FALSE)),0,VLOOKUP($B213,'Feeder DER'!$B$3:$V$366,'Feeder DER'!D$369,FALSE)/1000)</f>
        <v>1.6020890000089327E-2</v>
      </c>
      <c r="AE213" s="82">
        <f>IF(ISNA(VLOOKUP($B213,'Feeder DER'!$B$3:$V$366,'Feeder DER'!E$369,FALSE)),0,VLOOKUP($B213,'Feeder DER'!$B$3:$V$366,'Feeder DER'!E$369,FALSE)/1000)</f>
        <v>2.6202413163956439E-2</v>
      </c>
      <c r="AF213" s="82">
        <f>IF(ISNA(VLOOKUP($B213,'Feeder DER'!$B$3:$V$366,'Feeder DER'!F$369,FALSE)),0,VLOOKUP($B213,'Feeder DER'!$B$3:$V$366,'Feeder DER'!F$369,FALSE)/1000)</f>
        <v>3.7879934915257783E-2</v>
      </c>
      <c r="AG213" s="82">
        <f>IF(ISNA(VLOOKUP($B213,'Feeder DER'!$B$3:$V$366,'Feeder DER'!G$369,FALSE)),0,VLOOKUP($B213,'Feeder DER'!$B$3:$V$366,'Feeder DER'!G$369,FALSE)/1000)</f>
        <v>5.0096313948208508E-2</v>
      </c>
      <c r="AH213" s="82">
        <f>IF(ISNA(VLOOKUP($B213,'Feeder DER'!$B$3:$V$366,'Feeder DER'!H$369,FALSE)),0,VLOOKUP($B213,'Feeder DER'!$B$3:$V$366,'Feeder DER'!H$369,FALSE)/1000)</f>
        <v>6.3844140744658967E-2</v>
      </c>
      <c r="AI213" s="82">
        <f>IF(ISNA(VLOOKUP($B213,'Feeder DER'!$B$3:$V$366,'Feeder DER'!I$369,FALSE)),0,VLOOKUP($B213,'Feeder DER'!$B$3:$V$366,'Feeder DER'!I$369,FALSE)/1000)</f>
        <v>7.9458778783826664E-2</v>
      </c>
      <c r="AJ213" s="82">
        <f>IF(ISNA(VLOOKUP($B213,'Feeder DER'!$B$3:$V$366,'Feeder DER'!J$369,FALSE)),0,VLOOKUP($B213,'Feeder DER'!$B$3:$V$366,'Feeder DER'!J$369,FALSE)/1000)</f>
        <v>0.11329319623798124</v>
      </c>
      <c r="AK213" s="82">
        <f>IF(ISNA(VLOOKUP($B213,'Feeder DER'!$B$3:$V$366,'Feeder DER'!K$369,FALSE)),0,VLOOKUP($B213,'Feeder DER'!$B$3:$V$366,'Feeder DER'!K$369,FALSE)/1000)</f>
        <v>0.14187232083036977</v>
      </c>
      <c r="AL213" s="82">
        <f>IF(ISNA(VLOOKUP($B213,'Feeder DER'!$B$3:$V$366,'Feeder DER'!L$369,FALSE)),0,VLOOKUP($B213,'Feeder DER'!$B$3:$V$366,'Feeder DER'!L$369,FALSE)/1000)</f>
        <v>0.16878670368483256</v>
      </c>
      <c r="AM213" s="82">
        <f>IF(ISNA(VLOOKUP($B213,'Feeder DER'!$B$3:$V$366,'Feeder DER'!M$369,FALSE)),0,VLOOKUP($B213,'Feeder DER'!$B$3:$V$366,'Feeder DER'!M$369,FALSE)/1000)</f>
        <v>-7.2907173768712363E-2</v>
      </c>
      <c r="AN213" s="82">
        <f>IF(ISNA(VLOOKUP($B213,'Feeder DER'!$B$3:$V$366,'Feeder DER'!N$369,FALSE)),0,VLOOKUP($B213,'Feeder DER'!$B$3:$V$366,'Feeder DER'!N$369,FALSE)/1000)</f>
        <v>-9.2574311754711411E-2</v>
      </c>
      <c r="AO213" s="82">
        <f>IF(ISNA(VLOOKUP($B213,'Feeder DER'!$B$3:$V$366,'Feeder DER'!O$369,FALSE)),0,VLOOKUP($B213,'Feeder DER'!$B$3:$V$366,'Feeder DER'!O$369,FALSE)/1000)</f>
        <v>-0.11447987597758597</v>
      </c>
      <c r="AP213" s="82">
        <f>IF(ISNA(VLOOKUP($B213,'Feeder DER'!$B$3:$V$366,'Feeder DER'!P$369,FALSE)),0,VLOOKUP($B213,'Feeder DER'!$B$3:$V$366,'Feeder DER'!P$369,FALSE)/1000)</f>
        <v>-0.13638133325213095</v>
      </c>
      <c r="AQ213" s="82">
        <f>IF(ISNA(VLOOKUP($B213,'Feeder DER'!$B$3:$V$366,'Feeder DER'!Q$369,FALSE)),0,VLOOKUP($B213,'Feeder DER'!$B$3:$V$366,'Feeder DER'!Q$369,FALSE)/1000)</f>
        <v>-0.15618993839871151</v>
      </c>
      <c r="AR213" s="82">
        <f>IF(ISNA(VLOOKUP($B213,'Feeder DER'!$B$3:$V$366,'Feeder DER'!R$369,FALSE)),0,VLOOKUP($B213,'Feeder DER'!$B$3:$V$366,'Feeder DER'!R$369,FALSE)/1000)</f>
        <v>-0.17460738378932925</v>
      </c>
      <c r="AS213" s="82">
        <f>IF(ISNA(VLOOKUP($B213,'Feeder DER'!$B$3:$V$366,'Feeder DER'!S$369,FALSE)),0,VLOOKUP($B213,'Feeder DER'!$B$3:$V$366,'Feeder DER'!S$369,FALSE)/1000)</f>
        <v>-0.19247436860478956</v>
      </c>
      <c r="AT213" s="82">
        <f>IF(ISNA(VLOOKUP($B213,'Feeder DER'!$B$3:$V$366,'Feeder DER'!T$369,FALSE)),0,VLOOKUP($B213,'Feeder DER'!$B$3:$V$366,'Feeder DER'!T$369,FALSE)/1000)</f>
        <v>-0.21318133278628534</v>
      </c>
      <c r="AU213" s="82">
        <f>IF(ISNA(VLOOKUP($B213,'Feeder DER'!$B$3:$V$366,'Feeder DER'!U$369,FALSE)),0,VLOOKUP($B213,'Feeder DER'!$B$3:$V$366,'Feeder DER'!U$369,FALSE)/1000)</f>
        <v>-0.23432747000301593</v>
      </c>
      <c r="AV213" s="82">
        <f>IF(ISNA(VLOOKUP($B213,'Feeder DER'!$B$3:$V$366,'Feeder DER'!V$369,FALSE)),0,VLOOKUP($B213,'Feeder DER'!$B$3:$V$366,'Feeder DER'!V$369,FALSE)/1000)</f>
        <v>-0.25319154353340323</v>
      </c>
    </row>
    <row r="214" spans="1:48" x14ac:dyDescent="0.25">
      <c r="A214" s="9" t="s">
        <v>1665</v>
      </c>
      <c r="B214" s="108">
        <v>16094</v>
      </c>
      <c r="C214" s="109">
        <v>149.40904913671653</v>
      </c>
      <c r="D214" s="109">
        <v>176.19840788735127</v>
      </c>
      <c r="E214" s="109">
        <v>176.19840788735127</v>
      </c>
      <c r="F214" s="109">
        <v>178.88187265660315</v>
      </c>
      <c r="G214" s="109">
        <v>185.24197478257059</v>
      </c>
      <c r="H214" s="109">
        <v>189.69654232890079</v>
      </c>
      <c r="I214" s="109">
        <v>190.6644545484385</v>
      </c>
      <c r="J214" s="109">
        <v>191.67623110625925</v>
      </c>
      <c r="K214" s="109">
        <v>193.1979358977853</v>
      </c>
      <c r="L214" s="109">
        <v>199.3448729820123</v>
      </c>
      <c r="M214" s="109">
        <v>212.13832175443719</v>
      </c>
      <c r="N214" s="109">
        <v>224.94370982144321</v>
      </c>
      <c r="P214" s="109">
        <v>239.90160131415436</v>
      </c>
      <c r="Q214" s="109">
        <v>224.17205672544677</v>
      </c>
      <c r="R214" s="109">
        <v>224.17205672544677</v>
      </c>
      <c r="S214" s="109">
        <v>231.15482654543686</v>
      </c>
      <c r="T214" s="109">
        <v>235.66804517496894</v>
      </c>
      <c r="U214" s="109">
        <v>239.95274998401362</v>
      </c>
      <c r="V214" s="109">
        <v>241.49595318113123</v>
      </c>
      <c r="W214" s="109">
        <v>243.38221524710397</v>
      </c>
      <c r="X214" s="109">
        <v>246.07611963500779</v>
      </c>
      <c r="Y214" s="109">
        <v>250.99510272786222</v>
      </c>
      <c r="Z214" s="109">
        <v>263.35314489165324</v>
      </c>
      <c r="AA214" s="109">
        <v>274.55819180870105</v>
      </c>
      <c r="AC214" s="82">
        <f>IF(ISNA(VLOOKUP($B214,'Feeder DER'!$B$3:$V$366,'Feeder DER'!C$369,FALSE)),0,VLOOKUP($B214,'Feeder DER'!$B$3:$V$366,'Feeder DER'!C$369,FALSE)/1000)</f>
        <v>2.8352156866796124E-2</v>
      </c>
      <c r="AD214" s="82">
        <f>IF(ISNA(VLOOKUP($B214,'Feeder DER'!$B$3:$V$366,'Feeder DER'!D$369,FALSE)),0,VLOOKUP($B214,'Feeder DER'!$B$3:$V$366,'Feeder DER'!D$369,FALSE)/1000)</f>
        <v>6.0267131913301734E-2</v>
      </c>
      <c r="AE214" s="82">
        <f>IF(ISNA(VLOOKUP($B214,'Feeder DER'!$B$3:$V$366,'Feeder DER'!E$369,FALSE)),0,VLOOKUP($B214,'Feeder DER'!$B$3:$V$366,'Feeder DER'!E$369,FALSE)/1000)</f>
        <v>9.8556904536887785E-2</v>
      </c>
      <c r="AF214" s="82">
        <f>IF(ISNA(VLOOKUP($B214,'Feeder DER'!$B$3:$V$366,'Feeder DER'!F$369,FALSE)),0,VLOOKUP($B214,'Feeder DER'!$B$3:$V$366,'Feeder DER'!F$369,FALSE)/1000)</f>
        <v>0.14246847206589536</v>
      </c>
      <c r="AG214" s="82">
        <f>IF(ISNA(VLOOKUP($B214,'Feeder DER'!$B$3:$V$366,'Feeder DER'!G$369,FALSE)),0,VLOOKUP($B214,'Feeder DER'!$B$3:$V$366,'Feeder DER'!G$369,FALSE)/1000)</f>
        <v>0.18840268718403808</v>
      </c>
      <c r="AH214" s="82">
        <f>IF(ISNA(VLOOKUP($B214,'Feeder DER'!$B$3:$V$366,'Feeder DER'!H$369,FALSE)),0,VLOOKUP($B214,'Feeder DER'!$B$3:$V$366,'Feeder DER'!H$369,FALSE)/1000)</f>
        <v>0.24009226359937344</v>
      </c>
      <c r="AI214" s="82">
        <f>IF(ISNA(VLOOKUP($B214,'Feeder DER'!$B$3:$V$366,'Feeder DER'!I$369,FALSE)),0,VLOOKUP($B214,'Feeder DER'!$B$3:$V$366,'Feeder DER'!I$369,FALSE)/1000)</f>
        <v>0.29879849133483144</v>
      </c>
      <c r="AJ214" s="82">
        <f>IF(ISNA(VLOOKUP($B214,'Feeder DER'!$B$3:$V$366,'Feeder DER'!J$369,FALSE)),0,VLOOKUP($B214,'Feeder DER'!$B$3:$V$366,'Feeder DER'!J$369,FALSE)/1000)</f>
        <v>0.42600238187156692</v>
      </c>
      <c r="AK214" s="82">
        <f>IF(ISNA(VLOOKUP($B214,'Feeder DER'!$B$3:$V$366,'Feeder DER'!K$369,FALSE)),0,VLOOKUP($B214,'Feeder DER'!$B$3:$V$366,'Feeder DER'!K$369,FALSE)/1000)</f>
        <v>0.53344199628735889</v>
      </c>
      <c r="AL214" s="82">
        <f>IF(ISNA(VLOOKUP($B214,'Feeder DER'!$B$3:$V$366,'Feeder DER'!L$369,FALSE)),0,VLOOKUP($B214,'Feeder DER'!$B$3:$V$366,'Feeder DER'!L$369,FALSE)/1000)</f>
        <v>0.63461762805067545</v>
      </c>
      <c r="AM214" s="82">
        <f>IF(ISNA(VLOOKUP($B214,'Feeder DER'!$B$3:$V$366,'Feeder DER'!M$369,FALSE)),0,VLOOKUP($B214,'Feeder DER'!$B$3:$V$366,'Feeder DER'!M$369,FALSE)/1000)</f>
        <v>-0.27411099670936939</v>
      </c>
      <c r="AN214" s="82">
        <f>IF(ISNA(VLOOKUP($B214,'Feeder DER'!$B$3:$V$366,'Feeder DER'!N$369,FALSE)),0,VLOOKUP($B214,'Feeder DER'!$B$3:$V$366,'Feeder DER'!N$369,FALSE)/1000)</f>
        <v>-0.34807289672457553</v>
      </c>
      <c r="AO214" s="82">
        <f>IF(ISNA(VLOOKUP($B214,'Feeder DER'!$B$3:$V$366,'Feeder DER'!O$369,FALSE)),0,VLOOKUP($B214,'Feeder DER'!$B$3:$V$366,'Feeder DER'!O$369,FALSE)/1000)</f>
        <v>-0.43044474485009465</v>
      </c>
      <c r="AP214" s="82">
        <f>IF(ISNA(VLOOKUP($B214,'Feeder DER'!$B$3:$V$366,'Feeder DER'!P$369,FALSE)),0,VLOOKUP($B214,'Feeder DER'!$B$3:$V$366,'Feeder DER'!P$369,FALSE)/1000)</f>
        <v>-0.51279206235107533</v>
      </c>
      <c r="AQ214" s="82">
        <f>IF(ISNA(VLOOKUP($B214,'Feeder DER'!$B$3:$V$366,'Feeder DER'!Q$369,FALSE)),0,VLOOKUP($B214,'Feeder DER'!$B$3:$V$366,'Feeder DER'!Q$369,FALSE)/1000)</f>
        <v>-0.58726178088519831</v>
      </c>
      <c r="AR214" s="82">
        <f>IF(ISNA(VLOOKUP($B214,'Feeder DER'!$B$3:$V$366,'Feeder DER'!R$369,FALSE)),0,VLOOKUP($B214,'Feeder DER'!$B$3:$V$366,'Feeder DER'!R$369,FALSE)/1000)</f>
        <v>-0.65649365595904452</v>
      </c>
      <c r="AS214" s="82">
        <f>IF(ISNA(VLOOKUP($B214,'Feeder DER'!$B$3:$V$366,'Feeder DER'!S$369,FALSE)),0,VLOOKUP($B214,'Feeder DER'!$B$3:$V$366,'Feeder DER'!S$369,FALSE)/1000)</f>
        <v>-0.72364864054708222</v>
      </c>
      <c r="AT214" s="82">
        <f>IF(ISNA(VLOOKUP($B214,'Feeder DER'!$B$3:$V$366,'Feeder DER'!T$369,FALSE)),0,VLOOKUP($B214,'Feeder DER'!$B$3:$V$366,'Feeder DER'!T$369,FALSE)/1000)</f>
        <v>-0.80147005845847541</v>
      </c>
      <c r="AU214" s="82">
        <f>IF(ISNA(VLOOKUP($B214,'Feeder DER'!$B$3:$V$366,'Feeder DER'!U$369,FALSE)),0,VLOOKUP($B214,'Feeder DER'!$B$3:$V$366,'Feeder DER'!U$369,FALSE)/1000)</f>
        <v>-0.88093389066528682</v>
      </c>
      <c r="AV214" s="82">
        <f>IF(ISNA(VLOOKUP($B214,'Feeder DER'!$B$3:$V$366,'Feeder DER'!V$369,FALSE)),0,VLOOKUP($B214,'Feeder DER'!$B$3:$V$366,'Feeder DER'!V$369,FALSE)/1000)</f>
        <v>-0.95180716567764445</v>
      </c>
    </row>
    <row r="215" spans="1:48" x14ac:dyDescent="0.25">
      <c r="A215" s="9" t="s">
        <v>1665</v>
      </c>
      <c r="B215" s="108">
        <v>16095</v>
      </c>
      <c r="C215" s="109">
        <v>70.171890356709497</v>
      </c>
      <c r="D215" s="109">
        <v>79.108196851340139</v>
      </c>
      <c r="E215" s="109">
        <v>79.108196851340139</v>
      </c>
      <c r="F215" s="109">
        <v>80.312998085102322</v>
      </c>
      <c r="G215" s="109">
        <v>170.96518360820272</v>
      </c>
      <c r="H215" s="109">
        <v>175.07643301238011</v>
      </c>
      <c r="I215" s="109">
        <v>175.96974723300488</v>
      </c>
      <c r="J215" s="109">
        <v>176.90354512185448</v>
      </c>
      <c r="K215" s="109">
        <v>178.30797054641661</v>
      </c>
      <c r="L215" s="109">
        <v>183.98115681246918</v>
      </c>
      <c r="M215" s="109">
        <v>195.78860121553734</v>
      </c>
      <c r="N215" s="109">
        <v>207.60706473936696</v>
      </c>
      <c r="P215" s="109">
        <v>85.108525084095291</v>
      </c>
      <c r="Q215" s="109">
        <v>77.807478919783236</v>
      </c>
      <c r="R215" s="109">
        <v>77.807478919783236</v>
      </c>
      <c r="S215" s="109">
        <v>80.23111602918442</v>
      </c>
      <c r="T215" s="109">
        <v>159.02350402270287</v>
      </c>
      <c r="U215" s="109">
        <v>161.91472659779291</v>
      </c>
      <c r="V215" s="109">
        <v>162.95604545645483</v>
      </c>
      <c r="W215" s="109">
        <v>164.2288527350716</v>
      </c>
      <c r="X215" s="109">
        <v>166.04663891371345</v>
      </c>
      <c r="Y215" s="109">
        <v>169.36585822948186</v>
      </c>
      <c r="Z215" s="109">
        <v>177.70478753271985</v>
      </c>
      <c r="AA215" s="109">
        <v>185.26570153854018</v>
      </c>
      <c r="AC215" s="82">
        <f>IF(ISNA(VLOOKUP($B215,'Feeder DER'!$B$3:$V$366,'Feeder DER'!C$369,FALSE)),0,VLOOKUP($B215,'Feeder DER'!$B$3:$V$366,'Feeder DER'!C$369,FALSE)/1000)</f>
        <v>4.9460679748567615E-3</v>
      </c>
      <c r="AD215" s="82">
        <f>IF(ISNA(VLOOKUP($B215,'Feeder DER'!$B$3:$V$366,'Feeder DER'!D$369,FALSE)),0,VLOOKUP($B215,'Feeder DER'!$B$3:$V$366,'Feeder DER'!D$369,FALSE)/1000)</f>
        <v>1.0371137997725434E-2</v>
      </c>
      <c r="AE215" s="82">
        <f>IF(ISNA(VLOOKUP($B215,'Feeder DER'!$B$3:$V$366,'Feeder DER'!E$369,FALSE)),0,VLOOKUP($B215,'Feeder DER'!$B$3:$V$366,'Feeder DER'!E$369,FALSE)/1000)</f>
        <v>1.684311747445898E-2</v>
      </c>
      <c r="AF215" s="82">
        <f>IF(ISNA(VLOOKUP($B215,'Feeder DER'!$B$3:$V$366,'Feeder DER'!F$369,FALSE)),0,VLOOKUP($B215,'Feeder DER'!$B$3:$V$366,'Feeder DER'!F$369,FALSE)/1000)</f>
        <v>2.4219996474710213E-2</v>
      </c>
      <c r="AG215" s="82">
        <f>IF(ISNA(VLOOKUP($B215,'Feeder DER'!$B$3:$V$366,'Feeder DER'!G$369,FALSE)),0,VLOOKUP($B215,'Feeder DER'!$B$3:$V$366,'Feeder DER'!G$369,FALSE)/1000)</f>
        <v>3.1897557166849194E-2</v>
      </c>
      <c r="AH215" s="82">
        <f>IF(ISNA(VLOOKUP($B215,'Feeder DER'!$B$3:$V$366,'Feeder DER'!H$369,FALSE)),0,VLOOKUP($B215,'Feeder DER'!$B$3:$V$366,'Feeder DER'!H$369,FALSE)/1000)</f>
        <v>4.0505300645055344E-2</v>
      </c>
      <c r="AI215" s="82">
        <f>IF(ISNA(VLOOKUP($B215,'Feeder DER'!$B$3:$V$366,'Feeder DER'!I$369,FALSE)),0,VLOOKUP($B215,'Feeder DER'!$B$3:$V$366,'Feeder DER'!I$369,FALSE)/1000)</f>
        <v>5.0257326873574981E-2</v>
      </c>
      <c r="AJ215" s="82">
        <f>IF(ISNA(VLOOKUP($B215,'Feeder DER'!$B$3:$V$366,'Feeder DER'!J$369,FALSE)),0,VLOOKUP($B215,'Feeder DER'!$B$3:$V$366,'Feeder DER'!J$369,FALSE)/1000)</f>
        <v>7.1354682025353E-2</v>
      </c>
      <c r="AK215" s="82">
        <f>IF(ISNA(VLOOKUP($B215,'Feeder DER'!$B$3:$V$366,'Feeder DER'!K$369,FALSE)),0,VLOOKUP($B215,'Feeder DER'!$B$3:$V$366,'Feeder DER'!K$369,FALSE)/1000)</f>
        <v>8.9104538899775626E-2</v>
      </c>
      <c r="AL215" s="82">
        <f>IF(ISNA(VLOOKUP($B215,'Feeder DER'!$B$3:$V$366,'Feeder DER'!L$369,FALSE)),0,VLOOKUP($B215,'Feeder DER'!$B$3:$V$366,'Feeder DER'!L$369,FALSE)/1000)</f>
        <v>0.10575946485177752</v>
      </c>
      <c r="AM215" s="82">
        <f>IF(ISNA(VLOOKUP($B215,'Feeder DER'!$B$3:$V$366,'Feeder DER'!M$369,FALSE)),0,VLOOKUP($B215,'Feeder DER'!$B$3:$V$366,'Feeder DER'!M$369,FALSE)/1000)</f>
        <v>-4.5560846626968618E-2</v>
      </c>
      <c r="AN215" s="82">
        <f>IF(ISNA(VLOOKUP($B215,'Feeder DER'!$B$3:$V$366,'Feeder DER'!N$369,FALSE)),0,VLOOKUP($B215,'Feeder DER'!$B$3:$V$366,'Feeder DER'!N$369,FALSE)/1000)</f>
        <v>-5.8056617484569355E-2</v>
      </c>
      <c r="AO215" s="82">
        <f>IF(ISNA(VLOOKUP($B215,'Feeder DER'!$B$3:$V$366,'Feeder DER'!O$369,FALSE)),0,VLOOKUP($B215,'Feeder DER'!$B$3:$V$366,'Feeder DER'!O$369,FALSE)/1000)</f>
        <v>-7.1886675146183729E-2</v>
      </c>
      <c r="AP215" s="82">
        <f>IF(ISNA(VLOOKUP($B215,'Feeder DER'!$B$3:$V$366,'Feeder DER'!P$369,FALSE)),0,VLOOKUP($B215,'Feeder DER'!$B$3:$V$366,'Feeder DER'!P$369,FALSE)/1000)</f>
        <v>-8.561508940779565E-2</v>
      </c>
      <c r="AQ215" s="82">
        <f>IF(ISNA(VLOOKUP($B215,'Feeder DER'!$B$3:$V$366,'Feeder DER'!Q$369,FALSE)),0,VLOOKUP($B215,'Feeder DER'!$B$3:$V$366,'Feeder DER'!Q$369,FALSE)/1000)</f>
        <v>-9.793701958748903E-2</v>
      </c>
      <c r="AR215" s="82">
        <f>IF(ISNA(VLOOKUP($B215,'Feeder DER'!$B$3:$V$366,'Feeder DER'!R$369,FALSE)),0,VLOOKUP($B215,'Feeder DER'!$B$3:$V$366,'Feeder DER'!R$369,FALSE)/1000)</f>
        <v>-0.10930823488470255</v>
      </c>
      <c r="AS215" s="82">
        <f>IF(ISNA(VLOOKUP($B215,'Feeder DER'!$B$3:$V$366,'Feeder DER'!S$369,FALSE)),0,VLOOKUP($B215,'Feeder DER'!$B$3:$V$366,'Feeder DER'!S$369,FALSE)/1000)</f>
        <v>-0.12025578456112859</v>
      </c>
      <c r="AT215" s="82">
        <f>IF(ISNA(VLOOKUP($B215,'Feeder DER'!$B$3:$V$366,'Feeder DER'!T$369,FALSE)),0,VLOOKUP($B215,'Feeder DER'!$B$3:$V$366,'Feeder DER'!T$369,FALSE)/1000)</f>
        <v>-0.13286198534340982</v>
      </c>
      <c r="AU215" s="82">
        <f>IF(ISNA(VLOOKUP($B215,'Feeder DER'!$B$3:$V$366,'Feeder DER'!U$369,FALSE)),0,VLOOKUP($B215,'Feeder DER'!$B$3:$V$366,'Feeder DER'!U$369,FALSE)/1000)</f>
        <v>-0.14563716759333015</v>
      </c>
      <c r="AV215" s="82">
        <f>IF(ISNA(VLOOKUP($B215,'Feeder DER'!$B$3:$V$366,'Feeder DER'!V$369,FALSE)),0,VLOOKUP($B215,'Feeder DER'!$B$3:$V$366,'Feeder DER'!V$369,FALSE)/1000)</f>
        <v>-0.1568754734383033</v>
      </c>
    </row>
    <row r="216" spans="1:48" x14ac:dyDescent="0.25">
      <c r="A216" s="9" t="s">
        <v>1665</v>
      </c>
      <c r="B216" s="108">
        <v>16096</v>
      </c>
      <c r="C216" s="109">
        <v>129.90452167141299</v>
      </c>
      <c r="D216" s="109">
        <v>133.78638271030445</v>
      </c>
      <c r="E216" s="109">
        <v>133.78638271030445</v>
      </c>
      <c r="F216" s="109">
        <v>135.82392123811155</v>
      </c>
      <c r="G216" s="109">
        <v>140.65310821717497</v>
      </c>
      <c r="H216" s="109">
        <v>144.03543434433979</v>
      </c>
      <c r="I216" s="109">
        <v>144.77036422359183</v>
      </c>
      <c r="J216" s="109">
        <v>145.53860002892591</v>
      </c>
      <c r="K216" s="109">
        <v>146.69402125010609</v>
      </c>
      <c r="L216" s="109">
        <v>151.36135330552582</v>
      </c>
      <c r="M216" s="109">
        <v>161.07534138393447</v>
      </c>
      <c r="N216" s="109">
        <v>170.79839489632332</v>
      </c>
      <c r="P216" s="109">
        <v>209.68018435004365</v>
      </c>
      <c r="Q216" s="109">
        <v>207.9665044323026</v>
      </c>
      <c r="R216" s="109">
        <v>207.9665044323026</v>
      </c>
      <c r="S216" s="109">
        <v>214.44448501530306</v>
      </c>
      <c r="T216" s="109">
        <v>218.63143996335918</v>
      </c>
      <c r="U216" s="109">
        <v>222.60640051231218</v>
      </c>
      <c r="V216" s="109">
        <v>224.03804448802126</v>
      </c>
      <c r="W216" s="109">
        <v>225.78794737080582</v>
      </c>
      <c r="X216" s="109">
        <v>228.28710755611542</v>
      </c>
      <c r="Y216" s="109">
        <v>232.8504939751258</v>
      </c>
      <c r="Z216" s="109">
        <v>244.31516476403817</v>
      </c>
      <c r="AA216" s="109">
        <v>254.71019112627727</v>
      </c>
      <c r="AC216" s="82">
        <f>IF(ISNA(VLOOKUP($B216,'Feeder DER'!$B$3:$V$366,'Feeder DER'!C$369,FALSE)),0,VLOOKUP($B216,'Feeder DER'!$B$3:$V$366,'Feeder DER'!C$369,FALSE)/1000)</f>
        <v>3.2885291738662822E-2</v>
      </c>
      <c r="AD216" s="82">
        <f>IF(ISNA(VLOOKUP($B216,'Feeder DER'!$B$3:$V$366,'Feeder DER'!D$369,FALSE)),0,VLOOKUP($B216,'Feeder DER'!$B$3:$V$366,'Feeder DER'!D$369,FALSE)/1000)</f>
        <v>6.7590999538612376E-2</v>
      </c>
      <c r="AE216" s="82">
        <f>IF(ISNA(VLOOKUP($B216,'Feeder DER'!$B$3:$V$366,'Feeder DER'!E$369,FALSE)),0,VLOOKUP($B216,'Feeder DER'!$B$3:$V$366,'Feeder DER'!E$369,FALSE)/1000)</f>
        <v>0.10898235739997632</v>
      </c>
      <c r="AF216" s="82">
        <f>IF(ISNA(VLOOKUP($B216,'Feeder DER'!$B$3:$V$366,'Feeder DER'!F$369,FALSE)),0,VLOOKUP($B216,'Feeder DER'!$B$3:$V$366,'Feeder DER'!F$369,FALSE)/1000)</f>
        <v>0.15632066459202487</v>
      </c>
      <c r="AG216" s="82">
        <f>IF(ISNA(VLOOKUP($B216,'Feeder DER'!$B$3:$V$366,'Feeder DER'!G$369,FALSE)),0,VLOOKUP($B216,'Feeder DER'!$B$3:$V$366,'Feeder DER'!G$369,FALSE)/1000)</f>
        <v>0.20576315874140527</v>
      </c>
      <c r="AH216" s="82">
        <f>IF(ISNA(VLOOKUP($B216,'Feeder DER'!$B$3:$V$366,'Feeder DER'!H$369,FALSE)),0,VLOOKUP($B216,'Feeder DER'!$B$3:$V$366,'Feeder DER'!H$369,FALSE)/1000)</f>
        <v>0.26156484044815237</v>
      </c>
      <c r="AI216" s="82">
        <f>IF(ISNA(VLOOKUP($B216,'Feeder DER'!$B$3:$V$366,'Feeder DER'!I$369,FALSE)),0,VLOOKUP($B216,'Feeder DER'!$B$3:$V$366,'Feeder DER'!I$369,FALSE)/1000)</f>
        <v>0.32487541849453527</v>
      </c>
      <c r="AJ216" s="82">
        <f>IF(ISNA(VLOOKUP($B216,'Feeder DER'!$B$3:$V$366,'Feeder DER'!J$369,FALSE)),0,VLOOKUP($B216,'Feeder DER'!$B$3:$V$366,'Feeder DER'!J$369,FALSE)/1000)</f>
        <v>0.46267712794164745</v>
      </c>
      <c r="AK216" s="82">
        <f>IF(ISNA(VLOOKUP($B216,'Feeder DER'!$B$3:$V$366,'Feeder DER'!K$369,FALSE)),0,VLOOKUP($B216,'Feeder DER'!$B$3:$V$366,'Feeder DER'!K$369,FALSE)/1000)</f>
        <v>0.57817211070272256</v>
      </c>
      <c r="AL216" s="82">
        <f>IF(ISNA(VLOOKUP($B216,'Feeder DER'!$B$3:$V$366,'Feeder DER'!L$369,FALSE)),0,VLOOKUP($B216,'Feeder DER'!$B$3:$V$366,'Feeder DER'!L$369,FALSE)/1000)</f>
        <v>0.68593833193855391</v>
      </c>
      <c r="AM216" s="82">
        <f>IF(ISNA(VLOOKUP($B216,'Feeder DER'!$B$3:$V$366,'Feeder DER'!M$369,FALSE)),0,VLOOKUP($B216,'Feeder DER'!$B$3:$V$366,'Feeder DER'!M$369,FALSE)/1000)</f>
        <v>-0.30589397516479372</v>
      </c>
      <c r="AN216" s="82">
        <f>IF(ISNA(VLOOKUP($B216,'Feeder DER'!$B$3:$V$366,'Feeder DER'!N$369,FALSE)),0,VLOOKUP($B216,'Feeder DER'!$B$3:$V$366,'Feeder DER'!N$369,FALSE)/1000)</f>
        <v>-0.38502648779052556</v>
      </c>
      <c r="AO216" s="82">
        <f>IF(ISNA(VLOOKUP($B216,'Feeder DER'!$B$3:$V$366,'Feeder DER'!O$369,FALSE)),0,VLOOKUP($B216,'Feeder DER'!$B$3:$V$366,'Feeder DER'!O$369,FALSE)/1000)</f>
        <v>-0.4721798357548348</v>
      </c>
      <c r="AP216" s="82">
        <f>IF(ISNA(VLOOKUP($B216,'Feeder DER'!$B$3:$V$366,'Feeder DER'!P$369,FALSE)),0,VLOOKUP($B216,'Feeder DER'!$B$3:$V$366,'Feeder DER'!P$369,FALSE)/1000)</f>
        <v>-0.55811312578126815</v>
      </c>
      <c r="AQ216" s="82">
        <f>IF(ISNA(VLOOKUP($B216,'Feeder DER'!$B$3:$V$366,'Feeder DER'!Q$369,FALSE)),0,VLOOKUP($B216,'Feeder DER'!$B$3:$V$366,'Feeder DER'!Q$369,FALSE)/1000)</f>
        <v>-0.63464981169813539</v>
      </c>
      <c r="AR216" s="82">
        <f>IF(ISNA(VLOOKUP($B216,'Feeder DER'!$B$3:$V$366,'Feeder DER'!R$369,FALSE)),0,VLOOKUP($B216,'Feeder DER'!$B$3:$V$366,'Feeder DER'!R$369,FALSE)/1000)</f>
        <v>-0.7046470880372856</v>
      </c>
      <c r="AS216" s="82">
        <f>IF(ISNA(VLOOKUP($B216,'Feeder DER'!$B$3:$V$366,'Feeder DER'!S$369,FALSE)),0,VLOOKUP($B216,'Feeder DER'!$B$3:$V$366,'Feeder DER'!S$369,FALSE)/1000)</f>
        <v>-0.77141653744751426</v>
      </c>
      <c r="AT216" s="82">
        <f>IF(ISNA(VLOOKUP($B216,'Feeder DER'!$B$3:$V$366,'Feeder DER'!T$369,FALSE)),0,VLOOKUP($B216,'Feeder DER'!$B$3:$V$366,'Feeder DER'!T$369,FALSE)/1000)</f>
        <v>-0.84647888107659153</v>
      </c>
      <c r="AU216" s="82">
        <f>IF(ISNA(VLOOKUP($B216,'Feeder DER'!$B$3:$V$366,'Feeder DER'!U$369,FALSE)),0,VLOOKUP($B216,'Feeder DER'!$B$3:$V$366,'Feeder DER'!U$369,FALSE)/1000)</f>
        <v>-0.9222180610299533</v>
      </c>
      <c r="AV216" s="82">
        <f>IF(ISNA(VLOOKUP($B216,'Feeder DER'!$B$3:$V$366,'Feeder DER'!V$369,FALSE)),0,VLOOKUP($B216,'Feeder DER'!$B$3:$V$366,'Feeder DER'!V$369,FALSE)/1000)</f>
        <v>-0.98774640166735173</v>
      </c>
    </row>
    <row r="217" spans="1:48" x14ac:dyDescent="0.25">
      <c r="A217" s="9" t="s">
        <v>1665</v>
      </c>
      <c r="B217" s="108">
        <v>16097</v>
      </c>
      <c r="C217" s="109">
        <v>50.026853174217685</v>
      </c>
      <c r="D217" s="109">
        <v>60.540341267540299</v>
      </c>
      <c r="E217" s="109">
        <v>60.540341267540299</v>
      </c>
      <c r="F217" s="109">
        <v>61.462357958030459</v>
      </c>
      <c r="G217" s="109">
        <v>63.647637370138689</v>
      </c>
      <c r="H217" s="109">
        <v>65.178190583914343</v>
      </c>
      <c r="I217" s="109">
        <v>65.510757357873501</v>
      </c>
      <c r="J217" s="109">
        <v>65.858395562051399</v>
      </c>
      <c r="K217" s="109">
        <v>66.381240963959556</v>
      </c>
      <c r="L217" s="109">
        <v>68.493278599777014</v>
      </c>
      <c r="M217" s="109">
        <v>72.889003646092817</v>
      </c>
      <c r="N217" s="109">
        <v>77.288830937015149</v>
      </c>
      <c r="P217" s="109">
        <v>58.654859864941209</v>
      </c>
      <c r="Q217" s="109">
        <v>64.326016146045546</v>
      </c>
      <c r="R217" s="109">
        <v>64.326016146045546</v>
      </c>
      <c r="S217" s="109">
        <v>66.329717101222698</v>
      </c>
      <c r="T217" s="109">
        <v>67.624782055680768</v>
      </c>
      <c r="U217" s="109">
        <v>68.854275127893644</v>
      </c>
      <c r="V217" s="109">
        <v>69.297096214627004</v>
      </c>
      <c r="W217" s="109">
        <v>69.838357805762968</v>
      </c>
      <c r="X217" s="109">
        <v>70.611371800832117</v>
      </c>
      <c r="Y217" s="109">
        <v>72.022870586519787</v>
      </c>
      <c r="Z217" s="109">
        <v>75.569002211368726</v>
      </c>
      <c r="AA217" s="109">
        <v>78.784282650116623</v>
      </c>
      <c r="AC217" s="82">
        <f>IF(ISNA(VLOOKUP($B217,'Feeder DER'!$B$3:$V$366,'Feeder DER'!C$369,FALSE)),0,VLOOKUP($B217,'Feeder DER'!$B$3:$V$366,'Feeder DER'!C$369,FALSE)/1000)</f>
        <v>6.3577140937752276E-3</v>
      </c>
      <c r="AD217" s="82">
        <f>IF(ISNA(VLOOKUP($B217,'Feeder DER'!$B$3:$V$366,'Feeder DER'!D$369,FALSE)),0,VLOOKUP($B217,'Feeder DER'!$B$3:$V$366,'Feeder DER'!D$369,FALSE)/1000)</f>
        <v>1.3246234550706568E-2</v>
      </c>
      <c r="AE217" s="82">
        <f>IF(ISNA(VLOOKUP($B217,'Feeder DER'!$B$3:$V$366,'Feeder DER'!E$369,FALSE)),0,VLOOKUP($B217,'Feeder DER'!$B$3:$V$366,'Feeder DER'!E$369,FALSE)/1000)</f>
        <v>2.1441632741528785E-2</v>
      </c>
      <c r="AF217" s="82">
        <f>IF(ISNA(VLOOKUP($B217,'Feeder DER'!$B$3:$V$366,'Feeder DER'!F$369,FALSE)),0,VLOOKUP($B217,'Feeder DER'!$B$3:$V$366,'Feeder DER'!F$369,FALSE)/1000)</f>
        <v>3.0755025316027598E-2</v>
      </c>
      <c r="AG217" s="82">
        <f>IF(ISNA(VLOOKUP($B217,'Feeder DER'!$B$3:$V$366,'Feeder DER'!G$369,FALSE)),0,VLOOKUP($B217,'Feeder DER'!$B$3:$V$366,'Feeder DER'!G$369,FALSE)/1000)</f>
        <v>4.0423838580828202E-2</v>
      </c>
      <c r="AH217" s="82">
        <f>IF(ISNA(VLOOKUP($B217,'Feeder DER'!$B$3:$V$366,'Feeder DER'!H$369,FALSE)),0,VLOOKUP($B217,'Feeder DER'!$B$3:$V$366,'Feeder DER'!H$369,FALSE)/1000)</f>
        <v>5.1244326444522106E-2</v>
      </c>
      <c r="AI217" s="82">
        <f>IF(ISNA(VLOOKUP($B217,'Feeder DER'!$B$3:$V$366,'Feeder DER'!I$369,FALSE)),0,VLOOKUP($B217,'Feeder DER'!$B$3:$V$366,'Feeder DER'!I$369,FALSE)/1000)</f>
        <v>6.3488160098198063E-2</v>
      </c>
      <c r="AJ217" s="82">
        <f>IF(ISNA(VLOOKUP($B217,'Feeder DER'!$B$3:$V$366,'Feeder DER'!J$369,FALSE)),0,VLOOKUP($B217,'Feeder DER'!$B$3:$V$366,'Feeder DER'!J$369,FALSE)/1000)</f>
        <v>8.9955471447751956E-2</v>
      </c>
      <c r="AK217" s="82">
        <f>IF(ISNA(VLOOKUP($B217,'Feeder DER'!$B$3:$V$366,'Feeder DER'!K$369,FALSE)),0,VLOOKUP($B217,'Feeder DER'!$B$3:$V$366,'Feeder DER'!K$369,FALSE)/1000)</f>
        <v>0.11217969152542061</v>
      </c>
      <c r="AL217" s="82">
        <f>IF(ISNA(VLOOKUP($B217,'Feeder DER'!$B$3:$V$366,'Feeder DER'!L$369,FALSE)),0,VLOOKUP($B217,'Feeder DER'!$B$3:$V$366,'Feeder DER'!L$369,FALSE)/1000)</f>
        <v>0.13299518532721361</v>
      </c>
      <c r="AM217" s="82">
        <f>IF(ISNA(VLOOKUP($B217,'Feeder DER'!$B$3:$V$366,'Feeder DER'!M$369,FALSE)),0,VLOOKUP($B217,'Feeder DER'!$B$3:$V$366,'Feeder DER'!M$369,FALSE)/1000)</f>
        <v>-5.7219119164899024E-2</v>
      </c>
      <c r="AN217" s="82">
        <f>IF(ISNA(VLOOKUP($B217,'Feeder DER'!$B$3:$V$366,'Feeder DER'!N$369,FALSE)),0,VLOOKUP($B217,'Feeder DER'!$B$3:$V$366,'Feeder DER'!N$369,FALSE)/1000)</f>
        <v>-7.3038852546330607E-2</v>
      </c>
      <c r="AO217" s="82">
        <f>IF(ISNA(VLOOKUP($B217,'Feeder DER'!$B$3:$V$366,'Feeder DER'!O$369,FALSE)),0,VLOOKUP($B217,'Feeder DER'!$B$3:$V$366,'Feeder DER'!O$369,FALSE)/1000)</f>
        <v>-9.0494558360532537E-2</v>
      </c>
      <c r="AP217" s="82">
        <f>IF(ISNA(VLOOKUP($B217,'Feeder DER'!$B$3:$V$366,'Feeder DER'!P$369,FALSE)),0,VLOOKUP($B217,'Feeder DER'!$B$3:$V$366,'Feeder DER'!P$369,FALSE)/1000)</f>
        <v>-0.10776161262107127</v>
      </c>
      <c r="AQ217" s="82">
        <f>IF(ISNA(VLOOKUP($B217,'Feeder DER'!$B$3:$V$366,'Feeder DER'!Q$369,FALSE)),0,VLOOKUP($B217,'Feeder DER'!$B$3:$V$366,'Feeder DER'!Q$369,FALSE)/1000)</f>
        <v>-0.12320156392422132</v>
      </c>
      <c r="AR217" s="82">
        <f>IF(ISNA(VLOOKUP($B217,'Feeder DER'!$B$3:$V$366,'Feeder DER'!R$369,FALSE)),0,VLOOKUP($B217,'Feeder DER'!$B$3:$V$366,'Feeder DER'!R$369,FALSE)/1000)</f>
        <v>-0.13739743837679244</v>
      </c>
      <c r="AS217" s="82">
        <f>IF(ISNA(VLOOKUP($B217,'Feeder DER'!$B$3:$V$366,'Feeder DER'!S$369,FALSE)),0,VLOOKUP($B217,'Feeder DER'!$B$3:$V$366,'Feeder DER'!S$369,FALSE)/1000)</f>
        <v>-0.1510121846996039</v>
      </c>
      <c r="AT217" s="82">
        <f>IF(ISNA(VLOOKUP($B217,'Feeder DER'!$B$3:$V$366,'Feeder DER'!T$369,FALSE)),0,VLOOKUP($B217,'Feeder DER'!$B$3:$V$366,'Feeder DER'!T$369,FALSE)/1000)</f>
        <v>-0.16665254353667094</v>
      </c>
      <c r="AU217" s="82">
        <f>IF(ISNA(VLOOKUP($B217,'Feeder DER'!$B$3:$V$366,'Feeder DER'!U$369,FALSE)),0,VLOOKUP($B217,'Feeder DER'!$B$3:$V$366,'Feeder DER'!U$369,FALSE)/1000)</f>
        <v>-0.18241215546136857</v>
      </c>
      <c r="AV217" s="82">
        <f>IF(ISNA(VLOOKUP($B217,'Feeder DER'!$B$3:$V$366,'Feeder DER'!V$369,FALSE)),0,VLOOKUP($B217,'Feeder DER'!$B$3:$V$366,'Feeder DER'!V$369,FALSE)/1000)</f>
        <v>-0.19618744368819294</v>
      </c>
    </row>
    <row r="218" spans="1:48" x14ac:dyDescent="0.25">
      <c r="A218" s="9" t="s">
        <v>1665</v>
      </c>
      <c r="B218" s="108">
        <v>16098</v>
      </c>
      <c r="C218" s="109">
        <v>118.63547966838961</v>
      </c>
      <c r="D218" s="109">
        <v>210.7520098592739</v>
      </c>
      <c r="E218" s="109">
        <v>210.7520098592739</v>
      </c>
      <c r="F218" s="109">
        <v>213.9617187339872</v>
      </c>
      <c r="G218" s="109">
        <v>221.56907638284201</v>
      </c>
      <c r="H218" s="109">
        <v>226.89721228769758</v>
      </c>
      <c r="I218" s="109">
        <v>228.05493810418361</v>
      </c>
      <c r="J218" s="109">
        <v>229.2651303280858</v>
      </c>
      <c r="K218" s="109">
        <v>231.08525087895728</v>
      </c>
      <c r="L218" s="109">
        <v>238.43764049763976</v>
      </c>
      <c r="M218" s="109">
        <v>253.73996402115307</v>
      </c>
      <c r="N218" s="109">
        <v>269.05656820905745</v>
      </c>
      <c r="P218" s="109">
        <v>236.35447103048014</v>
      </c>
      <c r="Q218" s="109">
        <v>220.87411052910673</v>
      </c>
      <c r="R218" s="109">
        <v>220.87411052910673</v>
      </c>
      <c r="S218" s="109">
        <v>227.75415211657693</v>
      </c>
      <c r="T218" s="109">
        <v>232.20097374538582</v>
      </c>
      <c r="U218" s="109">
        <v>236.4226433745163</v>
      </c>
      <c r="V218" s="109">
        <v>237.94314346943437</v>
      </c>
      <c r="W218" s="109">
        <v>239.80165546300006</v>
      </c>
      <c r="X218" s="109">
        <v>242.45592800802763</v>
      </c>
      <c r="Y218" s="109">
        <v>247.30254462569368</v>
      </c>
      <c r="Z218" s="109">
        <v>259.47877930311188</v>
      </c>
      <c r="AA218" s="109">
        <v>270.51898122386672</v>
      </c>
      <c r="AC218" s="82">
        <f>IF(ISNA(VLOOKUP($B218,'Feeder DER'!$B$3:$V$366,'Feeder DER'!C$369,FALSE)),0,VLOOKUP($B218,'Feeder DER'!$B$3:$V$366,'Feeder DER'!C$369,FALSE)/1000)</f>
        <v>3.2430621400456786E-2</v>
      </c>
      <c r="AD218" s="82">
        <f>IF(ISNA(VLOOKUP($B218,'Feeder DER'!$B$3:$V$366,'Feeder DER'!D$369,FALSE)),0,VLOOKUP($B218,'Feeder DER'!$B$3:$V$366,'Feeder DER'!D$369,FALSE)/1000)</f>
        <v>6.8106213562645984E-2</v>
      </c>
      <c r="AE218" s="82">
        <f>IF(ISNA(VLOOKUP($B218,'Feeder DER'!$B$3:$V$366,'Feeder DER'!E$369,FALSE)),0,VLOOKUP($B218,'Feeder DER'!$B$3:$V$366,'Feeder DER'!E$369,FALSE)/1000)</f>
        <v>0.1107065834218126</v>
      </c>
      <c r="AF218" s="82">
        <f>IF(ISNA(VLOOKUP($B218,'Feeder DER'!$B$3:$V$366,'Feeder DER'!F$369,FALSE)),0,VLOOKUP($B218,'Feeder DER'!$B$3:$V$366,'Feeder DER'!F$369,FALSE)/1000)</f>
        <v>0.15931955782809992</v>
      </c>
      <c r="AG218" s="82">
        <f>IF(ISNA(VLOOKUP($B218,'Feeder DER'!$B$3:$V$366,'Feeder DER'!G$369,FALSE)),0,VLOOKUP($B218,'Feeder DER'!$B$3:$V$366,'Feeder DER'!G$369,FALSE)/1000)</f>
        <v>0.20996418480780904</v>
      </c>
      <c r="AH218" s="82">
        <f>IF(ISNA(VLOOKUP($B218,'Feeder DER'!$B$3:$V$366,'Feeder DER'!H$369,FALSE)),0,VLOOKUP($B218,'Feeder DER'!$B$3:$V$366,'Feeder DER'!H$369,FALSE)/1000)</f>
        <v>0.26679393286453074</v>
      </c>
      <c r="AI218" s="82">
        <f>IF(ISNA(VLOOKUP($B218,'Feeder DER'!$B$3:$V$366,'Feeder DER'!I$369,FALSE)),0,VLOOKUP($B218,'Feeder DER'!$B$3:$V$366,'Feeder DER'!I$369,FALSE)/1000)</f>
        <v>0.33120907119349569</v>
      </c>
      <c r="AJ218" s="82">
        <f>IF(ISNA(VLOOKUP($B218,'Feeder DER'!$B$3:$V$366,'Feeder DER'!J$369,FALSE)),0,VLOOKUP($B218,'Feeder DER'!$B$3:$V$366,'Feeder DER'!J$369,FALSE)/1000)</f>
        <v>0.47063167140167483</v>
      </c>
      <c r="AK218" s="82">
        <f>IF(ISNA(VLOOKUP($B218,'Feeder DER'!$B$3:$V$366,'Feeder DER'!K$369,FALSE)),0,VLOOKUP($B218,'Feeder DER'!$B$3:$V$366,'Feeder DER'!K$369,FALSE)/1000)</f>
        <v>0.58799504754271881</v>
      </c>
      <c r="AL218" s="82">
        <f>IF(ISNA(VLOOKUP($B218,'Feeder DER'!$B$3:$V$366,'Feeder DER'!L$369,FALSE)),0,VLOOKUP($B218,'Feeder DER'!$B$3:$V$366,'Feeder DER'!L$369,FALSE)/1000)</f>
        <v>0.69816515019446035</v>
      </c>
      <c r="AM218" s="82">
        <f>IF(ISNA(VLOOKUP($B218,'Feeder DER'!$B$3:$V$366,'Feeder DER'!M$369,FALSE)),0,VLOOKUP($B218,'Feeder DER'!$B$3:$V$366,'Feeder DER'!M$369,FALSE)/1000)</f>
        <v>-0.30128083324572513</v>
      </c>
      <c r="AN218" s="82">
        <f>IF(ISNA(VLOOKUP($B218,'Feeder DER'!$B$3:$V$366,'Feeder DER'!N$369,FALSE)),0,VLOOKUP($B218,'Feeder DER'!$B$3:$V$366,'Feeder DER'!N$369,FALSE)/1000)</f>
        <v>-0.38350936219443388</v>
      </c>
      <c r="AO218" s="82">
        <f>IF(ISNA(VLOOKUP($B218,'Feeder DER'!$B$3:$V$366,'Feeder DER'!O$369,FALSE)),0,VLOOKUP($B218,'Feeder DER'!$B$3:$V$366,'Feeder DER'!O$369,FALSE)/1000)</f>
        <v>-0.47459905337000535</v>
      </c>
      <c r="AP218" s="82">
        <f>IF(ISNA(VLOOKUP($B218,'Feeder DER'!$B$3:$V$366,'Feeder DER'!P$369,FALSE)),0,VLOOKUP($B218,'Feeder DER'!$B$3:$V$366,'Feeder DER'!P$369,FALSE)/1000)</f>
        <v>-0.56510757853697158</v>
      </c>
      <c r="AQ218" s="82">
        <f>IF(ISNA(VLOOKUP($B218,'Feeder DER'!$B$3:$V$366,'Feeder DER'!Q$369,FALSE)),0,VLOOKUP($B218,'Feeder DER'!$B$3:$V$366,'Feeder DER'!Q$369,FALSE)/1000)</f>
        <v>-0.6464271391063322</v>
      </c>
      <c r="AR218" s="82">
        <f>IF(ISNA(VLOOKUP($B218,'Feeder DER'!$B$3:$V$366,'Feeder DER'!R$369,FALSE)),0,VLOOKUP($B218,'Feeder DER'!$B$3:$V$366,'Feeder DER'!R$369,FALSE)/1000)</f>
        <v>-0.7215449651465442</v>
      </c>
      <c r="AS218" s="82">
        <f>IF(ISNA(VLOOKUP($B218,'Feeder DER'!$B$3:$V$366,'Feeder DER'!S$369,FALSE)),0,VLOOKUP($B218,'Feeder DER'!$B$3:$V$366,'Feeder DER'!S$369,FALSE)/1000)</f>
        <v>-0.79393615019843233</v>
      </c>
      <c r="AT218" s="82">
        <f>IF(ISNA(VLOOKUP($B218,'Feeder DER'!$B$3:$V$366,'Feeder DER'!T$369,FALSE)),0,VLOOKUP($B218,'Feeder DER'!$B$3:$V$366,'Feeder DER'!T$369,FALSE)/1000)</f>
        <v>-0.87729597984003327</v>
      </c>
      <c r="AU218" s="82">
        <f>IF(ISNA(VLOOKUP($B218,'Feeder DER'!$B$3:$V$366,'Feeder DER'!U$369,FALSE)),0,VLOOKUP($B218,'Feeder DER'!$B$3:$V$366,'Feeder DER'!U$369,FALSE)/1000)</f>
        <v>-0.96192555853633233</v>
      </c>
      <c r="AV218" s="82">
        <f>IF(ISNA(VLOOKUP($B218,'Feeder DER'!$B$3:$V$366,'Feeder DER'!V$369,FALSE)),0,VLOOKUP($B218,'Feeder DER'!$B$3:$V$366,'Feeder DER'!V$369,FALSE)/1000)</f>
        <v>-1.0364940472615725</v>
      </c>
    </row>
    <row r="219" spans="1:48" x14ac:dyDescent="0.25">
      <c r="A219" s="9" t="s">
        <v>177</v>
      </c>
      <c r="B219" s="108">
        <v>96202</v>
      </c>
      <c r="C219" s="109">
        <v>100.06871251934</v>
      </c>
      <c r="D219" s="109">
        <v>119.84430696073879</v>
      </c>
      <c r="E219" s="109">
        <v>119.84430696073879</v>
      </c>
      <c r="F219" s="109">
        <v>121.66951060122888</v>
      </c>
      <c r="G219" s="109">
        <v>125.99544090119731</v>
      </c>
      <c r="H219" s="109">
        <v>129.02528984705754</v>
      </c>
      <c r="I219" s="109">
        <v>129.68363160246935</v>
      </c>
      <c r="J219" s="109">
        <v>130.37180842441131</v>
      </c>
      <c r="K219" s="109">
        <v>131.40682150044245</v>
      </c>
      <c r="L219" s="109">
        <v>135.58776401645784</v>
      </c>
      <c r="M219" s="109">
        <v>144.28944310739041</v>
      </c>
      <c r="N219" s="109">
        <v>152.99924291009239</v>
      </c>
      <c r="P219" s="109">
        <v>99.723119564373107</v>
      </c>
      <c r="Q219" s="109">
        <v>110.8118798243422</v>
      </c>
      <c r="R219" s="109">
        <v>110.8118798243422</v>
      </c>
      <c r="S219" s="109">
        <v>114.26357608585022</v>
      </c>
      <c r="T219" s="109">
        <v>116.49453318060179</v>
      </c>
      <c r="U219" s="109">
        <v>118.61253219135337</v>
      </c>
      <c r="V219" s="109">
        <v>119.37536253569452</v>
      </c>
      <c r="W219" s="109">
        <v>120.30777243737903</v>
      </c>
      <c r="X219" s="109">
        <v>121.63941302475283</v>
      </c>
      <c r="Y219" s="109">
        <v>124.07094606819071</v>
      </c>
      <c r="Z219" s="109">
        <v>130.1797265429818</v>
      </c>
      <c r="AA219" s="109">
        <v>135.71856278571082</v>
      </c>
      <c r="AC219" s="82">
        <f>IF(ISNA(VLOOKUP($B219,'Feeder DER'!$B$3:$V$366,'Feeder DER'!C$369,FALSE)),0,VLOOKUP($B219,'Feeder DER'!$B$3:$V$366,'Feeder DER'!C$369,FALSE)/1000)</f>
        <v>1.8737615796749327E-5</v>
      </c>
      <c r="AD219" s="82">
        <f>IF(ISNA(VLOOKUP($B219,'Feeder DER'!$B$3:$V$366,'Feeder DER'!D$369,FALSE)),0,VLOOKUP($B219,'Feeder DER'!$B$3:$V$366,'Feeder DER'!D$369,FALSE)/1000)</f>
        <v>3.8838423529283798E-5</v>
      </c>
      <c r="AE219" s="82">
        <f>IF(ISNA(VLOOKUP($B219,'Feeder DER'!$B$3:$V$366,'Feeder DER'!E$369,FALSE)),0,VLOOKUP($B219,'Feeder DER'!$B$3:$V$366,'Feeder DER'!E$369,FALSE)/1000)</f>
        <v>6.4842783980927066E-5</v>
      </c>
      <c r="AF219" s="82">
        <f>IF(ISNA(VLOOKUP($B219,'Feeder DER'!$B$3:$V$366,'Feeder DER'!F$369,FALSE)),0,VLOOKUP($B219,'Feeder DER'!$B$3:$V$366,'Feeder DER'!F$369,FALSE)/1000)</f>
        <v>9.892873571015576E-5</v>
      </c>
      <c r="AG219" s="82">
        <f>IF(ISNA(VLOOKUP($B219,'Feeder DER'!$B$3:$V$366,'Feeder DER'!G$369,FALSE)),0,VLOOKUP($B219,'Feeder DER'!$B$3:$V$366,'Feeder DER'!G$369,FALSE)/1000)</f>
        <v>1.3875000469109708E-4</v>
      </c>
      <c r="AH219" s="82">
        <f>IF(ISNA(VLOOKUP($B219,'Feeder DER'!$B$3:$V$366,'Feeder DER'!H$369,FALSE)),0,VLOOKUP($B219,'Feeder DER'!$B$3:$V$366,'Feeder DER'!H$369,FALSE)/1000)</f>
        <v>1.878664536582766E-4</v>
      </c>
      <c r="AI219" s="82">
        <f>IF(ISNA(VLOOKUP($B219,'Feeder DER'!$B$3:$V$366,'Feeder DER'!I$369,FALSE)),0,VLOOKUP($B219,'Feeder DER'!$B$3:$V$366,'Feeder DER'!I$369,FALSE)/1000)</f>
        <v>2.4682735848236009E-4</v>
      </c>
      <c r="AJ219" s="82">
        <f>IF(ISNA(VLOOKUP($B219,'Feeder DER'!$B$3:$V$366,'Feeder DER'!J$369,FALSE)),0,VLOOKUP($B219,'Feeder DER'!$B$3:$V$366,'Feeder DER'!J$369,FALSE)/1000)</f>
        <v>3.8464448494696037E-4</v>
      </c>
      <c r="AK219" s="82">
        <f>IF(ISNA(VLOOKUP($B219,'Feeder DER'!$B$3:$V$366,'Feeder DER'!K$369,FALSE)),0,VLOOKUP($B219,'Feeder DER'!$B$3:$V$366,'Feeder DER'!K$369,FALSE)/1000)</f>
        <v>4.9784365907845944E-4</v>
      </c>
      <c r="AL219" s="82">
        <f>IF(ISNA(VLOOKUP($B219,'Feeder DER'!$B$3:$V$366,'Feeder DER'!L$369,FALSE)),0,VLOOKUP($B219,'Feeder DER'!$B$3:$V$366,'Feeder DER'!L$369,FALSE)/1000)</f>
        <v>6.0605203171888223E-4</v>
      </c>
      <c r="AM219" s="82">
        <f>IF(ISNA(VLOOKUP($B219,'Feeder DER'!$B$3:$V$366,'Feeder DER'!M$369,FALSE)),0,VLOOKUP($B219,'Feeder DER'!$B$3:$V$366,'Feeder DER'!M$369,FALSE)/1000)</f>
        <v>-1.6123401103311188E-4</v>
      </c>
      <c r="AN219" s="82">
        <f>IF(ISNA(VLOOKUP($B219,'Feeder DER'!$B$3:$V$366,'Feeder DER'!N$369,FALSE)),0,VLOOKUP($B219,'Feeder DER'!$B$3:$V$366,'Feeder DER'!N$369,FALSE)/1000)</f>
        <v>-2.02677616694855E-4</v>
      </c>
      <c r="AO219" s="82">
        <f>IF(ISNA(VLOOKUP($B219,'Feeder DER'!$B$3:$V$366,'Feeder DER'!O$369,FALSE)),0,VLOOKUP($B219,'Feeder DER'!$B$3:$V$366,'Feeder DER'!O$369,FALSE)/1000)</f>
        <v>-2.4863455260925606E-4</v>
      </c>
      <c r="AP219" s="82">
        <f>IF(ISNA(VLOOKUP($B219,'Feeder DER'!$B$3:$V$366,'Feeder DER'!P$369,FALSE)),0,VLOOKUP($B219,'Feeder DER'!$B$3:$V$366,'Feeder DER'!P$369,FALSE)/1000)</f>
        <v>-2.9287064569871008E-4</v>
      </c>
      <c r="AQ219" s="82">
        <f>IF(ISNA(VLOOKUP($B219,'Feeder DER'!$B$3:$V$366,'Feeder DER'!Q$369,FALSE)),0,VLOOKUP($B219,'Feeder DER'!$B$3:$V$366,'Feeder DER'!Q$369,FALSE)/1000)</f>
        <v>-3.3084629696261545E-4</v>
      </c>
      <c r="AR219" s="82">
        <f>IF(ISNA(VLOOKUP($B219,'Feeder DER'!$B$3:$V$366,'Feeder DER'!R$369,FALSE)),0,VLOOKUP($B219,'Feeder DER'!$B$3:$V$366,'Feeder DER'!R$369,FALSE)/1000)</f>
        <v>-3.6297107120597538E-4</v>
      </c>
      <c r="AS219" s="82">
        <f>IF(ISNA(VLOOKUP($B219,'Feeder DER'!$B$3:$V$366,'Feeder DER'!S$369,FALSE)),0,VLOOKUP($B219,'Feeder DER'!$B$3:$V$366,'Feeder DER'!S$369,FALSE)/1000)</f>
        <v>-3.9110867186754281E-4</v>
      </c>
      <c r="AT219" s="82">
        <f>IF(ISNA(VLOOKUP($B219,'Feeder DER'!$B$3:$V$366,'Feeder DER'!T$369,FALSE)),0,VLOOKUP($B219,'Feeder DER'!$B$3:$V$366,'Feeder DER'!T$369,FALSE)/1000)</f>
        <v>-4.0442066455147104E-4</v>
      </c>
      <c r="AU219" s="82">
        <f>IF(ISNA(VLOOKUP($B219,'Feeder DER'!$B$3:$V$366,'Feeder DER'!U$369,FALSE)),0,VLOOKUP($B219,'Feeder DER'!$B$3:$V$366,'Feeder DER'!U$369,FALSE)/1000)</f>
        <v>-4.2528963429862152E-4</v>
      </c>
      <c r="AV219" s="82">
        <f>IF(ISNA(VLOOKUP($B219,'Feeder DER'!$B$3:$V$366,'Feeder DER'!V$369,FALSE)),0,VLOOKUP($B219,'Feeder DER'!$B$3:$V$366,'Feeder DER'!V$369,FALSE)/1000)</f>
        <v>-4.4116176073840296E-4</v>
      </c>
    </row>
    <row r="220" spans="1:48" x14ac:dyDescent="0.25">
      <c r="A220" s="9" t="s">
        <v>6</v>
      </c>
      <c r="B220" s="108" t="s">
        <v>22</v>
      </c>
      <c r="C220" s="109">
        <v>150.3335104912604</v>
      </c>
      <c r="D220" s="109">
        <v>171.83306050545994</v>
      </c>
      <c r="E220" s="109">
        <v>171.83306050545994</v>
      </c>
      <c r="F220" s="109">
        <v>174.45004195034295</v>
      </c>
      <c r="G220" s="109">
        <v>180.65257139732284</v>
      </c>
      <c r="H220" s="109">
        <v>184.99677622807013</v>
      </c>
      <c r="I220" s="109">
        <v>185.94070824753612</v>
      </c>
      <c r="J220" s="109">
        <v>186.92741785838101</v>
      </c>
      <c r="K220" s="109">
        <v>188.4114221388335</v>
      </c>
      <c r="L220" s="109">
        <v>194.40606774648577</v>
      </c>
      <c r="M220" s="109">
        <v>206.88255651471036</v>
      </c>
      <c r="N220" s="109">
        <v>219.37068877933621</v>
      </c>
      <c r="P220" s="109">
        <v>177.4110257002047</v>
      </c>
      <c r="Q220" s="109">
        <v>165.24399845622222</v>
      </c>
      <c r="R220" s="109">
        <v>165.24399845622222</v>
      </c>
      <c r="S220" s="109">
        <v>170.39120913987927</v>
      </c>
      <c r="T220" s="109">
        <v>173.71803900058927</v>
      </c>
      <c r="U220" s="109">
        <v>176.87642441754733</v>
      </c>
      <c r="V220" s="109">
        <v>178.01396613638187</v>
      </c>
      <c r="W220" s="109">
        <v>179.40438691616433</v>
      </c>
      <c r="X220" s="109">
        <v>181.39014526186745</v>
      </c>
      <c r="Y220" s="109">
        <v>185.01607637243993</v>
      </c>
      <c r="Z220" s="109">
        <v>194.12556276456621</v>
      </c>
      <c r="AA220" s="109">
        <v>202.38514151184174</v>
      </c>
      <c r="AC220" s="82">
        <f>IF(ISNA(VLOOKUP($B220,'Feeder DER'!$B$3:$V$366,'Feeder DER'!C$369,FALSE)),0,VLOOKUP($B220,'Feeder DER'!$B$3:$V$366,'Feeder DER'!C$369,FALSE)/1000)</f>
        <v>0</v>
      </c>
      <c r="AD220" s="82">
        <f>IF(ISNA(VLOOKUP($B220,'Feeder DER'!$B$3:$V$366,'Feeder DER'!D$369,FALSE)),0,VLOOKUP($B220,'Feeder DER'!$B$3:$V$366,'Feeder DER'!D$369,FALSE)/1000)</f>
        <v>0</v>
      </c>
      <c r="AE220" s="82">
        <f>IF(ISNA(VLOOKUP($B220,'Feeder DER'!$B$3:$V$366,'Feeder DER'!E$369,FALSE)),0,VLOOKUP($B220,'Feeder DER'!$B$3:$V$366,'Feeder DER'!E$369,FALSE)/1000)</f>
        <v>0</v>
      </c>
      <c r="AF220" s="82">
        <f>IF(ISNA(VLOOKUP($B220,'Feeder DER'!$B$3:$V$366,'Feeder DER'!F$369,FALSE)),0,VLOOKUP($B220,'Feeder DER'!$B$3:$V$366,'Feeder DER'!F$369,FALSE)/1000)</f>
        <v>0</v>
      </c>
      <c r="AG220" s="82">
        <f>IF(ISNA(VLOOKUP($B220,'Feeder DER'!$B$3:$V$366,'Feeder DER'!G$369,FALSE)),0,VLOOKUP($B220,'Feeder DER'!$B$3:$V$366,'Feeder DER'!G$369,FALSE)/1000)</f>
        <v>0</v>
      </c>
      <c r="AH220" s="82">
        <f>IF(ISNA(VLOOKUP($B220,'Feeder DER'!$B$3:$V$366,'Feeder DER'!H$369,FALSE)),0,VLOOKUP($B220,'Feeder DER'!$B$3:$V$366,'Feeder DER'!H$369,FALSE)/1000)</f>
        <v>0</v>
      </c>
      <c r="AI220" s="82">
        <f>IF(ISNA(VLOOKUP($B220,'Feeder DER'!$B$3:$V$366,'Feeder DER'!I$369,FALSE)),0,VLOOKUP($B220,'Feeder DER'!$B$3:$V$366,'Feeder DER'!I$369,FALSE)/1000)</f>
        <v>0</v>
      </c>
      <c r="AJ220" s="82">
        <f>IF(ISNA(VLOOKUP($B220,'Feeder DER'!$B$3:$V$366,'Feeder DER'!J$369,FALSE)),0,VLOOKUP($B220,'Feeder DER'!$B$3:$V$366,'Feeder DER'!J$369,FALSE)/1000)</f>
        <v>0</v>
      </c>
      <c r="AK220" s="82">
        <f>IF(ISNA(VLOOKUP($B220,'Feeder DER'!$B$3:$V$366,'Feeder DER'!K$369,FALSE)),0,VLOOKUP($B220,'Feeder DER'!$B$3:$V$366,'Feeder DER'!K$369,FALSE)/1000)</f>
        <v>0</v>
      </c>
      <c r="AL220" s="82">
        <f>IF(ISNA(VLOOKUP($B220,'Feeder DER'!$B$3:$V$366,'Feeder DER'!L$369,FALSE)),0,VLOOKUP($B220,'Feeder DER'!$B$3:$V$366,'Feeder DER'!L$369,FALSE)/1000)</f>
        <v>0</v>
      </c>
      <c r="AM220" s="82">
        <f>IF(ISNA(VLOOKUP($B220,'Feeder DER'!$B$3:$V$366,'Feeder DER'!M$369,FALSE)),0,VLOOKUP($B220,'Feeder DER'!$B$3:$V$366,'Feeder DER'!M$369,FALSE)/1000)</f>
        <v>0</v>
      </c>
      <c r="AN220" s="82">
        <f>IF(ISNA(VLOOKUP($B220,'Feeder DER'!$B$3:$V$366,'Feeder DER'!N$369,FALSE)),0,VLOOKUP($B220,'Feeder DER'!$B$3:$V$366,'Feeder DER'!N$369,FALSE)/1000)</f>
        <v>0</v>
      </c>
      <c r="AO220" s="82">
        <f>IF(ISNA(VLOOKUP($B220,'Feeder DER'!$B$3:$V$366,'Feeder DER'!O$369,FALSE)),0,VLOOKUP($B220,'Feeder DER'!$B$3:$V$366,'Feeder DER'!O$369,FALSE)/1000)</f>
        <v>0</v>
      </c>
      <c r="AP220" s="82">
        <f>IF(ISNA(VLOOKUP($B220,'Feeder DER'!$B$3:$V$366,'Feeder DER'!P$369,FALSE)),0,VLOOKUP($B220,'Feeder DER'!$B$3:$V$366,'Feeder DER'!P$369,FALSE)/1000)</f>
        <v>0</v>
      </c>
      <c r="AQ220" s="82">
        <f>IF(ISNA(VLOOKUP($B220,'Feeder DER'!$B$3:$V$366,'Feeder DER'!Q$369,FALSE)),0,VLOOKUP($B220,'Feeder DER'!$B$3:$V$366,'Feeder DER'!Q$369,FALSE)/1000)</f>
        <v>0</v>
      </c>
      <c r="AR220" s="82">
        <f>IF(ISNA(VLOOKUP($B220,'Feeder DER'!$B$3:$V$366,'Feeder DER'!R$369,FALSE)),0,VLOOKUP($B220,'Feeder DER'!$B$3:$V$366,'Feeder DER'!R$369,FALSE)/1000)</f>
        <v>0</v>
      </c>
      <c r="AS220" s="82">
        <f>IF(ISNA(VLOOKUP($B220,'Feeder DER'!$B$3:$V$366,'Feeder DER'!S$369,FALSE)),0,VLOOKUP($B220,'Feeder DER'!$B$3:$V$366,'Feeder DER'!S$369,FALSE)/1000)</f>
        <v>0</v>
      </c>
      <c r="AT220" s="82">
        <f>IF(ISNA(VLOOKUP($B220,'Feeder DER'!$B$3:$V$366,'Feeder DER'!T$369,FALSE)),0,VLOOKUP($B220,'Feeder DER'!$B$3:$V$366,'Feeder DER'!T$369,FALSE)/1000)</f>
        <v>0</v>
      </c>
      <c r="AU220" s="82">
        <f>IF(ISNA(VLOOKUP($B220,'Feeder DER'!$B$3:$V$366,'Feeder DER'!U$369,FALSE)),0,VLOOKUP($B220,'Feeder DER'!$B$3:$V$366,'Feeder DER'!U$369,FALSE)/1000)</f>
        <v>0</v>
      </c>
      <c r="AV220" s="82">
        <f>IF(ISNA(VLOOKUP($B220,'Feeder DER'!$B$3:$V$366,'Feeder DER'!V$369,FALSE)),0,VLOOKUP($B220,'Feeder DER'!$B$3:$V$366,'Feeder DER'!V$369,FALSE)/1000)</f>
        <v>0</v>
      </c>
    </row>
    <row r="221" spans="1:48" x14ac:dyDescent="0.25">
      <c r="A221" s="9" t="s">
        <v>6</v>
      </c>
      <c r="B221" s="108" t="s">
        <v>23</v>
      </c>
      <c r="C221" s="109">
        <v>179.38445182291215</v>
      </c>
      <c r="D221" s="109">
        <v>186.20814999338387</v>
      </c>
      <c r="E221" s="109">
        <v>186.20814999338387</v>
      </c>
      <c r="F221" s="109">
        <v>189.04406103393242</v>
      </c>
      <c r="G221" s="109">
        <v>195.76547733300899</v>
      </c>
      <c r="H221" s="109">
        <v>200.47310660031215</v>
      </c>
      <c r="I221" s="109">
        <v>201.49600542168707</v>
      </c>
      <c r="J221" s="109">
        <v>202.56526049213539</v>
      </c>
      <c r="K221" s="109">
        <v>204.17341256038389</v>
      </c>
      <c r="L221" s="109">
        <v>210.66955401991066</v>
      </c>
      <c r="M221" s="109">
        <v>224.18979212258074</v>
      </c>
      <c r="N221" s="109">
        <v>237.72264778509617</v>
      </c>
      <c r="P221" s="109">
        <v>183.45113208569597</v>
      </c>
      <c r="Q221" s="109">
        <v>195.31673052843797</v>
      </c>
      <c r="R221" s="109">
        <v>195.31673052843797</v>
      </c>
      <c r="S221" s="109">
        <v>201.40068136154062</v>
      </c>
      <c r="T221" s="109">
        <v>205.33296052138192</v>
      </c>
      <c r="U221" s="109">
        <v>209.06614005680922</v>
      </c>
      <c r="V221" s="109">
        <v>210.41070283329836</v>
      </c>
      <c r="W221" s="109">
        <v>212.05416609552302</v>
      </c>
      <c r="X221" s="109">
        <v>214.40131232368117</v>
      </c>
      <c r="Y221" s="109">
        <v>218.68712612784174</v>
      </c>
      <c r="Z221" s="109">
        <v>229.45444666913673</v>
      </c>
      <c r="AA221" s="109">
        <v>239.21718499265543</v>
      </c>
      <c r="AC221" s="82">
        <f>IF(ISNA(VLOOKUP($B221,'Feeder DER'!$B$3:$V$366,'Feeder DER'!C$369,FALSE)),0,VLOOKUP($B221,'Feeder DER'!$B$3:$V$366,'Feeder DER'!C$369,FALSE)/1000)</f>
        <v>0</v>
      </c>
      <c r="AD221" s="82">
        <f>IF(ISNA(VLOOKUP($B221,'Feeder DER'!$B$3:$V$366,'Feeder DER'!D$369,FALSE)),0,VLOOKUP($B221,'Feeder DER'!$B$3:$V$366,'Feeder DER'!D$369,FALSE)/1000)</f>
        <v>0</v>
      </c>
      <c r="AE221" s="82">
        <f>IF(ISNA(VLOOKUP($B221,'Feeder DER'!$B$3:$V$366,'Feeder DER'!E$369,FALSE)),0,VLOOKUP($B221,'Feeder DER'!$B$3:$V$366,'Feeder DER'!E$369,FALSE)/1000)</f>
        <v>0</v>
      </c>
      <c r="AF221" s="82">
        <f>IF(ISNA(VLOOKUP($B221,'Feeder DER'!$B$3:$V$366,'Feeder DER'!F$369,FALSE)),0,VLOOKUP($B221,'Feeder DER'!$B$3:$V$366,'Feeder DER'!F$369,FALSE)/1000)</f>
        <v>0</v>
      </c>
      <c r="AG221" s="82">
        <f>IF(ISNA(VLOOKUP($B221,'Feeder DER'!$B$3:$V$366,'Feeder DER'!G$369,FALSE)),0,VLOOKUP($B221,'Feeder DER'!$B$3:$V$366,'Feeder DER'!G$369,FALSE)/1000)</f>
        <v>0</v>
      </c>
      <c r="AH221" s="82">
        <f>IF(ISNA(VLOOKUP($B221,'Feeder DER'!$B$3:$V$366,'Feeder DER'!H$369,FALSE)),0,VLOOKUP($B221,'Feeder DER'!$B$3:$V$366,'Feeder DER'!H$369,FALSE)/1000)</f>
        <v>0</v>
      </c>
      <c r="AI221" s="82">
        <f>IF(ISNA(VLOOKUP($B221,'Feeder DER'!$B$3:$V$366,'Feeder DER'!I$369,FALSE)),0,VLOOKUP($B221,'Feeder DER'!$B$3:$V$366,'Feeder DER'!I$369,FALSE)/1000)</f>
        <v>0</v>
      </c>
      <c r="AJ221" s="82">
        <f>IF(ISNA(VLOOKUP($B221,'Feeder DER'!$B$3:$V$366,'Feeder DER'!J$369,FALSE)),0,VLOOKUP($B221,'Feeder DER'!$B$3:$V$366,'Feeder DER'!J$369,FALSE)/1000)</f>
        <v>0</v>
      </c>
      <c r="AK221" s="82">
        <f>IF(ISNA(VLOOKUP($B221,'Feeder DER'!$B$3:$V$366,'Feeder DER'!K$369,FALSE)),0,VLOOKUP($B221,'Feeder DER'!$B$3:$V$366,'Feeder DER'!K$369,FALSE)/1000)</f>
        <v>0</v>
      </c>
      <c r="AL221" s="82">
        <f>IF(ISNA(VLOOKUP($B221,'Feeder DER'!$B$3:$V$366,'Feeder DER'!L$369,FALSE)),0,VLOOKUP($B221,'Feeder DER'!$B$3:$V$366,'Feeder DER'!L$369,FALSE)/1000)</f>
        <v>0</v>
      </c>
      <c r="AM221" s="82">
        <f>IF(ISNA(VLOOKUP($B221,'Feeder DER'!$B$3:$V$366,'Feeder DER'!M$369,FALSE)),0,VLOOKUP($B221,'Feeder DER'!$B$3:$V$366,'Feeder DER'!M$369,FALSE)/1000)</f>
        <v>0</v>
      </c>
      <c r="AN221" s="82">
        <f>IF(ISNA(VLOOKUP($B221,'Feeder DER'!$B$3:$V$366,'Feeder DER'!N$369,FALSE)),0,VLOOKUP($B221,'Feeder DER'!$B$3:$V$366,'Feeder DER'!N$369,FALSE)/1000)</f>
        <v>0</v>
      </c>
      <c r="AO221" s="82">
        <f>IF(ISNA(VLOOKUP($B221,'Feeder DER'!$B$3:$V$366,'Feeder DER'!O$369,FALSE)),0,VLOOKUP($B221,'Feeder DER'!$B$3:$V$366,'Feeder DER'!O$369,FALSE)/1000)</f>
        <v>0</v>
      </c>
      <c r="AP221" s="82">
        <f>IF(ISNA(VLOOKUP($B221,'Feeder DER'!$B$3:$V$366,'Feeder DER'!P$369,FALSE)),0,VLOOKUP($B221,'Feeder DER'!$B$3:$V$366,'Feeder DER'!P$369,FALSE)/1000)</f>
        <v>0</v>
      </c>
      <c r="AQ221" s="82">
        <f>IF(ISNA(VLOOKUP($B221,'Feeder DER'!$B$3:$V$366,'Feeder DER'!Q$369,FALSE)),0,VLOOKUP($B221,'Feeder DER'!$B$3:$V$366,'Feeder DER'!Q$369,FALSE)/1000)</f>
        <v>0</v>
      </c>
      <c r="AR221" s="82">
        <f>IF(ISNA(VLOOKUP($B221,'Feeder DER'!$B$3:$V$366,'Feeder DER'!R$369,FALSE)),0,VLOOKUP($B221,'Feeder DER'!$B$3:$V$366,'Feeder DER'!R$369,FALSE)/1000)</f>
        <v>0</v>
      </c>
      <c r="AS221" s="82">
        <f>IF(ISNA(VLOOKUP($B221,'Feeder DER'!$B$3:$V$366,'Feeder DER'!S$369,FALSE)),0,VLOOKUP($B221,'Feeder DER'!$B$3:$V$366,'Feeder DER'!S$369,FALSE)/1000)</f>
        <v>0</v>
      </c>
      <c r="AT221" s="82">
        <f>IF(ISNA(VLOOKUP($B221,'Feeder DER'!$B$3:$V$366,'Feeder DER'!T$369,FALSE)),0,VLOOKUP($B221,'Feeder DER'!$B$3:$V$366,'Feeder DER'!T$369,FALSE)/1000)</f>
        <v>0</v>
      </c>
      <c r="AU221" s="82">
        <f>IF(ISNA(VLOOKUP($B221,'Feeder DER'!$B$3:$V$366,'Feeder DER'!U$369,FALSE)),0,VLOOKUP($B221,'Feeder DER'!$B$3:$V$366,'Feeder DER'!U$369,FALSE)/1000)</f>
        <v>0</v>
      </c>
      <c r="AV221" s="82">
        <f>IF(ISNA(VLOOKUP($B221,'Feeder DER'!$B$3:$V$366,'Feeder DER'!V$369,FALSE)),0,VLOOKUP($B221,'Feeder DER'!$B$3:$V$366,'Feeder DER'!V$369,FALSE)/1000)</f>
        <v>0</v>
      </c>
    </row>
    <row r="222" spans="1:48" x14ac:dyDescent="0.25">
      <c r="A222" s="9" t="s">
        <v>6</v>
      </c>
      <c r="B222" s="108" t="s">
        <v>24</v>
      </c>
      <c r="C222" s="109">
        <v>11.17343659056665</v>
      </c>
      <c r="D222" s="109">
        <v>0</v>
      </c>
      <c r="E222" s="109">
        <v>0</v>
      </c>
      <c r="F222" s="109">
        <v>0</v>
      </c>
      <c r="G222" s="109">
        <v>0</v>
      </c>
      <c r="H222" s="109">
        <v>0</v>
      </c>
      <c r="I222" s="109">
        <v>0</v>
      </c>
      <c r="J222" s="109">
        <v>0</v>
      </c>
      <c r="K222" s="109">
        <v>0</v>
      </c>
      <c r="L222" s="109">
        <v>0</v>
      </c>
      <c r="M222" s="109">
        <v>0</v>
      </c>
      <c r="N222" s="109">
        <v>0</v>
      </c>
      <c r="P222" s="109">
        <v>32.635135394007087</v>
      </c>
      <c r="Q222" s="109">
        <v>1.6358735162276004</v>
      </c>
      <c r="R222" s="109">
        <v>1.6358735162276004</v>
      </c>
      <c r="S222" s="109">
        <v>1.6868295915979814</v>
      </c>
      <c r="T222" s="109">
        <v>1.7197643602611377</v>
      </c>
      <c r="U222" s="109">
        <v>1.7510315718144212</v>
      </c>
      <c r="V222" s="109">
        <v>1.7622929452308873</v>
      </c>
      <c r="W222" s="109">
        <v>1.7760577569717579</v>
      </c>
      <c r="X222" s="109">
        <v>1.7957162590517852</v>
      </c>
      <c r="Y222" s="109">
        <v>1.8316120539421679</v>
      </c>
      <c r="Z222" s="109">
        <v>1.9217936500941337</v>
      </c>
      <c r="AA222" s="109">
        <v>2.0035613769350209</v>
      </c>
      <c r="AC222" s="82">
        <f>IF(ISNA(VLOOKUP($B222,'Feeder DER'!$B$3:$V$366,'Feeder DER'!C$369,FALSE)),0,VLOOKUP($B222,'Feeder DER'!$B$3:$V$366,'Feeder DER'!C$369,FALSE)/1000)</f>
        <v>0</v>
      </c>
      <c r="AD222" s="82">
        <f>IF(ISNA(VLOOKUP($B222,'Feeder DER'!$B$3:$V$366,'Feeder DER'!D$369,FALSE)),0,VLOOKUP($B222,'Feeder DER'!$B$3:$V$366,'Feeder DER'!D$369,FALSE)/1000)</f>
        <v>0</v>
      </c>
      <c r="AE222" s="82">
        <f>IF(ISNA(VLOOKUP($B222,'Feeder DER'!$B$3:$V$366,'Feeder DER'!E$369,FALSE)),0,VLOOKUP($B222,'Feeder DER'!$B$3:$V$366,'Feeder DER'!E$369,FALSE)/1000)</f>
        <v>0</v>
      </c>
      <c r="AF222" s="82">
        <f>IF(ISNA(VLOOKUP($B222,'Feeder DER'!$B$3:$V$366,'Feeder DER'!F$369,FALSE)),0,VLOOKUP($B222,'Feeder DER'!$B$3:$V$366,'Feeder DER'!F$369,FALSE)/1000)</f>
        <v>0</v>
      </c>
      <c r="AG222" s="82">
        <f>IF(ISNA(VLOOKUP($B222,'Feeder DER'!$B$3:$V$366,'Feeder DER'!G$369,FALSE)),0,VLOOKUP($B222,'Feeder DER'!$B$3:$V$366,'Feeder DER'!G$369,FALSE)/1000)</f>
        <v>0</v>
      </c>
      <c r="AH222" s="82">
        <f>IF(ISNA(VLOOKUP($B222,'Feeder DER'!$B$3:$V$366,'Feeder DER'!H$369,FALSE)),0,VLOOKUP($B222,'Feeder DER'!$B$3:$V$366,'Feeder DER'!H$369,FALSE)/1000)</f>
        <v>0</v>
      </c>
      <c r="AI222" s="82">
        <f>IF(ISNA(VLOOKUP($B222,'Feeder DER'!$B$3:$V$366,'Feeder DER'!I$369,FALSE)),0,VLOOKUP($B222,'Feeder DER'!$B$3:$V$366,'Feeder DER'!I$369,FALSE)/1000)</f>
        <v>0</v>
      </c>
      <c r="AJ222" s="82">
        <f>IF(ISNA(VLOOKUP($B222,'Feeder DER'!$B$3:$V$366,'Feeder DER'!J$369,FALSE)),0,VLOOKUP($B222,'Feeder DER'!$B$3:$V$366,'Feeder DER'!J$369,FALSE)/1000)</f>
        <v>0</v>
      </c>
      <c r="AK222" s="82">
        <f>IF(ISNA(VLOOKUP($B222,'Feeder DER'!$B$3:$V$366,'Feeder DER'!K$369,FALSE)),0,VLOOKUP($B222,'Feeder DER'!$B$3:$V$366,'Feeder DER'!K$369,FALSE)/1000)</f>
        <v>0</v>
      </c>
      <c r="AL222" s="82">
        <f>IF(ISNA(VLOOKUP($B222,'Feeder DER'!$B$3:$V$366,'Feeder DER'!L$369,FALSE)),0,VLOOKUP($B222,'Feeder DER'!$B$3:$V$366,'Feeder DER'!L$369,FALSE)/1000)</f>
        <v>0</v>
      </c>
      <c r="AM222" s="82">
        <f>IF(ISNA(VLOOKUP($B222,'Feeder DER'!$B$3:$V$366,'Feeder DER'!M$369,FALSE)),0,VLOOKUP($B222,'Feeder DER'!$B$3:$V$366,'Feeder DER'!M$369,FALSE)/1000)</f>
        <v>0</v>
      </c>
      <c r="AN222" s="82">
        <f>IF(ISNA(VLOOKUP($B222,'Feeder DER'!$B$3:$V$366,'Feeder DER'!N$369,FALSE)),0,VLOOKUP($B222,'Feeder DER'!$B$3:$V$366,'Feeder DER'!N$369,FALSE)/1000)</f>
        <v>0</v>
      </c>
      <c r="AO222" s="82">
        <f>IF(ISNA(VLOOKUP($B222,'Feeder DER'!$B$3:$V$366,'Feeder DER'!O$369,FALSE)),0,VLOOKUP($B222,'Feeder DER'!$B$3:$V$366,'Feeder DER'!O$369,FALSE)/1000)</f>
        <v>0</v>
      </c>
      <c r="AP222" s="82">
        <f>IF(ISNA(VLOOKUP($B222,'Feeder DER'!$B$3:$V$366,'Feeder DER'!P$369,FALSE)),0,VLOOKUP($B222,'Feeder DER'!$B$3:$V$366,'Feeder DER'!P$369,FALSE)/1000)</f>
        <v>0</v>
      </c>
      <c r="AQ222" s="82">
        <f>IF(ISNA(VLOOKUP($B222,'Feeder DER'!$B$3:$V$366,'Feeder DER'!Q$369,FALSE)),0,VLOOKUP($B222,'Feeder DER'!$B$3:$V$366,'Feeder DER'!Q$369,FALSE)/1000)</f>
        <v>0</v>
      </c>
      <c r="AR222" s="82">
        <f>IF(ISNA(VLOOKUP($B222,'Feeder DER'!$B$3:$V$366,'Feeder DER'!R$369,FALSE)),0,VLOOKUP($B222,'Feeder DER'!$B$3:$V$366,'Feeder DER'!R$369,FALSE)/1000)</f>
        <v>0</v>
      </c>
      <c r="AS222" s="82">
        <f>IF(ISNA(VLOOKUP($B222,'Feeder DER'!$B$3:$V$366,'Feeder DER'!S$369,FALSE)),0,VLOOKUP($B222,'Feeder DER'!$B$3:$V$366,'Feeder DER'!S$369,FALSE)/1000)</f>
        <v>0</v>
      </c>
      <c r="AT222" s="82">
        <f>IF(ISNA(VLOOKUP($B222,'Feeder DER'!$B$3:$V$366,'Feeder DER'!T$369,FALSE)),0,VLOOKUP($B222,'Feeder DER'!$B$3:$V$366,'Feeder DER'!T$369,FALSE)/1000)</f>
        <v>0</v>
      </c>
      <c r="AU222" s="82">
        <f>IF(ISNA(VLOOKUP($B222,'Feeder DER'!$B$3:$V$366,'Feeder DER'!U$369,FALSE)),0,VLOOKUP($B222,'Feeder DER'!$B$3:$V$366,'Feeder DER'!U$369,FALSE)/1000)</f>
        <v>0</v>
      </c>
      <c r="AV222" s="82">
        <f>IF(ISNA(VLOOKUP($B222,'Feeder DER'!$B$3:$V$366,'Feeder DER'!V$369,FALSE)),0,VLOOKUP($B222,'Feeder DER'!$B$3:$V$366,'Feeder DER'!V$369,FALSE)/1000)</f>
        <v>0</v>
      </c>
    </row>
    <row r="223" spans="1:48" x14ac:dyDescent="0.25">
      <c r="A223" s="9" t="s">
        <v>6</v>
      </c>
      <c r="B223" s="108" t="s">
        <v>25</v>
      </c>
      <c r="C223" s="109">
        <v>55.664028788294601</v>
      </c>
      <c r="D223" s="109">
        <v>73.192186684229668</v>
      </c>
      <c r="E223" s="109">
        <v>73.192186684229668</v>
      </c>
      <c r="F223" s="109">
        <v>74.306888324877903</v>
      </c>
      <c r="G223" s="109">
        <v>76.948851936899814</v>
      </c>
      <c r="H223" s="109">
        <v>78.799263318919543</v>
      </c>
      <c r="I223" s="109">
        <v>79.201330583407227</v>
      </c>
      <c r="J223" s="109">
        <v>79.621618936694091</v>
      </c>
      <c r="K223" s="109">
        <v>80.253729649356544</v>
      </c>
      <c r="L223" s="109">
        <v>82.807145267575947</v>
      </c>
      <c r="M223" s="109">
        <v>88.121498002732935</v>
      </c>
      <c r="N223" s="109">
        <v>93.440810278037517</v>
      </c>
      <c r="P223" s="109">
        <v>57.511133345678743</v>
      </c>
      <c r="Q223" s="109">
        <v>60.704223155303126</v>
      </c>
      <c r="R223" s="109">
        <v>60.704223155303126</v>
      </c>
      <c r="S223" s="109">
        <v>62.595108324429901</v>
      </c>
      <c r="T223" s="109">
        <v>63.817256324665856</v>
      </c>
      <c r="U223" s="109">
        <v>64.977524382523768</v>
      </c>
      <c r="V223" s="109">
        <v>65.395413001739769</v>
      </c>
      <c r="W223" s="109">
        <v>65.906199560309062</v>
      </c>
      <c r="X223" s="109">
        <v>66.635690003993787</v>
      </c>
      <c r="Y223" s="109">
        <v>67.967716179457355</v>
      </c>
      <c r="Z223" s="109">
        <v>71.314187457954844</v>
      </c>
      <c r="AA223" s="109">
        <v>74.348435697694967</v>
      </c>
      <c r="AC223" s="82">
        <f>IF(ISNA(VLOOKUP($B223,'Feeder DER'!$B$3:$V$366,'Feeder DER'!C$369,FALSE)),0,VLOOKUP($B223,'Feeder DER'!$B$3:$V$366,'Feeder DER'!C$369,FALSE)/1000)</f>
        <v>0</v>
      </c>
      <c r="AD223" s="82">
        <f>IF(ISNA(VLOOKUP($B223,'Feeder DER'!$B$3:$V$366,'Feeder DER'!D$369,FALSE)),0,VLOOKUP($B223,'Feeder DER'!$B$3:$V$366,'Feeder DER'!D$369,FALSE)/1000)</f>
        <v>0</v>
      </c>
      <c r="AE223" s="82">
        <f>IF(ISNA(VLOOKUP($B223,'Feeder DER'!$B$3:$V$366,'Feeder DER'!E$369,FALSE)),0,VLOOKUP($B223,'Feeder DER'!$B$3:$V$366,'Feeder DER'!E$369,FALSE)/1000)</f>
        <v>0</v>
      </c>
      <c r="AF223" s="82">
        <f>IF(ISNA(VLOOKUP($B223,'Feeder DER'!$B$3:$V$366,'Feeder DER'!F$369,FALSE)),0,VLOOKUP($B223,'Feeder DER'!$B$3:$V$366,'Feeder DER'!F$369,FALSE)/1000)</f>
        <v>0</v>
      </c>
      <c r="AG223" s="82">
        <f>IF(ISNA(VLOOKUP($B223,'Feeder DER'!$B$3:$V$366,'Feeder DER'!G$369,FALSE)),0,VLOOKUP($B223,'Feeder DER'!$B$3:$V$366,'Feeder DER'!G$369,FALSE)/1000)</f>
        <v>0</v>
      </c>
      <c r="AH223" s="82">
        <f>IF(ISNA(VLOOKUP($B223,'Feeder DER'!$B$3:$V$366,'Feeder DER'!H$369,FALSE)),0,VLOOKUP($B223,'Feeder DER'!$B$3:$V$366,'Feeder DER'!H$369,FALSE)/1000)</f>
        <v>0</v>
      </c>
      <c r="AI223" s="82">
        <f>IF(ISNA(VLOOKUP($B223,'Feeder DER'!$B$3:$V$366,'Feeder DER'!I$369,FALSE)),0,VLOOKUP($B223,'Feeder DER'!$B$3:$V$366,'Feeder DER'!I$369,FALSE)/1000)</f>
        <v>0</v>
      </c>
      <c r="AJ223" s="82">
        <f>IF(ISNA(VLOOKUP($B223,'Feeder DER'!$B$3:$V$366,'Feeder DER'!J$369,FALSE)),0,VLOOKUP($B223,'Feeder DER'!$B$3:$V$366,'Feeder DER'!J$369,FALSE)/1000)</f>
        <v>0</v>
      </c>
      <c r="AK223" s="82">
        <f>IF(ISNA(VLOOKUP($B223,'Feeder DER'!$B$3:$V$366,'Feeder DER'!K$369,FALSE)),0,VLOOKUP($B223,'Feeder DER'!$B$3:$V$366,'Feeder DER'!K$369,FALSE)/1000)</f>
        <v>0</v>
      </c>
      <c r="AL223" s="82">
        <f>IF(ISNA(VLOOKUP($B223,'Feeder DER'!$B$3:$V$366,'Feeder DER'!L$369,FALSE)),0,VLOOKUP($B223,'Feeder DER'!$B$3:$V$366,'Feeder DER'!L$369,FALSE)/1000)</f>
        <v>0</v>
      </c>
      <c r="AM223" s="82">
        <f>IF(ISNA(VLOOKUP($B223,'Feeder DER'!$B$3:$V$366,'Feeder DER'!M$369,FALSE)),0,VLOOKUP($B223,'Feeder DER'!$B$3:$V$366,'Feeder DER'!M$369,FALSE)/1000)</f>
        <v>0</v>
      </c>
      <c r="AN223" s="82">
        <f>IF(ISNA(VLOOKUP($B223,'Feeder DER'!$B$3:$V$366,'Feeder DER'!N$369,FALSE)),0,VLOOKUP($B223,'Feeder DER'!$B$3:$V$366,'Feeder DER'!N$369,FALSE)/1000)</f>
        <v>0</v>
      </c>
      <c r="AO223" s="82">
        <f>IF(ISNA(VLOOKUP($B223,'Feeder DER'!$B$3:$V$366,'Feeder DER'!O$369,FALSE)),0,VLOOKUP($B223,'Feeder DER'!$B$3:$V$366,'Feeder DER'!O$369,FALSE)/1000)</f>
        <v>0</v>
      </c>
      <c r="AP223" s="82">
        <f>IF(ISNA(VLOOKUP($B223,'Feeder DER'!$B$3:$V$366,'Feeder DER'!P$369,FALSE)),0,VLOOKUP($B223,'Feeder DER'!$B$3:$V$366,'Feeder DER'!P$369,FALSE)/1000)</f>
        <v>0</v>
      </c>
      <c r="AQ223" s="82">
        <f>IF(ISNA(VLOOKUP($B223,'Feeder DER'!$B$3:$V$366,'Feeder DER'!Q$369,FALSE)),0,VLOOKUP($B223,'Feeder DER'!$B$3:$V$366,'Feeder DER'!Q$369,FALSE)/1000)</f>
        <v>0</v>
      </c>
      <c r="AR223" s="82">
        <f>IF(ISNA(VLOOKUP($B223,'Feeder DER'!$B$3:$V$366,'Feeder DER'!R$369,FALSE)),0,VLOOKUP($B223,'Feeder DER'!$B$3:$V$366,'Feeder DER'!R$369,FALSE)/1000)</f>
        <v>0</v>
      </c>
      <c r="AS223" s="82">
        <f>IF(ISNA(VLOOKUP($B223,'Feeder DER'!$B$3:$V$366,'Feeder DER'!S$369,FALSE)),0,VLOOKUP($B223,'Feeder DER'!$B$3:$V$366,'Feeder DER'!S$369,FALSE)/1000)</f>
        <v>0</v>
      </c>
      <c r="AT223" s="82">
        <f>IF(ISNA(VLOOKUP($B223,'Feeder DER'!$B$3:$V$366,'Feeder DER'!T$369,FALSE)),0,VLOOKUP($B223,'Feeder DER'!$B$3:$V$366,'Feeder DER'!T$369,FALSE)/1000)</f>
        <v>0</v>
      </c>
      <c r="AU223" s="82">
        <f>IF(ISNA(VLOOKUP($B223,'Feeder DER'!$B$3:$V$366,'Feeder DER'!U$369,FALSE)),0,VLOOKUP($B223,'Feeder DER'!$B$3:$V$366,'Feeder DER'!U$369,FALSE)/1000)</f>
        <v>0</v>
      </c>
      <c r="AV223" s="82">
        <f>IF(ISNA(VLOOKUP($B223,'Feeder DER'!$B$3:$V$366,'Feeder DER'!V$369,FALSE)),0,VLOOKUP($B223,'Feeder DER'!$B$3:$V$366,'Feeder DER'!V$369,FALSE)/1000)</f>
        <v>0</v>
      </c>
    </row>
    <row r="224" spans="1:48" x14ac:dyDescent="0.25">
      <c r="A224" s="9" t="s">
        <v>6</v>
      </c>
      <c r="B224" s="108" t="s">
        <v>26</v>
      </c>
      <c r="C224" s="109">
        <v>53.226190403731856</v>
      </c>
      <c r="D224" s="109">
        <v>69.059489506941176</v>
      </c>
      <c r="E224" s="109">
        <v>69.059489506941176</v>
      </c>
      <c r="F224" s="109">
        <v>70.111251037004919</v>
      </c>
      <c r="G224" s="109">
        <v>72.604039770443038</v>
      </c>
      <c r="H224" s="109">
        <v>74.349970192926918</v>
      </c>
      <c r="I224" s="109">
        <v>74.729335276699643</v>
      </c>
      <c r="J224" s="109">
        <v>75.1258926202987</v>
      </c>
      <c r="K224" s="109">
        <v>75.722312062126122</v>
      </c>
      <c r="L224" s="109">
        <v>78.131552543682574</v>
      </c>
      <c r="M224" s="109">
        <v>83.145837586608266</v>
      </c>
      <c r="N224" s="109">
        <v>88.164802135999054</v>
      </c>
      <c r="P224" s="109">
        <v>55.977324576490929</v>
      </c>
      <c r="Q224" s="109">
        <v>57.052678928780594</v>
      </c>
      <c r="R224" s="109">
        <v>57.052678928780594</v>
      </c>
      <c r="S224" s="109">
        <v>58.829821586044943</v>
      </c>
      <c r="T224" s="109">
        <v>59.978453655390872</v>
      </c>
      <c r="U224" s="109">
        <v>61.068928049683564</v>
      </c>
      <c r="V224" s="109">
        <v>61.461679393508945</v>
      </c>
      <c r="W224" s="109">
        <v>61.941740582211352</v>
      </c>
      <c r="X224" s="109">
        <v>62.627349950091428</v>
      </c>
      <c r="Y224" s="109">
        <v>63.879250687195501</v>
      </c>
      <c r="Z224" s="109">
        <v>67.024421508475072</v>
      </c>
      <c r="AA224" s="109">
        <v>69.876150459346064</v>
      </c>
      <c r="AC224" s="82">
        <f>IF(ISNA(VLOOKUP($B224,'Feeder DER'!$B$3:$V$366,'Feeder DER'!C$369,FALSE)),0,VLOOKUP($B224,'Feeder DER'!$B$3:$V$366,'Feeder DER'!C$369,FALSE)/1000)</f>
        <v>0</v>
      </c>
      <c r="AD224" s="82">
        <f>IF(ISNA(VLOOKUP($B224,'Feeder DER'!$B$3:$V$366,'Feeder DER'!D$369,FALSE)),0,VLOOKUP($B224,'Feeder DER'!$B$3:$V$366,'Feeder DER'!D$369,FALSE)/1000)</f>
        <v>0</v>
      </c>
      <c r="AE224" s="82">
        <f>IF(ISNA(VLOOKUP($B224,'Feeder DER'!$B$3:$V$366,'Feeder DER'!E$369,FALSE)),0,VLOOKUP($B224,'Feeder DER'!$B$3:$V$366,'Feeder DER'!E$369,FALSE)/1000)</f>
        <v>0</v>
      </c>
      <c r="AF224" s="82">
        <f>IF(ISNA(VLOOKUP($B224,'Feeder DER'!$B$3:$V$366,'Feeder DER'!F$369,FALSE)),0,VLOOKUP($B224,'Feeder DER'!$B$3:$V$366,'Feeder DER'!F$369,FALSE)/1000)</f>
        <v>0</v>
      </c>
      <c r="AG224" s="82">
        <f>IF(ISNA(VLOOKUP($B224,'Feeder DER'!$B$3:$V$366,'Feeder DER'!G$369,FALSE)),0,VLOOKUP($B224,'Feeder DER'!$B$3:$V$366,'Feeder DER'!G$369,FALSE)/1000)</f>
        <v>0</v>
      </c>
      <c r="AH224" s="82">
        <f>IF(ISNA(VLOOKUP($B224,'Feeder DER'!$B$3:$V$366,'Feeder DER'!H$369,FALSE)),0,VLOOKUP($B224,'Feeder DER'!$B$3:$V$366,'Feeder DER'!H$369,FALSE)/1000)</f>
        <v>0</v>
      </c>
      <c r="AI224" s="82">
        <f>IF(ISNA(VLOOKUP($B224,'Feeder DER'!$B$3:$V$366,'Feeder DER'!I$369,FALSE)),0,VLOOKUP($B224,'Feeder DER'!$B$3:$V$366,'Feeder DER'!I$369,FALSE)/1000)</f>
        <v>0</v>
      </c>
      <c r="AJ224" s="82">
        <f>IF(ISNA(VLOOKUP($B224,'Feeder DER'!$B$3:$V$366,'Feeder DER'!J$369,FALSE)),0,VLOOKUP($B224,'Feeder DER'!$B$3:$V$366,'Feeder DER'!J$369,FALSE)/1000)</f>
        <v>0</v>
      </c>
      <c r="AK224" s="82">
        <f>IF(ISNA(VLOOKUP($B224,'Feeder DER'!$B$3:$V$366,'Feeder DER'!K$369,FALSE)),0,VLOOKUP($B224,'Feeder DER'!$B$3:$V$366,'Feeder DER'!K$369,FALSE)/1000)</f>
        <v>0</v>
      </c>
      <c r="AL224" s="82">
        <f>IF(ISNA(VLOOKUP($B224,'Feeder DER'!$B$3:$V$366,'Feeder DER'!L$369,FALSE)),0,VLOOKUP($B224,'Feeder DER'!$B$3:$V$366,'Feeder DER'!L$369,FALSE)/1000)</f>
        <v>0</v>
      </c>
      <c r="AM224" s="82">
        <f>IF(ISNA(VLOOKUP($B224,'Feeder DER'!$B$3:$V$366,'Feeder DER'!M$369,FALSE)),0,VLOOKUP($B224,'Feeder DER'!$B$3:$V$366,'Feeder DER'!M$369,FALSE)/1000)</f>
        <v>0</v>
      </c>
      <c r="AN224" s="82">
        <f>IF(ISNA(VLOOKUP($B224,'Feeder DER'!$B$3:$V$366,'Feeder DER'!N$369,FALSE)),0,VLOOKUP($B224,'Feeder DER'!$B$3:$V$366,'Feeder DER'!N$369,FALSE)/1000)</f>
        <v>0</v>
      </c>
      <c r="AO224" s="82">
        <f>IF(ISNA(VLOOKUP($B224,'Feeder DER'!$B$3:$V$366,'Feeder DER'!O$369,FALSE)),0,VLOOKUP($B224,'Feeder DER'!$B$3:$V$366,'Feeder DER'!O$369,FALSE)/1000)</f>
        <v>0</v>
      </c>
      <c r="AP224" s="82">
        <f>IF(ISNA(VLOOKUP($B224,'Feeder DER'!$B$3:$V$366,'Feeder DER'!P$369,FALSE)),0,VLOOKUP($B224,'Feeder DER'!$B$3:$V$366,'Feeder DER'!P$369,FALSE)/1000)</f>
        <v>0</v>
      </c>
      <c r="AQ224" s="82">
        <f>IF(ISNA(VLOOKUP($B224,'Feeder DER'!$B$3:$V$366,'Feeder DER'!Q$369,FALSE)),0,VLOOKUP($B224,'Feeder DER'!$B$3:$V$366,'Feeder DER'!Q$369,FALSE)/1000)</f>
        <v>0</v>
      </c>
      <c r="AR224" s="82">
        <f>IF(ISNA(VLOOKUP($B224,'Feeder DER'!$B$3:$V$366,'Feeder DER'!R$369,FALSE)),0,VLOOKUP($B224,'Feeder DER'!$B$3:$V$366,'Feeder DER'!R$369,FALSE)/1000)</f>
        <v>0</v>
      </c>
      <c r="AS224" s="82">
        <f>IF(ISNA(VLOOKUP($B224,'Feeder DER'!$B$3:$V$366,'Feeder DER'!S$369,FALSE)),0,VLOOKUP($B224,'Feeder DER'!$B$3:$V$366,'Feeder DER'!S$369,FALSE)/1000)</f>
        <v>0</v>
      </c>
      <c r="AT224" s="82">
        <f>IF(ISNA(VLOOKUP($B224,'Feeder DER'!$B$3:$V$366,'Feeder DER'!T$369,FALSE)),0,VLOOKUP($B224,'Feeder DER'!$B$3:$V$366,'Feeder DER'!T$369,FALSE)/1000)</f>
        <v>0</v>
      </c>
      <c r="AU224" s="82">
        <f>IF(ISNA(VLOOKUP($B224,'Feeder DER'!$B$3:$V$366,'Feeder DER'!U$369,FALSE)),0,VLOOKUP($B224,'Feeder DER'!$B$3:$V$366,'Feeder DER'!U$369,FALSE)/1000)</f>
        <v>0</v>
      </c>
      <c r="AV224" s="82">
        <f>IF(ISNA(VLOOKUP($B224,'Feeder DER'!$B$3:$V$366,'Feeder DER'!V$369,FALSE)),0,VLOOKUP($B224,'Feeder DER'!$B$3:$V$366,'Feeder DER'!V$369,FALSE)/1000)</f>
        <v>0</v>
      </c>
    </row>
    <row r="225" spans="1:48" x14ac:dyDescent="0.25">
      <c r="A225" s="9" t="s">
        <v>6</v>
      </c>
      <c r="B225" s="108" t="s">
        <v>27</v>
      </c>
      <c r="C225" s="109">
        <v>30.269856648782174</v>
      </c>
      <c r="D225" s="109">
        <v>39.059808788101115</v>
      </c>
      <c r="E225" s="109">
        <v>39.059808788101115</v>
      </c>
      <c r="F225" s="109">
        <v>39.654681477550135</v>
      </c>
      <c r="G225" s="109">
        <v>41.064594177055959</v>
      </c>
      <c r="H225" s="109">
        <v>42.052086394945796</v>
      </c>
      <c r="I225" s="109">
        <v>42.266653976299764</v>
      </c>
      <c r="J225" s="109">
        <v>42.490945440442999</v>
      </c>
      <c r="K225" s="109">
        <v>42.828278217178109</v>
      </c>
      <c r="L225" s="109">
        <v>44.190936313929448</v>
      </c>
      <c r="M225" s="109">
        <v>47.026998618821345</v>
      </c>
      <c r="N225" s="109">
        <v>49.865707636410562</v>
      </c>
      <c r="P225" s="109">
        <v>45.485222290849251</v>
      </c>
      <c r="Q225" s="109">
        <v>53.581282110942915</v>
      </c>
      <c r="R225" s="109">
        <v>53.581282110942915</v>
      </c>
      <c r="S225" s="109">
        <v>55.250293695642341</v>
      </c>
      <c r="T225" s="109">
        <v>56.329036711831435</v>
      </c>
      <c r="U225" s="109">
        <v>57.353160683788893</v>
      </c>
      <c r="V225" s="109">
        <v>57.722014889201915</v>
      </c>
      <c r="W225" s="109">
        <v>58.17286653132178</v>
      </c>
      <c r="X225" s="109">
        <v>58.816759677937128</v>
      </c>
      <c r="Y225" s="109">
        <v>59.99248793170424</v>
      </c>
      <c r="Z225" s="109">
        <v>62.946289369713043</v>
      </c>
      <c r="AA225" s="109">
        <v>65.624503544568924</v>
      </c>
      <c r="AC225" s="82">
        <f>IF(ISNA(VLOOKUP($B225,'Feeder DER'!$B$3:$V$366,'Feeder DER'!C$369,FALSE)),0,VLOOKUP($B225,'Feeder DER'!$B$3:$V$366,'Feeder DER'!C$369,FALSE)/1000)</f>
        <v>0</v>
      </c>
      <c r="AD225" s="82">
        <f>IF(ISNA(VLOOKUP($B225,'Feeder DER'!$B$3:$V$366,'Feeder DER'!D$369,FALSE)),0,VLOOKUP($B225,'Feeder DER'!$B$3:$V$366,'Feeder DER'!D$369,FALSE)/1000)</f>
        <v>0</v>
      </c>
      <c r="AE225" s="82">
        <f>IF(ISNA(VLOOKUP($B225,'Feeder DER'!$B$3:$V$366,'Feeder DER'!E$369,FALSE)),0,VLOOKUP($B225,'Feeder DER'!$B$3:$V$366,'Feeder DER'!E$369,FALSE)/1000)</f>
        <v>0</v>
      </c>
      <c r="AF225" s="82">
        <f>IF(ISNA(VLOOKUP($B225,'Feeder DER'!$B$3:$V$366,'Feeder DER'!F$369,FALSE)),0,VLOOKUP($B225,'Feeder DER'!$B$3:$V$366,'Feeder DER'!F$369,FALSE)/1000)</f>
        <v>0</v>
      </c>
      <c r="AG225" s="82">
        <f>IF(ISNA(VLOOKUP($B225,'Feeder DER'!$B$3:$V$366,'Feeder DER'!G$369,FALSE)),0,VLOOKUP($B225,'Feeder DER'!$B$3:$V$366,'Feeder DER'!G$369,FALSE)/1000)</f>
        <v>0</v>
      </c>
      <c r="AH225" s="82">
        <f>IF(ISNA(VLOOKUP($B225,'Feeder DER'!$B$3:$V$366,'Feeder DER'!H$369,FALSE)),0,VLOOKUP($B225,'Feeder DER'!$B$3:$V$366,'Feeder DER'!H$369,FALSE)/1000)</f>
        <v>0</v>
      </c>
      <c r="AI225" s="82">
        <f>IF(ISNA(VLOOKUP($B225,'Feeder DER'!$B$3:$V$366,'Feeder DER'!I$369,FALSE)),0,VLOOKUP($B225,'Feeder DER'!$B$3:$V$366,'Feeder DER'!I$369,FALSE)/1000)</f>
        <v>0</v>
      </c>
      <c r="AJ225" s="82">
        <f>IF(ISNA(VLOOKUP($B225,'Feeder DER'!$B$3:$V$366,'Feeder DER'!J$369,FALSE)),0,VLOOKUP($B225,'Feeder DER'!$B$3:$V$366,'Feeder DER'!J$369,FALSE)/1000)</f>
        <v>0</v>
      </c>
      <c r="AK225" s="82">
        <f>IF(ISNA(VLOOKUP($B225,'Feeder DER'!$B$3:$V$366,'Feeder DER'!K$369,FALSE)),0,VLOOKUP($B225,'Feeder DER'!$B$3:$V$366,'Feeder DER'!K$369,FALSE)/1000)</f>
        <v>0</v>
      </c>
      <c r="AL225" s="82">
        <f>IF(ISNA(VLOOKUP($B225,'Feeder DER'!$B$3:$V$366,'Feeder DER'!L$369,FALSE)),0,VLOOKUP($B225,'Feeder DER'!$B$3:$V$366,'Feeder DER'!L$369,FALSE)/1000)</f>
        <v>0</v>
      </c>
      <c r="AM225" s="82">
        <f>IF(ISNA(VLOOKUP($B225,'Feeder DER'!$B$3:$V$366,'Feeder DER'!M$369,FALSE)),0,VLOOKUP($B225,'Feeder DER'!$B$3:$V$366,'Feeder DER'!M$369,FALSE)/1000)</f>
        <v>0</v>
      </c>
      <c r="AN225" s="82">
        <f>IF(ISNA(VLOOKUP($B225,'Feeder DER'!$B$3:$V$366,'Feeder DER'!N$369,FALSE)),0,VLOOKUP($B225,'Feeder DER'!$B$3:$V$366,'Feeder DER'!N$369,FALSE)/1000)</f>
        <v>0</v>
      </c>
      <c r="AO225" s="82">
        <f>IF(ISNA(VLOOKUP($B225,'Feeder DER'!$B$3:$V$366,'Feeder DER'!O$369,FALSE)),0,VLOOKUP($B225,'Feeder DER'!$B$3:$V$366,'Feeder DER'!O$369,FALSE)/1000)</f>
        <v>0</v>
      </c>
      <c r="AP225" s="82">
        <f>IF(ISNA(VLOOKUP($B225,'Feeder DER'!$B$3:$V$366,'Feeder DER'!P$369,FALSE)),0,VLOOKUP($B225,'Feeder DER'!$B$3:$V$366,'Feeder DER'!P$369,FALSE)/1000)</f>
        <v>0</v>
      </c>
      <c r="AQ225" s="82">
        <f>IF(ISNA(VLOOKUP($B225,'Feeder DER'!$B$3:$V$366,'Feeder DER'!Q$369,FALSE)),0,VLOOKUP($B225,'Feeder DER'!$B$3:$V$366,'Feeder DER'!Q$369,FALSE)/1000)</f>
        <v>0</v>
      </c>
      <c r="AR225" s="82">
        <f>IF(ISNA(VLOOKUP($B225,'Feeder DER'!$B$3:$V$366,'Feeder DER'!R$369,FALSE)),0,VLOOKUP($B225,'Feeder DER'!$B$3:$V$366,'Feeder DER'!R$369,FALSE)/1000)</f>
        <v>0</v>
      </c>
      <c r="AS225" s="82">
        <f>IF(ISNA(VLOOKUP($B225,'Feeder DER'!$B$3:$V$366,'Feeder DER'!S$369,FALSE)),0,VLOOKUP($B225,'Feeder DER'!$B$3:$V$366,'Feeder DER'!S$369,FALSE)/1000)</f>
        <v>0</v>
      </c>
      <c r="AT225" s="82">
        <f>IF(ISNA(VLOOKUP($B225,'Feeder DER'!$B$3:$V$366,'Feeder DER'!T$369,FALSE)),0,VLOOKUP($B225,'Feeder DER'!$B$3:$V$366,'Feeder DER'!T$369,FALSE)/1000)</f>
        <v>0</v>
      </c>
      <c r="AU225" s="82">
        <f>IF(ISNA(VLOOKUP($B225,'Feeder DER'!$B$3:$V$366,'Feeder DER'!U$369,FALSE)),0,VLOOKUP($B225,'Feeder DER'!$B$3:$V$366,'Feeder DER'!U$369,FALSE)/1000)</f>
        <v>0</v>
      </c>
      <c r="AV225" s="82">
        <f>IF(ISNA(VLOOKUP($B225,'Feeder DER'!$B$3:$V$366,'Feeder DER'!V$369,FALSE)),0,VLOOKUP($B225,'Feeder DER'!$B$3:$V$366,'Feeder DER'!V$369,FALSE)/1000)</f>
        <v>0</v>
      </c>
    </row>
    <row r="226" spans="1:48" x14ac:dyDescent="0.25">
      <c r="A226" s="9" t="s">
        <v>6</v>
      </c>
      <c r="B226" s="108" t="s">
        <v>28</v>
      </c>
      <c r="C226" s="109">
        <v>41.646445473930243</v>
      </c>
      <c r="D226" s="109">
        <v>61.708493910770052</v>
      </c>
      <c r="E226" s="109">
        <v>61.708493910770052</v>
      </c>
      <c r="F226" s="109">
        <v>62.648301320829134</v>
      </c>
      <c r="G226" s="109">
        <v>64.875746665074558</v>
      </c>
      <c r="H226" s="109">
        <v>66.435832579605488</v>
      </c>
      <c r="I226" s="109">
        <v>66.774816376460734</v>
      </c>
      <c r="J226" s="109">
        <v>67.129162413442273</v>
      </c>
      <c r="K226" s="109">
        <v>67.662096348474819</v>
      </c>
      <c r="L226" s="109">
        <v>69.814886683983502</v>
      </c>
      <c r="M226" s="109">
        <v>74.295429187952436</v>
      </c>
      <c r="N226" s="109">
        <v>78.780153091150737</v>
      </c>
      <c r="P226" s="109">
        <v>236.35087991550031</v>
      </c>
      <c r="Q226" s="109">
        <v>59.468444998798304</v>
      </c>
      <c r="R226" s="109">
        <v>59.468444998798304</v>
      </c>
      <c r="S226" s="109">
        <v>61.320836724355473</v>
      </c>
      <c r="T226" s="109">
        <v>62.518105009075697</v>
      </c>
      <c r="U226" s="109">
        <v>63.654753064122225</v>
      </c>
      <c r="V226" s="109">
        <v>64.06413457130158</v>
      </c>
      <c r="W226" s="109">
        <v>64.564522860378133</v>
      </c>
      <c r="X226" s="109">
        <v>65.279162799290276</v>
      </c>
      <c r="Y226" s="109">
        <v>66.584072428886515</v>
      </c>
      <c r="Z226" s="109">
        <v>69.862418363011216</v>
      </c>
      <c r="AA226" s="109">
        <v>72.834897297401838</v>
      </c>
      <c r="AC226" s="82">
        <f>IF(ISNA(VLOOKUP($B226,'Feeder DER'!$B$3:$V$366,'Feeder DER'!C$369,FALSE)),0,VLOOKUP($B226,'Feeder DER'!$B$3:$V$366,'Feeder DER'!C$369,FALSE)/1000)</f>
        <v>0</v>
      </c>
      <c r="AD226" s="82">
        <f>IF(ISNA(VLOOKUP($B226,'Feeder DER'!$B$3:$V$366,'Feeder DER'!D$369,FALSE)),0,VLOOKUP($B226,'Feeder DER'!$B$3:$V$366,'Feeder DER'!D$369,FALSE)/1000)</f>
        <v>0</v>
      </c>
      <c r="AE226" s="82">
        <f>IF(ISNA(VLOOKUP($B226,'Feeder DER'!$B$3:$V$366,'Feeder DER'!E$369,FALSE)),0,VLOOKUP($B226,'Feeder DER'!$B$3:$V$366,'Feeder DER'!E$369,FALSE)/1000)</f>
        <v>0</v>
      </c>
      <c r="AF226" s="82">
        <f>IF(ISNA(VLOOKUP($B226,'Feeder DER'!$B$3:$V$366,'Feeder DER'!F$369,FALSE)),0,VLOOKUP($B226,'Feeder DER'!$B$3:$V$366,'Feeder DER'!F$369,FALSE)/1000)</f>
        <v>0</v>
      </c>
      <c r="AG226" s="82">
        <f>IF(ISNA(VLOOKUP($B226,'Feeder DER'!$B$3:$V$366,'Feeder DER'!G$369,FALSE)),0,VLOOKUP($B226,'Feeder DER'!$B$3:$V$366,'Feeder DER'!G$369,FALSE)/1000)</f>
        <v>0</v>
      </c>
      <c r="AH226" s="82">
        <f>IF(ISNA(VLOOKUP($B226,'Feeder DER'!$B$3:$V$366,'Feeder DER'!H$369,FALSE)),0,VLOOKUP($B226,'Feeder DER'!$B$3:$V$366,'Feeder DER'!H$369,FALSE)/1000)</f>
        <v>0</v>
      </c>
      <c r="AI226" s="82">
        <f>IF(ISNA(VLOOKUP($B226,'Feeder DER'!$B$3:$V$366,'Feeder DER'!I$369,FALSE)),0,VLOOKUP($B226,'Feeder DER'!$B$3:$V$366,'Feeder DER'!I$369,FALSE)/1000)</f>
        <v>0</v>
      </c>
      <c r="AJ226" s="82">
        <f>IF(ISNA(VLOOKUP($B226,'Feeder DER'!$B$3:$V$366,'Feeder DER'!J$369,FALSE)),0,VLOOKUP($B226,'Feeder DER'!$B$3:$V$366,'Feeder DER'!J$369,FALSE)/1000)</f>
        <v>0</v>
      </c>
      <c r="AK226" s="82">
        <f>IF(ISNA(VLOOKUP($B226,'Feeder DER'!$B$3:$V$366,'Feeder DER'!K$369,FALSE)),0,VLOOKUP($B226,'Feeder DER'!$B$3:$V$366,'Feeder DER'!K$369,FALSE)/1000)</f>
        <v>0</v>
      </c>
      <c r="AL226" s="82">
        <f>IF(ISNA(VLOOKUP($B226,'Feeder DER'!$B$3:$V$366,'Feeder DER'!L$369,FALSE)),0,VLOOKUP($B226,'Feeder DER'!$B$3:$V$366,'Feeder DER'!L$369,FALSE)/1000)</f>
        <v>0</v>
      </c>
      <c r="AM226" s="82">
        <f>IF(ISNA(VLOOKUP($B226,'Feeder DER'!$B$3:$V$366,'Feeder DER'!M$369,FALSE)),0,VLOOKUP($B226,'Feeder DER'!$B$3:$V$366,'Feeder DER'!M$369,FALSE)/1000)</f>
        <v>0</v>
      </c>
      <c r="AN226" s="82">
        <f>IF(ISNA(VLOOKUP($B226,'Feeder DER'!$B$3:$V$366,'Feeder DER'!N$369,FALSE)),0,VLOOKUP($B226,'Feeder DER'!$B$3:$V$366,'Feeder DER'!N$369,FALSE)/1000)</f>
        <v>0</v>
      </c>
      <c r="AO226" s="82">
        <f>IF(ISNA(VLOOKUP($B226,'Feeder DER'!$B$3:$V$366,'Feeder DER'!O$369,FALSE)),0,VLOOKUP($B226,'Feeder DER'!$B$3:$V$366,'Feeder DER'!O$369,FALSE)/1000)</f>
        <v>0</v>
      </c>
      <c r="AP226" s="82">
        <f>IF(ISNA(VLOOKUP($B226,'Feeder DER'!$B$3:$V$366,'Feeder DER'!P$369,FALSE)),0,VLOOKUP($B226,'Feeder DER'!$B$3:$V$366,'Feeder DER'!P$369,FALSE)/1000)</f>
        <v>0</v>
      </c>
      <c r="AQ226" s="82">
        <f>IF(ISNA(VLOOKUP($B226,'Feeder DER'!$B$3:$V$366,'Feeder DER'!Q$369,FALSE)),0,VLOOKUP($B226,'Feeder DER'!$B$3:$V$366,'Feeder DER'!Q$369,FALSE)/1000)</f>
        <v>0</v>
      </c>
      <c r="AR226" s="82">
        <f>IF(ISNA(VLOOKUP($B226,'Feeder DER'!$B$3:$V$366,'Feeder DER'!R$369,FALSE)),0,VLOOKUP($B226,'Feeder DER'!$B$3:$V$366,'Feeder DER'!R$369,FALSE)/1000)</f>
        <v>0</v>
      </c>
      <c r="AS226" s="82">
        <f>IF(ISNA(VLOOKUP($B226,'Feeder DER'!$B$3:$V$366,'Feeder DER'!S$369,FALSE)),0,VLOOKUP($B226,'Feeder DER'!$B$3:$V$366,'Feeder DER'!S$369,FALSE)/1000)</f>
        <v>0</v>
      </c>
      <c r="AT226" s="82">
        <f>IF(ISNA(VLOOKUP($B226,'Feeder DER'!$B$3:$V$366,'Feeder DER'!T$369,FALSE)),0,VLOOKUP($B226,'Feeder DER'!$B$3:$V$366,'Feeder DER'!T$369,FALSE)/1000)</f>
        <v>0</v>
      </c>
      <c r="AU226" s="82">
        <f>IF(ISNA(VLOOKUP($B226,'Feeder DER'!$B$3:$V$366,'Feeder DER'!U$369,FALSE)),0,VLOOKUP($B226,'Feeder DER'!$B$3:$V$366,'Feeder DER'!U$369,FALSE)/1000)</f>
        <v>0</v>
      </c>
      <c r="AV226" s="82">
        <f>IF(ISNA(VLOOKUP($B226,'Feeder DER'!$B$3:$V$366,'Feeder DER'!V$369,FALSE)),0,VLOOKUP($B226,'Feeder DER'!$B$3:$V$366,'Feeder DER'!V$369,FALSE)/1000)</f>
        <v>0</v>
      </c>
    </row>
    <row r="227" spans="1:48" x14ac:dyDescent="0.25">
      <c r="A227" s="9" t="s">
        <v>6</v>
      </c>
      <c r="B227" s="108" t="s">
        <v>29</v>
      </c>
      <c r="C227" s="109">
        <v>20.596485362915743</v>
      </c>
      <c r="D227" s="109">
        <v>32.840816730254168</v>
      </c>
      <c r="E227" s="109">
        <v>32.840816730254168</v>
      </c>
      <c r="F227" s="109">
        <v>33.3409754759872</v>
      </c>
      <c r="G227" s="109">
        <v>34.526405871238751</v>
      </c>
      <c r="H227" s="109">
        <v>35.356672376797057</v>
      </c>
      <c r="I227" s="109">
        <v>35.537077115942793</v>
      </c>
      <c r="J227" s="109">
        <v>35.72565752881804</v>
      </c>
      <c r="K227" s="109">
        <v>36.009281136858853</v>
      </c>
      <c r="L227" s="109">
        <v>37.154980673284648</v>
      </c>
      <c r="M227" s="109">
        <v>39.53949317552992</v>
      </c>
      <c r="N227" s="109">
        <v>41.926230988377768</v>
      </c>
      <c r="P227" s="109">
        <v>50.307284775391821</v>
      </c>
      <c r="Q227" s="109">
        <v>48.171636165608945</v>
      </c>
      <c r="R227" s="109">
        <v>48.171636165608945</v>
      </c>
      <c r="S227" s="109">
        <v>49.672141858023259</v>
      </c>
      <c r="T227" s="109">
        <v>50.641973374642376</v>
      </c>
      <c r="U227" s="109">
        <v>51.562700266982596</v>
      </c>
      <c r="V227" s="109">
        <v>51.894314403137841</v>
      </c>
      <c r="W227" s="109">
        <v>52.299647392816901</v>
      </c>
      <c r="X227" s="109">
        <v>52.878532129543814</v>
      </c>
      <c r="Y227" s="109">
        <v>53.935557109887256</v>
      </c>
      <c r="Z227" s="109">
        <v>56.591138360865806</v>
      </c>
      <c r="AA227" s="109">
        <v>58.998956048721872</v>
      </c>
      <c r="AC227" s="82">
        <f>IF(ISNA(VLOOKUP($B227,'Feeder DER'!$B$3:$V$366,'Feeder DER'!C$369,FALSE)),0,VLOOKUP($B227,'Feeder DER'!$B$3:$V$366,'Feeder DER'!C$369,FALSE)/1000)</f>
        <v>0</v>
      </c>
      <c r="AD227" s="82">
        <f>IF(ISNA(VLOOKUP($B227,'Feeder DER'!$B$3:$V$366,'Feeder DER'!D$369,FALSE)),0,VLOOKUP($B227,'Feeder DER'!$B$3:$V$366,'Feeder DER'!D$369,FALSE)/1000)</f>
        <v>0</v>
      </c>
      <c r="AE227" s="82">
        <f>IF(ISNA(VLOOKUP($B227,'Feeder DER'!$B$3:$V$366,'Feeder DER'!E$369,FALSE)),0,VLOOKUP($B227,'Feeder DER'!$B$3:$V$366,'Feeder DER'!E$369,FALSE)/1000)</f>
        <v>0</v>
      </c>
      <c r="AF227" s="82">
        <f>IF(ISNA(VLOOKUP($B227,'Feeder DER'!$B$3:$V$366,'Feeder DER'!F$369,FALSE)),0,VLOOKUP($B227,'Feeder DER'!$B$3:$V$366,'Feeder DER'!F$369,FALSE)/1000)</f>
        <v>0</v>
      </c>
      <c r="AG227" s="82">
        <f>IF(ISNA(VLOOKUP($B227,'Feeder DER'!$B$3:$V$366,'Feeder DER'!G$369,FALSE)),0,VLOOKUP($B227,'Feeder DER'!$B$3:$V$366,'Feeder DER'!G$369,FALSE)/1000)</f>
        <v>0</v>
      </c>
      <c r="AH227" s="82">
        <f>IF(ISNA(VLOOKUP($B227,'Feeder DER'!$B$3:$V$366,'Feeder DER'!H$369,FALSE)),0,VLOOKUP($B227,'Feeder DER'!$B$3:$V$366,'Feeder DER'!H$369,FALSE)/1000)</f>
        <v>0</v>
      </c>
      <c r="AI227" s="82">
        <f>IF(ISNA(VLOOKUP($B227,'Feeder DER'!$B$3:$V$366,'Feeder DER'!I$369,FALSE)),0,VLOOKUP($B227,'Feeder DER'!$B$3:$V$366,'Feeder DER'!I$369,FALSE)/1000)</f>
        <v>0</v>
      </c>
      <c r="AJ227" s="82">
        <f>IF(ISNA(VLOOKUP($B227,'Feeder DER'!$B$3:$V$366,'Feeder DER'!J$369,FALSE)),0,VLOOKUP($B227,'Feeder DER'!$B$3:$V$366,'Feeder DER'!J$369,FALSE)/1000)</f>
        <v>0</v>
      </c>
      <c r="AK227" s="82">
        <f>IF(ISNA(VLOOKUP($B227,'Feeder DER'!$B$3:$V$366,'Feeder DER'!K$369,FALSE)),0,VLOOKUP($B227,'Feeder DER'!$B$3:$V$366,'Feeder DER'!K$369,FALSE)/1000)</f>
        <v>0</v>
      </c>
      <c r="AL227" s="82">
        <f>IF(ISNA(VLOOKUP($B227,'Feeder DER'!$B$3:$V$366,'Feeder DER'!L$369,FALSE)),0,VLOOKUP($B227,'Feeder DER'!$B$3:$V$366,'Feeder DER'!L$369,FALSE)/1000)</f>
        <v>0</v>
      </c>
      <c r="AM227" s="82">
        <f>IF(ISNA(VLOOKUP($B227,'Feeder DER'!$B$3:$V$366,'Feeder DER'!M$369,FALSE)),0,VLOOKUP($B227,'Feeder DER'!$B$3:$V$366,'Feeder DER'!M$369,FALSE)/1000)</f>
        <v>0</v>
      </c>
      <c r="AN227" s="82">
        <f>IF(ISNA(VLOOKUP($B227,'Feeder DER'!$B$3:$V$366,'Feeder DER'!N$369,FALSE)),0,VLOOKUP($B227,'Feeder DER'!$B$3:$V$366,'Feeder DER'!N$369,FALSE)/1000)</f>
        <v>0</v>
      </c>
      <c r="AO227" s="82">
        <f>IF(ISNA(VLOOKUP($B227,'Feeder DER'!$B$3:$V$366,'Feeder DER'!O$369,FALSE)),0,VLOOKUP($B227,'Feeder DER'!$B$3:$V$366,'Feeder DER'!O$369,FALSE)/1000)</f>
        <v>0</v>
      </c>
      <c r="AP227" s="82">
        <f>IF(ISNA(VLOOKUP($B227,'Feeder DER'!$B$3:$V$366,'Feeder DER'!P$369,FALSE)),0,VLOOKUP($B227,'Feeder DER'!$B$3:$V$366,'Feeder DER'!P$369,FALSE)/1000)</f>
        <v>0</v>
      </c>
      <c r="AQ227" s="82">
        <f>IF(ISNA(VLOOKUP($B227,'Feeder DER'!$B$3:$V$366,'Feeder DER'!Q$369,FALSE)),0,VLOOKUP($B227,'Feeder DER'!$B$3:$V$366,'Feeder DER'!Q$369,FALSE)/1000)</f>
        <v>0</v>
      </c>
      <c r="AR227" s="82">
        <f>IF(ISNA(VLOOKUP($B227,'Feeder DER'!$B$3:$V$366,'Feeder DER'!R$369,FALSE)),0,VLOOKUP($B227,'Feeder DER'!$B$3:$V$366,'Feeder DER'!R$369,FALSE)/1000)</f>
        <v>0</v>
      </c>
      <c r="AS227" s="82">
        <f>IF(ISNA(VLOOKUP($B227,'Feeder DER'!$B$3:$V$366,'Feeder DER'!S$369,FALSE)),0,VLOOKUP($B227,'Feeder DER'!$B$3:$V$366,'Feeder DER'!S$369,FALSE)/1000)</f>
        <v>0</v>
      </c>
      <c r="AT227" s="82">
        <f>IF(ISNA(VLOOKUP($B227,'Feeder DER'!$B$3:$V$366,'Feeder DER'!T$369,FALSE)),0,VLOOKUP($B227,'Feeder DER'!$B$3:$V$366,'Feeder DER'!T$369,FALSE)/1000)</f>
        <v>0</v>
      </c>
      <c r="AU227" s="82">
        <f>IF(ISNA(VLOOKUP($B227,'Feeder DER'!$B$3:$V$366,'Feeder DER'!U$369,FALSE)),0,VLOOKUP($B227,'Feeder DER'!$B$3:$V$366,'Feeder DER'!U$369,FALSE)/1000)</f>
        <v>0</v>
      </c>
      <c r="AV227" s="82">
        <f>IF(ISNA(VLOOKUP($B227,'Feeder DER'!$B$3:$V$366,'Feeder DER'!V$369,FALSE)),0,VLOOKUP($B227,'Feeder DER'!$B$3:$V$366,'Feeder DER'!V$369,FALSE)/1000)</f>
        <v>0</v>
      </c>
    </row>
    <row r="228" spans="1:48" x14ac:dyDescent="0.25">
      <c r="A228" s="9" t="s">
        <v>6</v>
      </c>
      <c r="B228" s="108" t="s">
        <v>30</v>
      </c>
      <c r="C228" s="109">
        <v>15.43965764124183</v>
      </c>
      <c r="D228" s="109">
        <v>0</v>
      </c>
      <c r="E228" s="109">
        <v>0</v>
      </c>
      <c r="F228" s="109">
        <v>0</v>
      </c>
      <c r="G228" s="109">
        <v>0</v>
      </c>
      <c r="H228" s="109">
        <v>0</v>
      </c>
      <c r="I228" s="109">
        <v>0</v>
      </c>
      <c r="J228" s="109">
        <v>0</v>
      </c>
      <c r="K228" s="109">
        <v>0</v>
      </c>
      <c r="L228" s="109">
        <v>0</v>
      </c>
      <c r="M228" s="109">
        <v>0</v>
      </c>
      <c r="N228" s="109">
        <v>0</v>
      </c>
      <c r="P228" s="109">
        <v>25.886966190505802</v>
      </c>
      <c r="Q228" s="109">
        <v>0</v>
      </c>
      <c r="R228" s="109">
        <v>0</v>
      </c>
      <c r="S228" s="109">
        <v>0</v>
      </c>
      <c r="T228" s="109">
        <v>0</v>
      </c>
      <c r="U228" s="109">
        <v>0</v>
      </c>
      <c r="V228" s="109">
        <v>0</v>
      </c>
      <c r="W228" s="109">
        <v>0</v>
      </c>
      <c r="X228" s="109">
        <v>0</v>
      </c>
      <c r="Y228" s="109">
        <v>0</v>
      </c>
      <c r="Z228" s="109">
        <v>0</v>
      </c>
      <c r="AA228" s="109">
        <v>0</v>
      </c>
      <c r="AC228" s="82">
        <f>IF(ISNA(VLOOKUP($B228,'Feeder DER'!$B$3:$V$366,'Feeder DER'!C$369,FALSE)),0,VLOOKUP($B228,'Feeder DER'!$B$3:$V$366,'Feeder DER'!C$369,FALSE)/1000)</f>
        <v>0</v>
      </c>
      <c r="AD228" s="82">
        <f>IF(ISNA(VLOOKUP($B228,'Feeder DER'!$B$3:$V$366,'Feeder DER'!D$369,FALSE)),0,VLOOKUP($B228,'Feeder DER'!$B$3:$V$366,'Feeder DER'!D$369,FALSE)/1000)</f>
        <v>0</v>
      </c>
      <c r="AE228" s="82">
        <f>IF(ISNA(VLOOKUP($B228,'Feeder DER'!$B$3:$V$366,'Feeder DER'!E$369,FALSE)),0,VLOOKUP($B228,'Feeder DER'!$B$3:$V$366,'Feeder DER'!E$369,FALSE)/1000)</f>
        <v>0</v>
      </c>
      <c r="AF228" s="82">
        <f>IF(ISNA(VLOOKUP($B228,'Feeder DER'!$B$3:$V$366,'Feeder DER'!F$369,FALSE)),0,VLOOKUP($B228,'Feeder DER'!$B$3:$V$366,'Feeder DER'!F$369,FALSE)/1000)</f>
        <v>0</v>
      </c>
      <c r="AG228" s="82">
        <f>IF(ISNA(VLOOKUP($B228,'Feeder DER'!$B$3:$V$366,'Feeder DER'!G$369,FALSE)),0,VLOOKUP($B228,'Feeder DER'!$B$3:$V$366,'Feeder DER'!G$369,FALSE)/1000)</f>
        <v>0</v>
      </c>
      <c r="AH228" s="82">
        <f>IF(ISNA(VLOOKUP($B228,'Feeder DER'!$B$3:$V$366,'Feeder DER'!H$369,FALSE)),0,VLOOKUP($B228,'Feeder DER'!$B$3:$V$366,'Feeder DER'!H$369,FALSE)/1000)</f>
        <v>0</v>
      </c>
      <c r="AI228" s="82">
        <f>IF(ISNA(VLOOKUP($B228,'Feeder DER'!$B$3:$V$366,'Feeder DER'!I$369,FALSE)),0,VLOOKUP($B228,'Feeder DER'!$B$3:$V$366,'Feeder DER'!I$369,FALSE)/1000)</f>
        <v>0</v>
      </c>
      <c r="AJ228" s="82">
        <f>IF(ISNA(VLOOKUP($B228,'Feeder DER'!$B$3:$V$366,'Feeder DER'!J$369,FALSE)),0,VLOOKUP($B228,'Feeder DER'!$B$3:$V$366,'Feeder DER'!J$369,FALSE)/1000)</f>
        <v>0</v>
      </c>
      <c r="AK228" s="82">
        <f>IF(ISNA(VLOOKUP($B228,'Feeder DER'!$B$3:$V$366,'Feeder DER'!K$369,FALSE)),0,VLOOKUP($B228,'Feeder DER'!$B$3:$V$366,'Feeder DER'!K$369,FALSE)/1000)</f>
        <v>0</v>
      </c>
      <c r="AL228" s="82">
        <f>IF(ISNA(VLOOKUP($B228,'Feeder DER'!$B$3:$V$366,'Feeder DER'!L$369,FALSE)),0,VLOOKUP($B228,'Feeder DER'!$B$3:$V$366,'Feeder DER'!L$369,FALSE)/1000)</f>
        <v>0</v>
      </c>
      <c r="AM228" s="82">
        <f>IF(ISNA(VLOOKUP($B228,'Feeder DER'!$B$3:$V$366,'Feeder DER'!M$369,FALSE)),0,VLOOKUP($B228,'Feeder DER'!$B$3:$V$366,'Feeder DER'!M$369,FALSE)/1000)</f>
        <v>0</v>
      </c>
      <c r="AN228" s="82">
        <f>IF(ISNA(VLOOKUP($B228,'Feeder DER'!$B$3:$V$366,'Feeder DER'!N$369,FALSE)),0,VLOOKUP($B228,'Feeder DER'!$B$3:$V$366,'Feeder DER'!N$369,FALSE)/1000)</f>
        <v>0</v>
      </c>
      <c r="AO228" s="82">
        <f>IF(ISNA(VLOOKUP($B228,'Feeder DER'!$B$3:$V$366,'Feeder DER'!O$369,FALSE)),0,VLOOKUP($B228,'Feeder DER'!$B$3:$V$366,'Feeder DER'!O$369,FALSE)/1000)</f>
        <v>0</v>
      </c>
      <c r="AP228" s="82">
        <f>IF(ISNA(VLOOKUP($B228,'Feeder DER'!$B$3:$V$366,'Feeder DER'!P$369,FALSE)),0,VLOOKUP($B228,'Feeder DER'!$B$3:$V$366,'Feeder DER'!P$369,FALSE)/1000)</f>
        <v>0</v>
      </c>
      <c r="AQ228" s="82">
        <f>IF(ISNA(VLOOKUP($B228,'Feeder DER'!$B$3:$V$366,'Feeder DER'!Q$369,FALSE)),0,VLOOKUP($B228,'Feeder DER'!$B$3:$V$366,'Feeder DER'!Q$369,FALSE)/1000)</f>
        <v>0</v>
      </c>
      <c r="AR228" s="82">
        <f>IF(ISNA(VLOOKUP($B228,'Feeder DER'!$B$3:$V$366,'Feeder DER'!R$369,FALSE)),0,VLOOKUP($B228,'Feeder DER'!$B$3:$V$366,'Feeder DER'!R$369,FALSE)/1000)</f>
        <v>0</v>
      </c>
      <c r="AS228" s="82">
        <f>IF(ISNA(VLOOKUP($B228,'Feeder DER'!$B$3:$V$366,'Feeder DER'!S$369,FALSE)),0,VLOOKUP($B228,'Feeder DER'!$B$3:$V$366,'Feeder DER'!S$369,FALSE)/1000)</f>
        <v>0</v>
      </c>
      <c r="AT228" s="82">
        <f>IF(ISNA(VLOOKUP($B228,'Feeder DER'!$B$3:$V$366,'Feeder DER'!T$369,FALSE)),0,VLOOKUP($B228,'Feeder DER'!$B$3:$V$366,'Feeder DER'!T$369,FALSE)/1000)</f>
        <v>0</v>
      </c>
      <c r="AU228" s="82">
        <f>IF(ISNA(VLOOKUP($B228,'Feeder DER'!$B$3:$V$366,'Feeder DER'!U$369,FALSE)),0,VLOOKUP($B228,'Feeder DER'!$B$3:$V$366,'Feeder DER'!U$369,FALSE)/1000)</f>
        <v>0</v>
      </c>
      <c r="AV228" s="82">
        <f>IF(ISNA(VLOOKUP($B228,'Feeder DER'!$B$3:$V$366,'Feeder DER'!V$369,FALSE)),0,VLOOKUP($B228,'Feeder DER'!$B$3:$V$366,'Feeder DER'!V$369,FALSE)/1000)</f>
        <v>0</v>
      </c>
    </row>
    <row r="229" spans="1:48" x14ac:dyDescent="0.25">
      <c r="A229" s="9" t="s">
        <v>6</v>
      </c>
      <c r="B229" s="108" t="s">
        <v>31</v>
      </c>
      <c r="C229" s="109">
        <v>78.214056133966551</v>
      </c>
      <c r="D229" s="109">
        <v>83.731795467733505</v>
      </c>
      <c r="E229" s="109">
        <v>83.731795467733505</v>
      </c>
      <c r="F229" s="109">
        <v>85.007013137960811</v>
      </c>
      <c r="G229" s="109">
        <v>88.029417124186793</v>
      </c>
      <c r="H229" s="109">
        <v>90.14628607413205</v>
      </c>
      <c r="I229" s="109">
        <v>90.60625066160361</v>
      </c>
      <c r="J229" s="109">
        <v>91.087060158206199</v>
      </c>
      <c r="K229" s="109">
        <v>91.810194242640094</v>
      </c>
      <c r="L229" s="109">
        <v>94.731299403922705</v>
      </c>
      <c r="M229" s="109">
        <v>100.81091413361123</v>
      </c>
      <c r="N229" s="109">
        <v>106.89620257274971</v>
      </c>
      <c r="P229" s="109">
        <v>116.42885199975953</v>
      </c>
      <c r="Q229" s="109">
        <v>123.29467789509222</v>
      </c>
      <c r="R229" s="109">
        <v>123.29467789509222</v>
      </c>
      <c r="S229" s="109">
        <v>127.13520275063065</v>
      </c>
      <c r="T229" s="109">
        <v>129.61747393699801</v>
      </c>
      <c r="U229" s="109">
        <v>131.9740624744968</v>
      </c>
      <c r="V229" s="109">
        <v>132.822824554368</v>
      </c>
      <c r="W229" s="109">
        <v>133.8602690835703</v>
      </c>
      <c r="X229" s="109">
        <v>135.34191705807038</v>
      </c>
      <c r="Y229" s="109">
        <v>138.04735878378767</v>
      </c>
      <c r="Z229" s="109">
        <v>144.84428454811123</v>
      </c>
      <c r="AA229" s="109">
        <v>151.00706268655162</v>
      </c>
      <c r="AC229" s="82">
        <f>IF(ISNA(VLOOKUP($B229,'Feeder DER'!$B$3:$V$366,'Feeder DER'!C$369,FALSE)),0,VLOOKUP($B229,'Feeder DER'!$B$3:$V$366,'Feeder DER'!C$369,FALSE)/1000)</f>
        <v>0</v>
      </c>
      <c r="AD229" s="82">
        <f>IF(ISNA(VLOOKUP($B229,'Feeder DER'!$B$3:$V$366,'Feeder DER'!D$369,FALSE)),0,VLOOKUP($B229,'Feeder DER'!$B$3:$V$366,'Feeder DER'!D$369,FALSE)/1000)</f>
        <v>0</v>
      </c>
      <c r="AE229" s="82">
        <f>IF(ISNA(VLOOKUP($B229,'Feeder DER'!$B$3:$V$366,'Feeder DER'!E$369,FALSE)),0,VLOOKUP($B229,'Feeder DER'!$B$3:$V$366,'Feeder DER'!E$369,FALSE)/1000)</f>
        <v>0</v>
      </c>
      <c r="AF229" s="82">
        <f>IF(ISNA(VLOOKUP($B229,'Feeder DER'!$B$3:$V$366,'Feeder DER'!F$369,FALSE)),0,VLOOKUP($B229,'Feeder DER'!$B$3:$V$366,'Feeder DER'!F$369,FALSE)/1000)</f>
        <v>0</v>
      </c>
      <c r="AG229" s="82">
        <f>IF(ISNA(VLOOKUP($B229,'Feeder DER'!$B$3:$V$366,'Feeder DER'!G$369,FALSE)),0,VLOOKUP($B229,'Feeder DER'!$B$3:$V$366,'Feeder DER'!G$369,FALSE)/1000)</f>
        <v>0</v>
      </c>
      <c r="AH229" s="82">
        <f>IF(ISNA(VLOOKUP($B229,'Feeder DER'!$B$3:$V$366,'Feeder DER'!H$369,FALSE)),0,VLOOKUP($B229,'Feeder DER'!$B$3:$V$366,'Feeder DER'!H$369,FALSE)/1000)</f>
        <v>0</v>
      </c>
      <c r="AI229" s="82">
        <f>IF(ISNA(VLOOKUP($B229,'Feeder DER'!$B$3:$V$366,'Feeder DER'!I$369,FALSE)),0,VLOOKUP($B229,'Feeder DER'!$B$3:$V$366,'Feeder DER'!I$369,FALSE)/1000)</f>
        <v>0</v>
      </c>
      <c r="AJ229" s="82">
        <f>IF(ISNA(VLOOKUP($B229,'Feeder DER'!$B$3:$V$366,'Feeder DER'!J$369,FALSE)),0,VLOOKUP($B229,'Feeder DER'!$B$3:$V$366,'Feeder DER'!J$369,FALSE)/1000)</f>
        <v>0</v>
      </c>
      <c r="AK229" s="82">
        <f>IF(ISNA(VLOOKUP($B229,'Feeder DER'!$B$3:$V$366,'Feeder DER'!K$369,FALSE)),0,VLOOKUP($B229,'Feeder DER'!$B$3:$V$366,'Feeder DER'!K$369,FALSE)/1000)</f>
        <v>0</v>
      </c>
      <c r="AL229" s="82">
        <f>IF(ISNA(VLOOKUP($B229,'Feeder DER'!$B$3:$V$366,'Feeder DER'!L$369,FALSE)),0,VLOOKUP($B229,'Feeder DER'!$B$3:$V$366,'Feeder DER'!L$369,FALSE)/1000)</f>
        <v>0</v>
      </c>
      <c r="AM229" s="82">
        <f>IF(ISNA(VLOOKUP($B229,'Feeder DER'!$B$3:$V$366,'Feeder DER'!M$369,FALSE)),0,VLOOKUP($B229,'Feeder DER'!$B$3:$V$366,'Feeder DER'!M$369,FALSE)/1000)</f>
        <v>0</v>
      </c>
      <c r="AN229" s="82">
        <f>IF(ISNA(VLOOKUP($B229,'Feeder DER'!$B$3:$V$366,'Feeder DER'!N$369,FALSE)),0,VLOOKUP($B229,'Feeder DER'!$B$3:$V$366,'Feeder DER'!N$369,FALSE)/1000)</f>
        <v>0</v>
      </c>
      <c r="AO229" s="82">
        <f>IF(ISNA(VLOOKUP($B229,'Feeder DER'!$B$3:$V$366,'Feeder DER'!O$369,FALSE)),0,VLOOKUP($B229,'Feeder DER'!$B$3:$V$366,'Feeder DER'!O$369,FALSE)/1000)</f>
        <v>0</v>
      </c>
      <c r="AP229" s="82">
        <f>IF(ISNA(VLOOKUP($B229,'Feeder DER'!$B$3:$V$366,'Feeder DER'!P$369,FALSE)),0,VLOOKUP($B229,'Feeder DER'!$B$3:$V$366,'Feeder DER'!P$369,FALSE)/1000)</f>
        <v>0</v>
      </c>
      <c r="AQ229" s="82">
        <f>IF(ISNA(VLOOKUP($B229,'Feeder DER'!$B$3:$V$366,'Feeder DER'!Q$369,FALSE)),0,VLOOKUP($B229,'Feeder DER'!$B$3:$V$366,'Feeder DER'!Q$369,FALSE)/1000)</f>
        <v>0</v>
      </c>
      <c r="AR229" s="82">
        <f>IF(ISNA(VLOOKUP($B229,'Feeder DER'!$B$3:$V$366,'Feeder DER'!R$369,FALSE)),0,VLOOKUP($B229,'Feeder DER'!$B$3:$V$366,'Feeder DER'!R$369,FALSE)/1000)</f>
        <v>0</v>
      </c>
      <c r="AS229" s="82">
        <f>IF(ISNA(VLOOKUP($B229,'Feeder DER'!$B$3:$V$366,'Feeder DER'!S$369,FALSE)),0,VLOOKUP($B229,'Feeder DER'!$B$3:$V$366,'Feeder DER'!S$369,FALSE)/1000)</f>
        <v>0</v>
      </c>
      <c r="AT229" s="82">
        <f>IF(ISNA(VLOOKUP($B229,'Feeder DER'!$B$3:$V$366,'Feeder DER'!T$369,FALSE)),0,VLOOKUP($B229,'Feeder DER'!$B$3:$V$366,'Feeder DER'!T$369,FALSE)/1000)</f>
        <v>0</v>
      </c>
      <c r="AU229" s="82">
        <f>IF(ISNA(VLOOKUP($B229,'Feeder DER'!$B$3:$V$366,'Feeder DER'!U$369,FALSE)),0,VLOOKUP($B229,'Feeder DER'!$B$3:$V$366,'Feeder DER'!U$369,FALSE)/1000)</f>
        <v>0</v>
      </c>
      <c r="AV229" s="82">
        <f>IF(ISNA(VLOOKUP($B229,'Feeder DER'!$B$3:$V$366,'Feeder DER'!V$369,FALSE)),0,VLOOKUP($B229,'Feeder DER'!$B$3:$V$366,'Feeder DER'!V$369,FALSE)/1000)</f>
        <v>0</v>
      </c>
    </row>
    <row r="230" spans="1:48" x14ac:dyDescent="0.25">
      <c r="A230" s="9" t="s">
        <v>6</v>
      </c>
      <c r="B230" s="108" t="s">
        <v>32</v>
      </c>
      <c r="C230" s="109">
        <v>53.422093998740216</v>
      </c>
      <c r="D230" s="109">
        <v>67.766170995215703</v>
      </c>
      <c r="E230" s="109">
        <v>67.766170995215703</v>
      </c>
      <c r="F230" s="109">
        <v>68.798235555804808</v>
      </c>
      <c r="G230" s="109">
        <v>71.244340338379772</v>
      </c>
      <c r="H230" s="109">
        <v>72.957573673878144</v>
      </c>
      <c r="I230" s="109">
        <v>73.329834160019914</v>
      </c>
      <c r="J230" s="109">
        <v>73.71896493621891</v>
      </c>
      <c r="K230" s="109">
        <v>74.304214873169087</v>
      </c>
      <c r="L230" s="109">
        <v>76.668336062123728</v>
      </c>
      <c r="M230" s="109">
        <v>81.588715579315235</v>
      </c>
      <c r="N230" s="109">
        <v>86.513686967045459</v>
      </c>
      <c r="P230" s="109">
        <v>113.98290458580952</v>
      </c>
      <c r="Q230" s="109">
        <v>107.73801085682568</v>
      </c>
      <c r="R230" s="109">
        <v>107.73801085682568</v>
      </c>
      <c r="S230" s="109">
        <v>111.0939587018249</v>
      </c>
      <c r="T230" s="109">
        <v>113.26303010532851</v>
      </c>
      <c r="U230" s="109">
        <v>115.3222768284851</v>
      </c>
      <c r="V230" s="109">
        <v>116.06394662102741</v>
      </c>
      <c r="W230" s="109">
        <v>116.97049191445568</v>
      </c>
      <c r="X230" s="109">
        <v>118.26519342378205</v>
      </c>
      <c r="Y230" s="109">
        <v>120.6292768943261</v>
      </c>
      <c r="Z230" s="109">
        <v>126.56860269728419</v>
      </c>
      <c r="AA230" s="109">
        <v>131.95379425074643</v>
      </c>
      <c r="AC230" s="82">
        <f>IF(ISNA(VLOOKUP($B230,'Feeder DER'!$B$3:$V$366,'Feeder DER'!C$369,FALSE)),0,VLOOKUP($B230,'Feeder DER'!$B$3:$V$366,'Feeder DER'!C$369,FALSE)/1000)</f>
        <v>0</v>
      </c>
      <c r="AD230" s="82">
        <f>IF(ISNA(VLOOKUP($B230,'Feeder DER'!$B$3:$V$366,'Feeder DER'!D$369,FALSE)),0,VLOOKUP($B230,'Feeder DER'!$B$3:$V$366,'Feeder DER'!D$369,FALSE)/1000)</f>
        <v>0</v>
      </c>
      <c r="AE230" s="82">
        <f>IF(ISNA(VLOOKUP($B230,'Feeder DER'!$B$3:$V$366,'Feeder DER'!E$369,FALSE)),0,VLOOKUP($B230,'Feeder DER'!$B$3:$V$366,'Feeder DER'!E$369,FALSE)/1000)</f>
        <v>0</v>
      </c>
      <c r="AF230" s="82">
        <f>IF(ISNA(VLOOKUP($B230,'Feeder DER'!$B$3:$V$366,'Feeder DER'!F$369,FALSE)),0,VLOOKUP($B230,'Feeder DER'!$B$3:$V$366,'Feeder DER'!F$369,FALSE)/1000)</f>
        <v>0</v>
      </c>
      <c r="AG230" s="82">
        <f>IF(ISNA(VLOOKUP($B230,'Feeder DER'!$B$3:$V$366,'Feeder DER'!G$369,FALSE)),0,VLOOKUP($B230,'Feeder DER'!$B$3:$V$366,'Feeder DER'!G$369,FALSE)/1000)</f>
        <v>0</v>
      </c>
      <c r="AH230" s="82">
        <f>IF(ISNA(VLOOKUP($B230,'Feeder DER'!$B$3:$V$366,'Feeder DER'!H$369,FALSE)),0,VLOOKUP($B230,'Feeder DER'!$B$3:$V$366,'Feeder DER'!H$369,FALSE)/1000)</f>
        <v>0</v>
      </c>
      <c r="AI230" s="82">
        <f>IF(ISNA(VLOOKUP($B230,'Feeder DER'!$B$3:$V$366,'Feeder DER'!I$369,FALSE)),0,VLOOKUP($B230,'Feeder DER'!$B$3:$V$366,'Feeder DER'!I$369,FALSE)/1000)</f>
        <v>0</v>
      </c>
      <c r="AJ230" s="82">
        <f>IF(ISNA(VLOOKUP($B230,'Feeder DER'!$B$3:$V$366,'Feeder DER'!J$369,FALSE)),0,VLOOKUP($B230,'Feeder DER'!$B$3:$V$366,'Feeder DER'!J$369,FALSE)/1000)</f>
        <v>0</v>
      </c>
      <c r="AK230" s="82">
        <f>IF(ISNA(VLOOKUP($B230,'Feeder DER'!$B$3:$V$366,'Feeder DER'!K$369,FALSE)),0,VLOOKUP($B230,'Feeder DER'!$B$3:$V$366,'Feeder DER'!K$369,FALSE)/1000)</f>
        <v>0</v>
      </c>
      <c r="AL230" s="82">
        <f>IF(ISNA(VLOOKUP($B230,'Feeder DER'!$B$3:$V$366,'Feeder DER'!L$369,FALSE)),0,VLOOKUP($B230,'Feeder DER'!$B$3:$V$366,'Feeder DER'!L$369,FALSE)/1000)</f>
        <v>0</v>
      </c>
      <c r="AM230" s="82">
        <f>IF(ISNA(VLOOKUP($B230,'Feeder DER'!$B$3:$V$366,'Feeder DER'!M$369,FALSE)),0,VLOOKUP($B230,'Feeder DER'!$B$3:$V$366,'Feeder DER'!M$369,FALSE)/1000)</f>
        <v>0</v>
      </c>
      <c r="AN230" s="82">
        <f>IF(ISNA(VLOOKUP($B230,'Feeder DER'!$B$3:$V$366,'Feeder DER'!N$369,FALSE)),0,VLOOKUP($B230,'Feeder DER'!$B$3:$V$366,'Feeder DER'!N$369,FALSE)/1000)</f>
        <v>0</v>
      </c>
      <c r="AO230" s="82">
        <f>IF(ISNA(VLOOKUP($B230,'Feeder DER'!$B$3:$V$366,'Feeder DER'!O$369,FALSE)),0,VLOOKUP($B230,'Feeder DER'!$B$3:$V$366,'Feeder DER'!O$369,FALSE)/1000)</f>
        <v>0</v>
      </c>
      <c r="AP230" s="82">
        <f>IF(ISNA(VLOOKUP($B230,'Feeder DER'!$B$3:$V$366,'Feeder DER'!P$369,FALSE)),0,VLOOKUP($B230,'Feeder DER'!$B$3:$V$366,'Feeder DER'!P$369,FALSE)/1000)</f>
        <v>0</v>
      </c>
      <c r="AQ230" s="82">
        <f>IF(ISNA(VLOOKUP($B230,'Feeder DER'!$B$3:$V$366,'Feeder DER'!Q$369,FALSE)),0,VLOOKUP($B230,'Feeder DER'!$B$3:$V$366,'Feeder DER'!Q$369,FALSE)/1000)</f>
        <v>0</v>
      </c>
      <c r="AR230" s="82">
        <f>IF(ISNA(VLOOKUP($B230,'Feeder DER'!$B$3:$V$366,'Feeder DER'!R$369,FALSE)),0,VLOOKUP($B230,'Feeder DER'!$B$3:$V$366,'Feeder DER'!R$369,FALSE)/1000)</f>
        <v>0</v>
      </c>
      <c r="AS230" s="82">
        <f>IF(ISNA(VLOOKUP($B230,'Feeder DER'!$B$3:$V$366,'Feeder DER'!S$369,FALSE)),0,VLOOKUP($B230,'Feeder DER'!$B$3:$V$366,'Feeder DER'!S$369,FALSE)/1000)</f>
        <v>0</v>
      </c>
      <c r="AT230" s="82">
        <f>IF(ISNA(VLOOKUP($B230,'Feeder DER'!$B$3:$V$366,'Feeder DER'!T$369,FALSE)),0,VLOOKUP($B230,'Feeder DER'!$B$3:$V$366,'Feeder DER'!T$369,FALSE)/1000)</f>
        <v>0</v>
      </c>
      <c r="AU230" s="82">
        <f>IF(ISNA(VLOOKUP($B230,'Feeder DER'!$B$3:$V$366,'Feeder DER'!U$369,FALSE)),0,VLOOKUP($B230,'Feeder DER'!$B$3:$V$366,'Feeder DER'!U$369,FALSE)/1000)</f>
        <v>0</v>
      </c>
      <c r="AV230" s="82">
        <f>IF(ISNA(VLOOKUP($B230,'Feeder DER'!$B$3:$V$366,'Feeder DER'!V$369,FALSE)),0,VLOOKUP($B230,'Feeder DER'!$B$3:$V$366,'Feeder DER'!V$369,FALSE)/1000)</f>
        <v>0</v>
      </c>
    </row>
    <row r="231" spans="1:48" x14ac:dyDescent="0.25">
      <c r="A231" s="9" t="s">
        <v>6</v>
      </c>
      <c r="B231" s="108" t="s">
        <v>33</v>
      </c>
      <c r="C231" s="109">
        <v>0</v>
      </c>
      <c r="D231" s="109">
        <v>2.066346904027724</v>
      </c>
      <c r="E231" s="109">
        <v>2.066346904027724</v>
      </c>
      <c r="F231" s="109">
        <v>2.0978169336636112</v>
      </c>
      <c r="G231" s="109">
        <v>2.1724043121471626</v>
      </c>
      <c r="H231" s="109">
        <v>2.2246447493253836</v>
      </c>
      <c r="I231" s="109">
        <v>2.2359958304287444</v>
      </c>
      <c r="J231" s="109">
        <v>2.2478613255991511</v>
      </c>
      <c r="K231" s="109">
        <v>2.2657069464677817</v>
      </c>
      <c r="L231" s="109">
        <v>2.3377944560289703</v>
      </c>
      <c r="M231" s="109">
        <v>2.4878281798276474</v>
      </c>
      <c r="N231" s="109">
        <v>2.6380019203534322</v>
      </c>
      <c r="P231" s="109">
        <v>0</v>
      </c>
      <c r="Q231" s="109">
        <v>0</v>
      </c>
      <c r="R231" s="109">
        <v>0</v>
      </c>
      <c r="S231" s="109">
        <v>0</v>
      </c>
      <c r="T231" s="109">
        <v>0</v>
      </c>
      <c r="U231" s="109">
        <v>0</v>
      </c>
      <c r="V231" s="109">
        <v>0</v>
      </c>
      <c r="W231" s="109">
        <v>0</v>
      </c>
      <c r="X231" s="109">
        <v>0</v>
      </c>
      <c r="Y231" s="109">
        <v>0</v>
      </c>
      <c r="Z231" s="109">
        <v>0</v>
      </c>
      <c r="AA231" s="109">
        <v>0</v>
      </c>
      <c r="AC231" s="82">
        <f>IF(ISNA(VLOOKUP($B231,'Feeder DER'!$B$3:$V$366,'Feeder DER'!C$369,FALSE)),0,VLOOKUP($B231,'Feeder DER'!$B$3:$V$366,'Feeder DER'!C$369,FALSE)/1000)</f>
        <v>0</v>
      </c>
      <c r="AD231" s="82">
        <f>IF(ISNA(VLOOKUP($B231,'Feeder DER'!$B$3:$V$366,'Feeder DER'!D$369,FALSE)),0,VLOOKUP($B231,'Feeder DER'!$B$3:$V$366,'Feeder DER'!D$369,FALSE)/1000)</f>
        <v>0</v>
      </c>
      <c r="AE231" s="82">
        <f>IF(ISNA(VLOOKUP($B231,'Feeder DER'!$B$3:$V$366,'Feeder DER'!E$369,FALSE)),0,VLOOKUP($B231,'Feeder DER'!$B$3:$V$366,'Feeder DER'!E$369,FALSE)/1000)</f>
        <v>0</v>
      </c>
      <c r="AF231" s="82">
        <f>IF(ISNA(VLOOKUP($B231,'Feeder DER'!$B$3:$V$366,'Feeder DER'!F$369,FALSE)),0,VLOOKUP($B231,'Feeder DER'!$B$3:$V$366,'Feeder DER'!F$369,FALSE)/1000)</f>
        <v>0</v>
      </c>
      <c r="AG231" s="82">
        <f>IF(ISNA(VLOOKUP($B231,'Feeder DER'!$B$3:$V$366,'Feeder DER'!G$369,FALSE)),0,VLOOKUP($B231,'Feeder DER'!$B$3:$V$366,'Feeder DER'!G$369,FALSE)/1000)</f>
        <v>0</v>
      </c>
      <c r="AH231" s="82">
        <f>IF(ISNA(VLOOKUP($B231,'Feeder DER'!$B$3:$V$366,'Feeder DER'!H$369,FALSE)),0,VLOOKUP($B231,'Feeder DER'!$B$3:$V$366,'Feeder DER'!H$369,FALSE)/1000)</f>
        <v>0</v>
      </c>
      <c r="AI231" s="82">
        <f>IF(ISNA(VLOOKUP($B231,'Feeder DER'!$B$3:$V$366,'Feeder DER'!I$369,FALSE)),0,VLOOKUP($B231,'Feeder DER'!$B$3:$V$366,'Feeder DER'!I$369,FALSE)/1000)</f>
        <v>0</v>
      </c>
      <c r="AJ231" s="82">
        <f>IF(ISNA(VLOOKUP($B231,'Feeder DER'!$B$3:$V$366,'Feeder DER'!J$369,FALSE)),0,VLOOKUP($B231,'Feeder DER'!$B$3:$V$366,'Feeder DER'!J$369,FALSE)/1000)</f>
        <v>0</v>
      </c>
      <c r="AK231" s="82">
        <f>IF(ISNA(VLOOKUP($B231,'Feeder DER'!$B$3:$V$366,'Feeder DER'!K$369,FALSE)),0,VLOOKUP($B231,'Feeder DER'!$B$3:$V$366,'Feeder DER'!K$369,FALSE)/1000)</f>
        <v>0</v>
      </c>
      <c r="AL231" s="82">
        <f>IF(ISNA(VLOOKUP($B231,'Feeder DER'!$B$3:$V$366,'Feeder DER'!L$369,FALSE)),0,VLOOKUP($B231,'Feeder DER'!$B$3:$V$366,'Feeder DER'!L$369,FALSE)/1000)</f>
        <v>0</v>
      </c>
      <c r="AM231" s="82">
        <f>IF(ISNA(VLOOKUP($B231,'Feeder DER'!$B$3:$V$366,'Feeder DER'!M$369,FALSE)),0,VLOOKUP($B231,'Feeder DER'!$B$3:$V$366,'Feeder DER'!M$369,FALSE)/1000)</f>
        <v>0</v>
      </c>
      <c r="AN231" s="82">
        <f>IF(ISNA(VLOOKUP($B231,'Feeder DER'!$B$3:$V$366,'Feeder DER'!N$369,FALSE)),0,VLOOKUP($B231,'Feeder DER'!$B$3:$V$366,'Feeder DER'!N$369,FALSE)/1000)</f>
        <v>0</v>
      </c>
      <c r="AO231" s="82">
        <f>IF(ISNA(VLOOKUP($B231,'Feeder DER'!$B$3:$V$366,'Feeder DER'!O$369,FALSE)),0,VLOOKUP($B231,'Feeder DER'!$B$3:$V$366,'Feeder DER'!O$369,FALSE)/1000)</f>
        <v>0</v>
      </c>
      <c r="AP231" s="82">
        <f>IF(ISNA(VLOOKUP($B231,'Feeder DER'!$B$3:$V$366,'Feeder DER'!P$369,FALSE)),0,VLOOKUP($B231,'Feeder DER'!$B$3:$V$366,'Feeder DER'!P$369,FALSE)/1000)</f>
        <v>0</v>
      </c>
      <c r="AQ231" s="82">
        <f>IF(ISNA(VLOOKUP($B231,'Feeder DER'!$B$3:$V$366,'Feeder DER'!Q$369,FALSE)),0,VLOOKUP($B231,'Feeder DER'!$B$3:$V$366,'Feeder DER'!Q$369,FALSE)/1000)</f>
        <v>0</v>
      </c>
      <c r="AR231" s="82">
        <f>IF(ISNA(VLOOKUP($B231,'Feeder DER'!$B$3:$V$366,'Feeder DER'!R$369,FALSE)),0,VLOOKUP($B231,'Feeder DER'!$B$3:$V$366,'Feeder DER'!R$369,FALSE)/1000)</f>
        <v>0</v>
      </c>
      <c r="AS231" s="82">
        <f>IF(ISNA(VLOOKUP($B231,'Feeder DER'!$B$3:$V$366,'Feeder DER'!S$369,FALSE)),0,VLOOKUP($B231,'Feeder DER'!$B$3:$V$366,'Feeder DER'!S$369,FALSE)/1000)</f>
        <v>0</v>
      </c>
      <c r="AT231" s="82">
        <f>IF(ISNA(VLOOKUP($B231,'Feeder DER'!$B$3:$V$366,'Feeder DER'!T$369,FALSE)),0,VLOOKUP($B231,'Feeder DER'!$B$3:$V$366,'Feeder DER'!T$369,FALSE)/1000)</f>
        <v>0</v>
      </c>
      <c r="AU231" s="82">
        <f>IF(ISNA(VLOOKUP($B231,'Feeder DER'!$B$3:$V$366,'Feeder DER'!U$369,FALSE)),0,VLOOKUP($B231,'Feeder DER'!$B$3:$V$366,'Feeder DER'!U$369,FALSE)/1000)</f>
        <v>0</v>
      </c>
      <c r="AV231" s="82">
        <f>IF(ISNA(VLOOKUP($B231,'Feeder DER'!$B$3:$V$366,'Feeder DER'!V$369,FALSE)),0,VLOOKUP($B231,'Feeder DER'!$B$3:$V$366,'Feeder DER'!V$369,FALSE)/1000)</f>
        <v>0</v>
      </c>
    </row>
    <row r="232" spans="1:48" x14ac:dyDescent="0.25">
      <c r="A232" s="9" t="s">
        <v>6</v>
      </c>
      <c r="B232" s="108" t="s">
        <v>34</v>
      </c>
      <c r="C232" s="109">
        <v>0</v>
      </c>
      <c r="D232" s="109">
        <v>0</v>
      </c>
      <c r="E232" s="109">
        <v>0</v>
      </c>
      <c r="F232" s="109">
        <v>0</v>
      </c>
      <c r="G232" s="109">
        <v>0</v>
      </c>
      <c r="H232" s="109">
        <v>0</v>
      </c>
      <c r="I232" s="109">
        <v>0</v>
      </c>
      <c r="J232" s="109">
        <v>0</v>
      </c>
      <c r="K232" s="109">
        <v>0</v>
      </c>
      <c r="L232" s="109">
        <v>0</v>
      </c>
      <c r="M232" s="109">
        <v>0</v>
      </c>
      <c r="N232" s="109">
        <v>0</v>
      </c>
      <c r="P232" s="109">
        <v>0</v>
      </c>
      <c r="Q232" s="109">
        <v>0</v>
      </c>
      <c r="R232" s="109">
        <v>0</v>
      </c>
      <c r="S232" s="109">
        <v>0</v>
      </c>
      <c r="T232" s="109">
        <v>0</v>
      </c>
      <c r="U232" s="109">
        <v>0</v>
      </c>
      <c r="V232" s="109">
        <v>0</v>
      </c>
      <c r="W232" s="109">
        <v>0</v>
      </c>
      <c r="X232" s="109">
        <v>0</v>
      </c>
      <c r="Y232" s="109">
        <v>0</v>
      </c>
      <c r="Z232" s="109">
        <v>0</v>
      </c>
      <c r="AA232" s="109">
        <v>0</v>
      </c>
      <c r="AC232" s="82">
        <f>IF(ISNA(VLOOKUP($B232,'Feeder DER'!$B$3:$V$366,'Feeder DER'!C$369,FALSE)),0,VLOOKUP($B232,'Feeder DER'!$B$3:$V$366,'Feeder DER'!C$369,FALSE)/1000)</f>
        <v>0</v>
      </c>
      <c r="AD232" s="82">
        <f>IF(ISNA(VLOOKUP($B232,'Feeder DER'!$B$3:$V$366,'Feeder DER'!D$369,FALSE)),0,VLOOKUP($B232,'Feeder DER'!$B$3:$V$366,'Feeder DER'!D$369,FALSE)/1000)</f>
        <v>0</v>
      </c>
      <c r="AE232" s="82">
        <f>IF(ISNA(VLOOKUP($B232,'Feeder DER'!$B$3:$V$366,'Feeder DER'!E$369,FALSE)),0,VLOOKUP($B232,'Feeder DER'!$B$3:$V$366,'Feeder DER'!E$369,FALSE)/1000)</f>
        <v>0</v>
      </c>
      <c r="AF232" s="82">
        <f>IF(ISNA(VLOOKUP($B232,'Feeder DER'!$B$3:$V$366,'Feeder DER'!F$369,FALSE)),0,VLOOKUP($B232,'Feeder DER'!$B$3:$V$366,'Feeder DER'!F$369,FALSE)/1000)</f>
        <v>0</v>
      </c>
      <c r="AG232" s="82">
        <f>IF(ISNA(VLOOKUP($B232,'Feeder DER'!$B$3:$V$366,'Feeder DER'!G$369,FALSE)),0,VLOOKUP($B232,'Feeder DER'!$B$3:$V$366,'Feeder DER'!G$369,FALSE)/1000)</f>
        <v>0</v>
      </c>
      <c r="AH232" s="82">
        <f>IF(ISNA(VLOOKUP($B232,'Feeder DER'!$B$3:$V$366,'Feeder DER'!H$369,FALSE)),0,VLOOKUP($B232,'Feeder DER'!$B$3:$V$366,'Feeder DER'!H$369,FALSE)/1000)</f>
        <v>0</v>
      </c>
      <c r="AI232" s="82">
        <f>IF(ISNA(VLOOKUP($B232,'Feeder DER'!$B$3:$V$366,'Feeder DER'!I$369,FALSE)),0,VLOOKUP($B232,'Feeder DER'!$B$3:$V$366,'Feeder DER'!I$369,FALSE)/1000)</f>
        <v>0</v>
      </c>
      <c r="AJ232" s="82">
        <f>IF(ISNA(VLOOKUP($B232,'Feeder DER'!$B$3:$V$366,'Feeder DER'!J$369,FALSE)),0,VLOOKUP($B232,'Feeder DER'!$B$3:$V$366,'Feeder DER'!J$369,FALSE)/1000)</f>
        <v>0</v>
      </c>
      <c r="AK232" s="82">
        <f>IF(ISNA(VLOOKUP($B232,'Feeder DER'!$B$3:$V$366,'Feeder DER'!K$369,FALSE)),0,VLOOKUP($B232,'Feeder DER'!$B$3:$V$366,'Feeder DER'!K$369,FALSE)/1000)</f>
        <v>0</v>
      </c>
      <c r="AL232" s="82">
        <f>IF(ISNA(VLOOKUP($B232,'Feeder DER'!$B$3:$V$366,'Feeder DER'!L$369,FALSE)),0,VLOOKUP($B232,'Feeder DER'!$B$3:$V$366,'Feeder DER'!L$369,FALSE)/1000)</f>
        <v>0</v>
      </c>
      <c r="AM232" s="82">
        <f>IF(ISNA(VLOOKUP($B232,'Feeder DER'!$B$3:$V$366,'Feeder DER'!M$369,FALSE)),0,VLOOKUP($B232,'Feeder DER'!$B$3:$V$366,'Feeder DER'!M$369,FALSE)/1000)</f>
        <v>0</v>
      </c>
      <c r="AN232" s="82">
        <f>IF(ISNA(VLOOKUP($B232,'Feeder DER'!$B$3:$V$366,'Feeder DER'!N$369,FALSE)),0,VLOOKUP($B232,'Feeder DER'!$B$3:$V$366,'Feeder DER'!N$369,FALSE)/1000)</f>
        <v>0</v>
      </c>
      <c r="AO232" s="82">
        <f>IF(ISNA(VLOOKUP($B232,'Feeder DER'!$B$3:$V$366,'Feeder DER'!O$369,FALSE)),0,VLOOKUP($B232,'Feeder DER'!$B$3:$V$366,'Feeder DER'!O$369,FALSE)/1000)</f>
        <v>0</v>
      </c>
      <c r="AP232" s="82">
        <f>IF(ISNA(VLOOKUP($B232,'Feeder DER'!$B$3:$V$366,'Feeder DER'!P$369,FALSE)),0,VLOOKUP($B232,'Feeder DER'!$B$3:$V$366,'Feeder DER'!P$369,FALSE)/1000)</f>
        <v>0</v>
      </c>
      <c r="AQ232" s="82">
        <f>IF(ISNA(VLOOKUP($B232,'Feeder DER'!$B$3:$V$366,'Feeder DER'!Q$369,FALSE)),0,VLOOKUP($B232,'Feeder DER'!$B$3:$V$366,'Feeder DER'!Q$369,FALSE)/1000)</f>
        <v>0</v>
      </c>
      <c r="AR232" s="82">
        <f>IF(ISNA(VLOOKUP($B232,'Feeder DER'!$B$3:$V$366,'Feeder DER'!R$369,FALSE)),0,VLOOKUP($B232,'Feeder DER'!$B$3:$V$366,'Feeder DER'!R$369,FALSE)/1000)</f>
        <v>0</v>
      </c>
      <c r="AS232" s="82">
        <f>IF(ISNA(VLOOKUP($B232,'Feeder DER'!$B$3:$V$366,'Feeder DER'!S$369,FALSE)),0,VLOOKUP($B232,'Feeder DER'!$B$3:$V$366,'Feeder DER'!S$369,FALSE)/1000)</f>
        <v>0</v>
      </c>
      <c r="AT232" s="82">
        <f>IF(ISNA(VLOOKUP($B232,'Feeder DER'!$B$3:$V$366,'Feeder DER'!T$369,FALSE)),0,VLOOKUP($B232,'Feeder DER'!$B$3:$V$366,'Feeder DER'!T$369,FALSE)/1000)</f>
        <v>0</v>
      </c>
      <c r="AU232" s="82">
        <f>IF(ISNA(VLOOKUP($B232,'Feeder DER'!$B$3:$V$366,'Feeder DER'!U$369,FALSE)),0,VLOOKUP($B232,'Feeder DER'!$B$3:$V$366,'Feeder DER'!U$369,FALSE)/1000)</f>
        <v>0</v>
      </c>
      <c r="AV232" s="82">
        <f>IF(ISNA(VLOOKUP($B232,'Feeder DER'!$B$3:$V$366,'Feeder DER'!V$369,FALSE)),0,VLOOKUP($B232,'Feeder DER'!$B$3:$V$366,'Feeder DER'!V$369,FALSE)/1000)</f>
        <v>0</v>
      </c>
    </row>
    <row r="233" spans="1:48" x14ac:dyDescent="0.25">
      <c r="A233" s="9" t="s">
        <v>6</v>
      </c>
      <c r="B233" s="108" t="s">
        <v>35</v>
      </c>
      <c r="C233" s="109">
        <v>107.46814781087319</v>
      </c>
      <c r="D233" s="109">
        <v>146.09736305223345</v>
      </c>
      <c r="E233" s="109">
        <v>146.09736305223345</v>
      </c>
      <c r="F233" s="109">
        <v>148.32239522665535</v>
      </c>
      <c r="G233" s="109">
        <v>153.59596245400971</v>
      </c>
      <c r="H233" s="109">
        <v>157.28952915452709</v>
      </c>
      <c r="I233" s="109">
        <v>158.09208704728002</v>
      </c>
      <c r="J233" s="109">
        <v>158.93101566682904</v>
      </c>
      <c r="K233" s="109">
        <v>160.19275838091781</v>
      </c>
      <c r="L233" s="109">
        <v>165.28957684608636</v>
      </c>
      <c r="M233" s="109">
        <v>175.89744301471868</v>
      </c>
      <c r="N233" s="109">
        <v>186.51520881567978</v>
      </c>
      <c r="P233" s="109">
        <v>163.93265225712693</v>
      </c>
      <c r="Q233" s="109">
        <v>167.00210396150794</v>
      </c>
      <c r="R233" s="109">
        <v>167.00210396150794</v>
      </c>
      <c r="S233" s="109">
        <v>172.20407814353314</v>
      </c>
      <c r="T233" s="109">
        <v>175.56630364915554</v>
      </c>
      <c r="U233" s="109">
        <v>178.75829255453826</v>
      </c>
      <c r="V233" s="109">
        <v>179.90793709330612</v>
      </c>
      <c r="W233" s="109">
        <v>181.3131511875232</v>
      </c>
      <c r="X233" s="109">
        <v>183.32003691281267</v>
      </c>
      <c r="Y233" s="109">
        <v>186.98454594153552</v>
      </c>
      <c r="Z233" s="109">
        <v>196.19095227221294</v>
      </c>
      <c r="AA233" s="109">
        <v>204.53840840688278</v>
      </c>
      <c r="AC233" s="82">
        <f>IF(ISNA(VLOOKUP($B233,'Feeder DER'!$B$3:$V$366,'Feeder DER'!C$369,FALSE)),0,VLOOKUP($B233,'Feeder DER'!$B$3:$V$366,'Feeder DER'!C$369,FALSE)/1000)</f>
        <v>0</v>
      </c>
      <c r="AD233" s="82">
        <f>IF(ISNA(VLOOKUP($B233,'Feeder DER'!$B$3:$V$366,'Feeder DER'!D$369,FALSE)),0,VLOOKUP($B233,'Feeder DER'!$B$3:$V$366,'Feeder DER'!D$369,FALSE)/1000)</f>
        <v>0</v>
      </c>
      <c r="AE233" s="82">
        <f>IF(ISNA(VLOOKUP($B233,'Feeder DER'!$B$3:$V$366,'Feeder DER'!E$369,FALSE)),0,VLOOKUP($B233,'Feeder DER'!$B$3:$V$366,'Feeder DER'!E$369,FALSE)/1000)</f>
        <v>0</v>
      </c>
      <c r="AF233" s="82">
        <f>IF(ISNA(VLOOKUP($B233,'Feeder DER'!$B$3:$V$366,'Feeder DER'!F$369,FALSE)),0,VLOOKUP($B233,'Feeder DER'!$B$3:$V$366,'Feeder DER'!F$369,FALSE)/1000)</f>
        <v>0</v>
      </c>
      <c r="AG233" s="82">
        <f>IF(ISNA(VLOOKUP($B233,'Feeder DER'!$B$3:$V$366,'Feeder DER'!G$369,FALSE)),0,VLOOKUP($B233,'Feeder DER'!$B$3:$V$366,'Feeder DER'!G$369,FALSE)/1000)</f>
        <v>0</v>
      </c>
      <c r="AH233" s="82">
        <f>IF(ISNA(VLOOKUP($B233,'Feeder DER'!$B$3:$V$366,'Feeder DER'!H$369,FALSE)),0,VLOOKUP($B233,'Feeder DER'!$B$3:$V$366,'Feeder DER'!H$369,FALSE)/1000)</f>
        <v>0</v>
      </c>
      <c r="AI233" s="82">
        <f>IF(ISNA(VLOOKUP($B233,'Feeder DER'!$B$3:$V$366,'Feeder DER'!I$369,FALSE)),0,VLOOKUP($B233,'Feeder DER'!$B$3:$V$366,'Feeder DER'!I$369,FALSE)/1000)</f>
        <v>0</v>
      </c>
      <c r="AJ233" s="82">
        <f>IF(ISNA(VLOOKUP($B233,'Feeder DER'!$B$3:$V$366,'Feeder DER'!J$369,FALSE)),0,VLOOKUP($B233,'Feeder DER'!$B$3:$V$366,'Feeder DER'!J$369,FALSE)/1000)</f>
        <v>0</v>
      </c>
      <c r="AK233" s="82">
        <f>IF(ISNA(VLOOKUP($B233,'Feeder DER'!$B$3:$V$366,'Feeder DER'!K$369,FALSE)),0,VLOOKUP($B233,'Feeder DER'!$B$3:$V$366,'Feeder DER'!K$369,FALSE)/1000)</f>
        <v>0</v>
      </c>
      <c r="AL233" s="82">
        <f>IF(ISNA(VLOOKUP($B233,'Feeder DER'!$B$3:$V$366,'Feeder DER'!L$369,FALSE)),0,VLOOKUP($B233,'Feeder DER'!$B$3:$V$366,'Feeder DER'!L$369,FALSE)/1000)</f>
        <v>0</v>
      </c>
      <c r="AM233" s="82">
        <f>IF(ISNA(VLOOKUP($B233,'Feeder DER'!$B$3:$V$366,'Feeder DER'!M$369,FALSE)),0,VLOOKUP($B233,'Feeder DER'!$B$3:$V$366,'Feeder DER'!M$369,FALSE)/1000)</f>
        <v>0</v>
      </c>
      <c r="AN233" s="82">
        <f>IF(ISNA(VLOOKUP($B233,'Feeder DER'!$B$3:$V$366,'Feeder DER'!N$369,FALSE)),0,VLOOKUP($B233,'Feeder DER'!$B$3:$V$366,'Feeder DER'!N$369,FALSE)/1000)</f>
        <v>0</v>
      </c>
      <c r="AO233" s="82">
        <f>IF(ISNA(VLOOKUP($B233,'Feeder DER'!$B$3:$V$366,'Feeder DER'!O$369,FALSE)),0,VLOOKUP($B233,'Feeder DER'!$B$3:$V$366,'Feeder DER'!O$369,FALSE)/1000)</f>
        <v>0</v>
      </c>
      <c r="AP233" s="82">
        <f>IF(ISNA(VLOOKUP($B233,'Feeder DER'!$B$3:$V$366,'Feeder DER'!P$369,FALSE)),0,VLOOKUP($B233,'Feeder DER'!$B$3:$V$366,'Feeder DER'!P$369,FALSE)/1000)</f>
        <v>0</v>
      </c>
      <c r="AQ233" s="82">
        <f>IF(ISNA(VLOOKUP($B233,'Feeder DER'!$B$3:$V$366,'Feeder DER'!Q$369,FALSE)),0,VLOOKUP($B233,'Feeder DER'!$B$3:$V$366,'Feeder DER'!Q$369,FALSE)/1000)</f>
        <v>0</v>
      </c>
      <c r="AR233" s="82">
        <f>IF(ISNA(VLOOKUP($B233,'Feeder DER'!$B$3:$V$366,'Feeder DER'!R$369,FALSE)),0,VLOOKUP($B233,'Feeder DER'!$B$3:$V$366,'Feeder DER'!R$369,FALSE)/1000)</f>
        <v>0</v>
      </c>
      <c r="AS233" s="82">
        <f>IF(ISNA(VLOOKUP($B233,'Feeder DER'!$B$3:$V$366,'Feeder DER'!S$369,FALSE)),0,VLOOKUP($B233,'Feeder DER'!$B$3:$V$366,'Feeder DER'!S$369,FALSE)/1000)</f>
        <v>0</v>
      </c>
      <c r="AT233" s="82">
        <f>IF(ISNA(VLOOKUP($B233,'Feeder DER'!$B$3:$V$366,'Feeder DER'!T$369,FALSE)),0,VLOOKUP($B233,'Feeder DER'!$B$3:$V$366,'Feeder DER'!T$369,FALSE)/1000)</f>
        <v>0</v>
      </c>
      <c r="AU233" s="82">
        <f>IF(ISNA(VLOOKUP($B233,'Feeder DER'!$B$3:$V$366,'Feeder DER'!U$369,FALSE)),0,VLOOKUP($B233,'Feeder DER'!$B$3:$V$366,'Feeder DER'!U$369,FALSE)/1000)</f>
        <v>0</v>
      </c>
      <c r="AV233" s="82">
        <f>IF(ISNA(VLOOKUP($B233,'Feeder DER'!$B$3:$V$366,'Feeder DER'!V$369,FALSE)),0,VLOOKUP($B233,'Feeder DER'!$B$3:$V$366,'Feeder DER'!V$369,FALSE)/1000)</f>
        <v>0</v>
      </c>
    </row>
    <row r="234" spans="1:48" x14ac:dyDescent="0.25">
      <c r="A234" s="9" t="s">
        <v>6</v>
      </c>
      <c r="B234" s="108" t="s">
        <v>36</v>
      </c>
      <c r="C234" s="109">
        <v>16.068677086981275</v>
      </c>
      <c r="D234" s="109">
        <v>30.992228311861105</v>
      </c>
      <c r="E234" s="109">
        <v>30.992228311861105</v>
      </c>
      <c r="F234" s="109">
        <v>31.464233443988409</v>
      </c>
      <c r="G234" s="109">
        <v>32.582936725920199</v>
      </c>
      <c r="H234" s="109">
        <v>33.366468064720586</v>
      </c>
      <c r="I234" s="109">
        <v>33.536717937312687</v>
      </c>
      <c r="J234" s="109">
        <v>33.714683280226666</v>
      </c>
      <c r="K234" s="109">
        <v>33.982341898075127</v>
      </c>
      <c r="L234" s="109">
        <v>35.063550745630693</v>
      </c>
      <c r="M234" s="109">
        <v>37.313840575176627</v>
      </c>
      <c r="N234" s="109">
        <v>39.566230454024797</v>
      </c>
      <c r="P234" s="109">
        <v>30.713843441212621</v>
      </c>
      <c r="Q234" s="109">
        <v>30.39545100358772</v>
      </c>
      <c r="R234" s="109">
        <v>30.39545100358772</v>
      </c>
      <c r="S234" s="109">
        <v>31.342243574585027</v>
      </c>
      <c r="T234" s="109">
        <v>31.954190120137014</v>
      </c>
      <c r="U234" s="109">
        <v>32.535152515676167</v>
      </c>
      <c r="V234" s="109">
        <v>32.744395174425634</v>
      </c>
      <c r="W234" s="109">
        <v>33.000153126793528</v>
      </c>
      <c r="X234" s="109">
        <v>33.365419164081871</v>
      </c>
      <c r="Y234" s="109">
        <v>34.032383244129768</v>
      </c>
      <c r="Z234" s="109">
        <v>35.708008077022434</v>
      </c>
      <c r="AA234" s="109">
        <v>37.227298480719597</v>
      </c>
      <c r="AC234" s="82">
        <f>IF(ISNA(VLOOKUP($B234,'Feeder DER'!$B$3:$V$366,'Feeder DER'!C$369,FALSE)),0,VLOOKUP($B234,'Feeder DER'!$B$3:$V$366,'Feeder DER'!C$369,FALSE)/1000)</f>
        <v>0</v>
      </c>
      <c r="AD234" s="82">
        <f>IF(ISNA(VLOOKUP($B234,'Feeder DER'!$B$3:$V$366,'Feeder DER'!D$369,FALSE)),0,VLOOKUP($B234,'Feeder DER'!$B$3:$V$366,'Feeder DER'!D$369,FALSE)/1000)</f>
        <v>0</v>
      </c>
      <c r="AE234" s="82">
        <f>IF(ISNA(VLOOKUP($B234,'Feeder DER'!$B$3:$V$366,'Feeder DER'!E$369,FALSE)),0,VLOOKUP($B234,'Feeder DER'!$B$3:$V$366,'Feeder DER'!E$369,FALSE)/1000)</f>
        <v>0</v>
      </c>
      <c r="AF234" s="82">
        <f>IF(ISNA(VLOOKUP($B234,'Feeder DER'!$B$3:$V$366,'Feeder DER'!F$369,FALSE)),0,VLOOKUP($B234,'Feeder DER'!$B$3:$V$366,'Feeder DER'!F$369,FALSE)/1000)</f>
        <v>0</v>
      </c>
      <c r="AG234" s="82">
        <f>IF(ISNA(VLOOKUP($B234,'Feeder DER'!$B$3:$V$366,'Feeder DER'!G$369,FALSE)),0,VLOOKUP($B234,'Feeder DER'!$B$3:$V$366,'Feeder DER'!G$369,FALSE)/1000)</f>
        <v>0</v>
      </c>
      <c r="AH234" s="82">
        <f>IF(ISNA(VLOOKUP($B234,'Feeder DER'!$B$3:$V$366,'Feeder DER'!H$369,FALSE)),0,VLOOKUP($B234,'Feeder DER'!$B$3:$V$366,'Feeder DER'!H$369,FALSE)/1000)</f>
        <v>0</v>
      </c>
      <c r="AI234" s="82">
        <f>IF(ISNA(VLOOKUP($B234,'Feeder DER'!$B$3:$V$366,'Feeder DER'!I$369,FALSE)),0,VLOOKUP($B234,'Feeder DER'!$B$3:$V$366,'Feeder DER'!I$369,FALSE)/1000)</f>
        <v>0</v>
      </c>
      <c r="AJ234" s="82">
        <f>IF(ISNA(VLOOKUP($B234,'Feeder DER'!$B$3:$V$366,'Feeder DER'!J$369,FALSE)),0,VLOOKUP($B234,'Feeder DER'!$B$3:$V$366,'Feeder DER'!J$369,FALSE)/1000)</f>
        <v>0</v>
      </c>
      <c r="AK234" s="82">
        <f>IF(ISNA(VLOOKUP($B234,'Feeder DER'!$B$3:$V$366,'Feeder DER'!K$369,FALSE)),0,VLOOKUP($B234,'Feeder DER'!$B$3:$V$366,'Feeder DER'!K$369,FALSE)/1000)</f>
        <v>0</v>
      </c>
      <c r="AL234" s="82">
        <f>IF(ISNA(VLOOKUP($B234,'Feeder DER'!$B$3:$V$366,'Feeder DER'!L$369,FALSE)),0,VLOOKUP($B234,'Feeder DER'!$B$3:$V$366,'Feeder DER'!L$369,FALSE)/1000)</f>
        <v>0</v>
      </c>
      <c r="AM234" s="82">
        <f>IF(ISNA(VLOOKUP($B234,'Feeder DER'!$B$3:$V$366,'Feeder DER'!M$369,FALSE)),0,VLOOKUP($B234,'Feeder DER'!$B$3:$V$366,'Feeder DER'!M$369,FALSE)/1000)</f>
        <v>0</v>
      </c>
      <c r="AN234" s="82">
        <f>IF(ISNA(VLOOKUP($B234,'Feeder DER'!$B$3:$V$366,'Feeder DER'!N$369,FALSE)),0,VLOOKUP($B234,'Feeder DER'!$B$3:$V$366,'Feeder DER'!N$369,FALSE)/1000)</f>
        <v>0</v>
      </c>
      <c r="AO234" s="82">
        <f>IF(ISNA(VLOOKUP($B234,'Feeder DER'!$B$3:$V$366,'Feeder DER'!O$369,FALSE)),0,VLOOKUP($B234,'Feeder DER'!$B$3:$V$366,'Feeder DER'!O$369,FALSE)/1000)</f>
        <v>0</v>
      </c>
      <c r="AP234" s="82">
        <f>IF(ISNA(VLOOKUP($B234,'Feeder DER'!$B$3:$V$366,'Feeder DER'!P$369,FALSE)),0,VLOOKUP($B234,'Feeder DER'!$B$3:$V$366,'Feeder DER'!P$369,FALSE)/1000)</f>
        <v>0</v>
      </c>
      <c r="AQ234" s="82">
        <f>IF(ISNA(VLOOKUP($B234,'Feeder DER'!$B$3:$V$366,'Feeder DER'!Q$369,FALSE)),0,VLOOKUP($B234,'Feeder DER'!$B$3:$V$366,'Feeder DER'!Q$369,FALSE)/1000)</f>
        <v>0</v>
      </c>
      <c r="AR234" s="82">
        <f>IF(ISNA(VLOOKUP($B234,'Feeder DER'!$B$3:$V$366,'Feeder DER'!R$369,FALSE)),0,VLOOKUP($B234,'Feeder DER'!$B$3:$V$366,'Feeder DER'!R$369,FALSE)/1000)</f>
        <v>0</v>
      </c>
      <c r="AS234" s="82">
        <f>IF(ISNA(VLOOKUP($B234,'Feeder DER'!$B$3:$V$366,'Feeder DER'!S$369,FALSE)),0,VLOOKUP($B234,'Feeder DER'!$B$3:$V$366,'Feeder DER'!S$369,FALSE)/1000)</f>
        <v>0</v>
      </c>
      <c r="AT234" s="82">
        <f>IF(ISNA(VLOOKUP($B234,'Feeder DER'!$B$3:$V$366,'Feeder DER'!T$369,FALSE)),0,VLOOKUP($B234,'Feeder DER'!$B$3:$V$366,'Feeder DER'!T$369,FALSE)/1000)</f>
        <v>0</v>
      </c>
      <c r="AU234" s="82">
        <f>IF(ISNA(VLOOKUP($B234,'Feeder DER'!$B$3:$V$366,'Feeder DER'!U$369,FALSE)),0,VLOOKUP($B234,'Feeder DER'!$B$3:$V$366,'Feeder DER'!U$369,FALSE)/1000)</f>
        <v>0</v>
      </c>
      <c r="AV234" s="82">
        <f>IF(ISNA(VLOOKUP($B234,'Feeder DER'!$B$3:$V$366,'Feeder DER'!V$369,FALSE)),0,VLOOKUP($B234,'Feeder DER'!$B$3:$V$366,'Feeder DER'!V$369,FALSE)/1000)</f>
        <v>0</v>
      </c>
    </row>
    <row r="235" spans="1:48" x14ac:dyDescent="0.25">
      <c r="A235" s="9" t="s">
        <v>6</v>
      </c>
      <c r="B235" s="108" t="s">
        <v>37</v>
      </c>
      <c r="C235" s="109">
        <v>29.863548319704876</v>
      </c>
      <c r="D235" s="109">
        <v>34.561281069621543</v>
      </c>
      <c r="E235" s="109">
        <v>34.561281069621543</v>
      </c>
      <c r="F235" s="109">
        <v>35.087642126129133</v>
      </c>
      <c r="G235" s="109">
        <v>36.335174835661853</v>
      </c>
      <c r="H235" s="109">
        <v>37.208937333622451</v>
      </c>
      <c r="I235" s="109">
        <v>37.398793114223778</v>
      </c>
      <c r="J235" s="109">
        <v>37.597252875658469</v>
      </c>
      <c r="K235" s="109">
        <v>37.895734954103503</v>
      </c>
      <c r="L235" s="109">
        <v>39.101455385022902</v>
      </c>
      <c r="M235" s="109">
        <v>41.610887701552493</v>
      </c>
      <c r="N235" s="109">
        <v>44.122661908231599</v>
      </c>
      <c r="P235" s="109">
        <v>43.300439892901423</v>
      </c>
      <c r="Q235" s="109">
        <v>41.323518312440584</v>
      </c>
      <c r="R235" s="109">
        <v>41.323518312440584</v>
      </c>
      <c r="S235" s="109">
        <v>42.610710930213287</v>
      </c>
      <c r="T235" s="109">
        <v>43.442670432257437</v>
      </c>
      <c r="U235" s="109">
        <v>44.232506062203107</v>
      </c>
      <c r="V235" s="109">
        <v>44.516977670785479</v>
      </c>
      <c r="W235" s="109">
        <v>44.864688202436405</v>
      </c>
      <c r="X235" s="109">
        <v>45.361278227668002</v>
      </c>
      <c r="Y235" s="109">
        <v>46.268035701750101</v>
      </c>
      <c r="Z235" s="109">
        <v>48.546097424165318</v>
      </c>
      <c r="AA235" s="109">
        <v>50.611617847326151</v>
      </c>
      <c r="AC235" s="82">
        <f>IF(ISNA(VLOOKUP($B235,'Feeder DER'!$B$3:$V$366,'Feeder DER'!C$369,FALSE)),0,VLOOKUP($B235,'Feeder DER'!$B$3:$V$366,'Feeder DER'!C$369,FALSE)/1000)</f>
        <v>0</v>
      </c>
      <c r="AD235" s="82">
        <f>IF(ISNA(VLOOKUP($B235,'Feeder DER'!$B$3:$V$366,'Feeder DER'!D$369,FALSE)),0,VLOOKUP($B235,'Feeder DER'!$B$3:$V$366,'Feeder DER'!D$369,FALSE)/1000)</f>
        <v>0</v>
      </c>
      <c r="AE235" s="82">
        <f>IF(ISNA(VLOOKUP($B235,'Feeder DER'!$B$3:$V$366,'Feeder DER'!E$369,FALSE)),0,VLOOKUP($B235,'Feeder DER'!$B$3:$V$366,'Feeder DER'!E$369,FALSE)/1000)</f>
        <v>0</v>
      </c>
      <c r="AF235" s="82">
        <f>IF(ISNA(VLOOKUP($B235,'Feeder DER'!$B$3:$V$366,'Feeder DER'!F$369,FALSE)),0,VLOOKUP($B235,'Feeder DER'!$B$3:$V$366,'Feeder DER'!F$369,FALSE)/1000)</f>
        <v>0</v>
      </c>
      <c r="AG235" s="82">
        <f>IF(ISNA(VLOOKUP($B235,'Feeder DER'!$B$3:$V$366,'Feeder DER'!G$369,FALSE)),0,VLOOKUP($B235,'Feeder DER'!$B$3:$V$366,'Feeder DER'!G$369,FALSE)/1000)</f>
        <v>0</v>
      </c>
      <c r="AH235" s="82">
        <f>IF(ISNA(VLOOKUP($B235,'Feeder DER'!$B$3:$V$366,'Feeder DER'!H$369,FALSE)),0,VLOOKUP($B235,'Feeder DER'!$B$3:$V$366,'Feeder DER'!H$369,FALSE)/1000)</f>
        <v>0</v>
      </c>
      <c r="AI235" s="82">
        <f>IF(ISNA(VLOOKUP($B235,'Feeder DER'!$B$3:$V$366,'Feeder DER'!I$369,FALSE)),0,VLOOKUP($B235,'Feeder DER'!$B$3:$V$366,'Feeder DER'!I$369,FALSE)/1000)</f>
        <v>0</v>
      </c>
      <c r="AJ235" s="82">
        <f>IF(ISNA(VLOOKUP($B235,'Feeder DER'!$B$3:$V$366,'Feeder DER'!J$369,FALSE)),0,VLOOKUP($B235,'Feeder DER'!$B$3:$V$366,'Feeder DER'!J$369,FALSE)/1000)</f>
        <v>0</v>
      </c>
      <c r="AK235" s="82">
        <f>IF(ISNA(VLOOKUP($B235,'Feeder DER'!$B$3:$V$366,'Feeder DER'!K$369,FALSE)),0,VLOOKUP($B235,'Feeder DER'!$B$3:$V$366,'Feeder DER'!K$369,FALSE)/1000)</f>
        <v>0</v>
      </c>
      <c r="AL235" s="82">
        <f>IF(ISNA(VLOOKUP($B235,'Feeder DER'!$B$3:$V$366,'Feeder DER'!L$369,FALSE)),0,VLOOKUP($B235,'Feeder DER'!$B$3:$V$366,'Feeder DER'!L$369,FALSE)/1000)</f>
        <v>0</v>
      </c>
      <c r="AM235" s="82">
        <f>IF(ISNA(VLOOKUP($B235,'Feeder DER'!$B$3:$V$366,'Feeder DER'!M$369,FALSE)),0,VLOOKUP($B235,'Feeder DER'!$B$3:$V$366,'Feeder DER'!M$369,FALSE)/1000)</f>
        <v>0</v>
      </c>
      <c r="AN235" s="82">
        <f>IF(ISNA(VLOOKUP($B235,'Feeder DER'!$B$3:$V$366,'Feeder DER'!N$369,FALSE)),0,VLOOKUP($B235,'Feeder DER'!$B$3:$V$366,'Feeder DER'!N$369,FALSE)/1000)</f>
        <v>0</v>
      </c>
      <c r="AO235" s="82">
        <f>IF(ISNA(VLOOKUP($B235,'Feeder DER'!$B$3:$V$366,'Feeder DER'!O$369,FALSE)),0,VLOOKUP($B235,'Feeder DER'!$B$3:$V$366,'Feeder DER'!O$369,FALSE)/1000)</f>
        <v>0</v>
      </c>
      <c r="AP235" s="82">
        <f>IF(ISNA(VLOOKUP($B235,'Feeder DER'!$B$3:$V$366,'Feeder DER'!P$369,FALSE)),0,VLOOKUP($B235,'Feeder DER'!$B$3:$V$366,'Feeder DER'!P$369,FALSE)/1000)</f>
        <v>0</v>
      </c>
      <c r="AQ235" s="82">
        <f>IF(ISNA(VLOOKUP($B235,'Feeder DER'!$B$3:$V$366,'Feeder DER'!Q$369,FALSE)),0,VLOOKUP($B235,'Feeder DER'!$B$3:$V$366,'Feeder DER'!Q$369,FALSE)/1000)</f>
        <v>0</v>
      </c>
      <c r="AR235" s="82">
        <f>IF(ISNA(VLOOKUP($B235,'Feeder DER'!$B$3:$V$366,'Feeder DER'!R$369,FALSE)),0,VLOOKUP($B235,'Feeder DER'!$B$3:$V$366,'Feeder DER'!R$369,FALSE)/1000)</f>
        <v>0</v>
      </c>
      <c r="AS235" s="82">
        <f>IF(ISNA(VLOOKUP($B235,'Feeder DER'!$B$3:$V$366,'Feeder DER'!S$369,FALSE)),0,VLOOKUP($B235,'Feeder DER'!$B$3:$V$366,'Feeder DER'!S$369,FALSE)/1000)</f>
        <v>0</v>
      </c>
      <c r="AT235" s="82">
        <f>IF(ISNA(VLOOKUP($B235,'Feeder DER'!$B$3:$V$366,'Feeder DER'!T$369,FALSE)),0,VLOOKUP($B235,'Feeder DER'!$B$3:$V$366,'Feeder DER'!T$369,FALSE)/1000)</f>
        <v>0</v>
      </c>
      <c r="AU235" s="82">
        <f>IF(ISNA(VLOOKUP($B235,'Feeder DER'!$B$3:$V$366,'Feeder DER'!U$369,FALSE)),0,VLOOKUP($B235,'Feeder DER'!$B$3:$V$366,'Feeder DER'!U$369,FALSE)/1000)</f>
        <v>0</v>
      </c>
      <c r="AV235" s="82">
        <f>IF(ISNA(VLOOKUP($B235,'Feeder DER'!$B$3:$V$366,'Feeder DER'!V$369,FALSE)),0,VLOOKUP($B235,'Feeder DER'!$B$3:$V$366,'Feeder DER'!V$369,FALSE)/1000)</f>
        <v>0</v>
      </c>
    </row>
    <row r="236" spans="1:48" x14ac:dyDescent="0.25">
      <c r="A236" s="9" t="s">
        <v>6</v>
      </c>
      <c r="B236" s="108" t="s">
        <v>38</v>
      </c>
      <c r="C236" s="109">
        <v>0</v>
      </c>
      <c r="D236" s="109">
        <v>0</v>
      </c>
      <c r="E236" s="109">
        <v>0</v>
      </c>
      <c r="F236" s="109">
        <v>0</v>
      </c>
      <c r="G236" s="109">
        <v>0</v>
      </c>
      <c r="H236" s="109">
        <v>0</v>
      </c>
      <c r="I236" s="109">
        <v>0</v>
      </c>
      <c r="J236" s="109">
        <v>0</v>
      </c>
      <c r="K236" s="109">
        <v>0</v>
      </c>
      <c r="L236" s="109">
        <v>0</v>
      </c>
      <c r="M236" s="109">
        <v>0</v>
      </c>
      <c r="N236" s="109">
        <v>0</v>
      </c>
      <c r="P236" s="109">
        <v>29.241184798885179</v>
      </c>
      <c r="Q236" s="109">
        <v>0</v>
      </c>
      <c r="R236" s="109">
        <v>0</v>
      </c>
      <c r="S236" s="109">
        <v>0</v>
      </c>
      <c r="T236" s="109">
        <v>0</v>
      </c>
      <c r="U236" s="109">
        <v>0</v>
      </c>
      <c r="V236" s="109">
        <v>0</v>
      </c>
      <c r="W236" s="109">
        <v>0</v>
      </c>
      <c r="X236" s="109">
        <v>0</v>
      </c>
      <c r="Y236" s="109">
        <v>0</v>
      </c>
      <c r="Z236" s="109">
        <v>0</v>
      </c>
      <c r="AA236" s="109">
        <v>0</v>
      </c>
      <c r="AC236" s="82">
        <f>IF(ISNA(VLOOKUP($B236,'Feeder DER'!$B$3:$V$366,'Feeder DER'!C$369,FALSE)),0,VLOOKUP($B236,'Feeder DER'!$B$3:$V$366,'Feeder DER'!C$369,FALSE)/1000)</f>
        <v>0</v>
      </c>
      <c r="AD236" s="82">
        <f>IF(ISNA(VLOOKUP($B236,'Feeder DER'!$B$3:$V$366,'Feeder DER'!D$369,FALSE)),0,VLOOKUP($B236,'Feeder DER'!$B$3:$V$366,'Feeder DER'!D$369,FALSE)/1000)</f>
        <v>0</v>
      </c>
      <c r="AE236" s="82">
        <f>IF(ISNA(VLOOKUP($B236,'Feeder DER'!$B$3:$V$366,'Feeder DER'!E$369,FALSE)),0,VLOOKUP($B236,'Feeder DER'!$B$3:$V$366,'Feeder DER'!E$369,FALSE)/1000)</f>
        <v>0</v>
      </c>
      <c r="AF236" s="82">
        <f>IF(ISNA(VLOOKUP($B236,'Feeder DER'!$B$3:$V$366,'Feeder DER'!F$369,FALSE)),0,VLOOKUP($B236,'Feeder DER'!$B$3:$V$366,'Feeder DER'!F$369,FALSE)/1000)</f>
        <v>0</v>
      </c>
      <c r="AG236" s="82">
        <f>IF(ISNA(VLOOKUP($B236,'Feeder DER'!$B$3:$V$366,'Feeder DER'!G$369,FALSE)),0,VLOOKUP($B236,'Feeder DER'!$B$3:$V$366,'Feeder DER'!G$369,FALSE)/1000)</f>
        <v>0</v>
      </c>
      <c r="AH236" s="82">
        <f>IF(ISNA(VLOOKUP($B236,'Feeder DER'!$B$3:$V$366,'Feeder DER'!H$369,FALSE)),0,VLOOKUP($B236,'Feeder DER'!$B$3:$V$366,'Feeder DER'!H$369,FALSE)/1000)</f>
        <v>0</v>
      </c>
      <c r="AI236" s="82">
        <f>IF(ISNA(VLOOKUP($B236,'Feeder DER'!$B$3:$V$366,'Feeder DER'!I$369,FALSE)),0,VLOOKUP($B236,'Feeder DER'!$B$3:$V$366,'Feeder DER'!I$369,FALSE)/1000)</f>
        <v>0</v>
      </c>
      <c r="AJ236" s="82">
        <f>IF(ISNA(VLOOKUP($B236,'Feeder DER'!$B$3:$V$366,'Feeder DER'!J$369,FALSE)),0,VLOOKUP($B236,'Feeder DER'!$B$3:$V$366,'Feeder DER'!J$369,FALSE)/1000)</f>
        <v>0</v>
      </c>
      <c r="AK236" s="82">
        <f>IF(ISNA(VLOOKUP($B236,'Feeder DER'!$B$3:$V$366,'Feeder DER'!K$369,FALSE)),0,VLOOKUP($B236,'Feeder DER'!$B$3:$V$366,'Feeder DER'!K$369,FALSE)/1000)</f>
        <v>0</v>
      </c>
      <c r="AL236" s="82">
        <f>IF(ISNA(VLOOKUP($B236,'Feeder DER'!$B$3:$V$366,'Feeder DER'!L$369,FALSE)),0,VLOOKUP($B236,'Feeder DER'!$B$3:$V$366,'Feeder DER'!L$369,FALSE)/1000)</f>
        <v>0</v>
      </c>
      <c r="AM236" s="82">
        <f>IF(ISNA(VLOOKUP($B236,'Feeder DER'!$B$3:$V$366,'Feeder DER'!M$369,FALSE)),0,VLOOKUP($B236,'Feeder DER'!$B$3:$V$366,'Feeder DER'!M$369,FALSE)/1000)</f>
        <v>0</v>
      </c>
      <c r="AN236" s="82">
        <f>IF(ISNA(VLOOKUP($B236,'Feeder DER'!$B$3:$V$366,'Feeder DER'!N$369,FALSE)),0,VLOOKUP($B236,'Feeder DER'!$B$3:$V$366,'Feeder DER'!N$369,FALSE)/1000)</f>
        <v>0</v>
      </c>
      <c r="AO236" s="82">
        <f>IF(ISNA(VLOOKUP($B236,'Feeder DER'!$B$3:$V$366,'Feeder DER'!O$369,FALSE)),0,VLOOKUP($B236,'Feeder DER'!$B$3:$V$366,'Feeder DER'!O$369,FALSE)/1000)</f>
        <v>0</v>
      </c>
      <c r="AP236" s="82">
        <f>IF(ISNA(VLOOKUP($B236,'Feeder DER'!$B$3:$V$366,'Feeder DER'!P$369,FALSE)),0,VLOOKUP($B236,'Feeder DER'!$B$3:$V$366,'Feeder DER'!P$369,FALSE)/1000)</f>
        <v>0</v>
      </c>
      <c r="AQ236" s="82">
        <f>IF(ISNA(VLOOKUP($B236,'Feeder DER'!$B$3:$V$366,'Feeder DER'!Q$369,FALSE)),0,VLOOKUP($B236,'Feeder DER'!$B$3:$V$366,'Feeder DER'!Q$369,FALSE)/1000)</f>
        <v>0</v>
      </c>
      <c r="AR236" s="82">
        <f>IF(ISNA(VLOOKUP($B236,'Feeder DER'!$B$3:$V$366,'Feeder DER'!R$369,FALSE)),0,VLOOKUP($B236,'Feeder DER'!$B$3:$V$366,'Feeder DER'!R$369,FALSE)/1000)</f>
        <v>0</v>
      </c>
      <c r="AS236" s="82">
        <f>IF(ISNA(VLOOKUP($B236,'Feeder DER'!$B$3:$V$366,'Feeder DER'!S$369,FALSE)),0,VLOOKUP($B236,'Feeder DER'!$B$3:$V$366,'Feeder DER'!S$369,FALSE)/1000)</f>
        <v>0</v>
      </c>
      <c r="AT236" s="82">
        <f>IF(ISNA(VLOOKUP($B236,'Feeder DER'!$B$3:$V$366,'Feeder DER'!T$369,FALSE)),0,VLOOKUP($B236,'Feeder DER'!$B$3:$V$366,'Feeder DER'!T$369,FALSE)/1000)</f>
        <v>0</v>
      </c>
      <c r="AU236" s="82">
        <f>IF(ISNA(VLOOKUP($B236,'Feeder DER'!$B$3:$V$366,'Feeder DER'!U$369,FALSE)),0,VLOOKUP($B236,'Feeder DER'!$B$3:$V$366,'Feeder DER'!U$369,FALSE)/1000)</f>
        <v>0</v>
      </c>
      <c r="AV236" s="82">
        <f>IF(ISNA(VLOOKUP($B236,'Feeder DER'!$B$3:$V$366,'Feeder DER'!V$369,FALSE)),0,VLOOKUP($B236,'Feeder DER'!$B$3:$V$366,'Feeder DER'!V$369,FALSE)/1000)</f>
        <v>0</v>
      </c>
    </row>
    <row r="237" spans="1:48" x14ac:dyDescent="0.25">
      <c r="A237" s="9" t="s">
        <v>6</v>
      </c>
      <c r="B237" s="108" t="s">
        <v>39</v>
      </c>
      <c r="C237" s="109">
        <v>121.57943248805387</v>
      </c>
      <c r="D237" s="109">
        <v>161.30208122334597</v>
      </c>
      <c r="E237" s="109">
        <v>161.30208122334597</v>
      </c>
      <c r="F237" s="109">
        <v>163.75867806414479</v>
      </c>
      <c r="G237" s="109">
        <v>169.58107862957704</v>
      </c>
      <c r="H237" s="109">
        <v>173.65904405950539</v>
      </c>
      <c r="I237" s="109">
        <v>174.54512616050121</v>
      </c>
      <c r="J237" s="109">
        <v>175.47136418084597</v>
      </c>
      <c r="K237" s="109">
        <v>176.8644196166114</v>
      </c>
      <c r="L237" s="109">
        <v>182.49167673387598</v>
      </c>
      <c r="M237" s="109">
        <v>194.20353008010892</v>
      </c>
      <c r="N237" s="109">
        <v>205.92631333818031</v>
      </c>
      <c r="P237" s="109">
        <v>273.8030588846234</v>
      </c>
      <c r="Q237" s="109">
        <v>222.49174808671566</v>
      </c>
      <c r="R237" s="109">
        <v>222.49174808671566</v>
      </c>
      <c r="S237" s="109">
        <v>229.42217771488083</v>
      </c>
      <c r="T237" s="109">
        <v>233.90156697083947</v>
      </c>
      <c r="U237" s="109">
        <v>238.15415525916245</v>
      </c>
      <c r="V237" s="109">
        <v>239.68579119093349</v>
      </c>
      <c r="W237" s="109">
        <v>241.55791455250807</v>
      </c>
      <c r="X237" s="109">
        <v>244.23162645575957</v>
      </c>
      <c r="Y237" s="109">
        <v>249.11373871865672</v>
      </c>
      <c r="Z237" s="109">
        <v>261.3791496896535</v>
      </c>
      <c r="AA237" s="109">
        <v>272.50020782858536</v>
      </c>
      <c r="AC237" s="82">
        <f>IF(ISNA(VLOOKUP($B237,'Feeder DER'!$B$3:$V$366,'Feeder DER'!C$369,FALSE)),0,VLOOKUP($B237,'Feeder DER'!$B$3:$V$366,'Feeder DER'!C$369,FALSE)/1000)</f>
        <v>0</v>
      </c>
      <c r="AD237" s="82">
        <f>IF(ISNA(VLOOKUP($B237,'Feeder DER'!$B$3:$V$366,'Feeder DER'!D$369,FALSE)),0,VLOOKUP($B237,'Feeder DER'!$B$3:$V$366,'Feeder DER'!D$369,FALSE)/1000)</f>
        <v>0</v>
      </c>
      <c r="AE237" s="82">
        <f>IF(ISNA(VLOOKUP($B237,'Feeder DER'!$B$3:$V$366,'Feeder DER'!E$369,FALSE)),0,VLOOKUP($B237,'Feeder DER'!$B$3:$V$366,'Feeder DER'!E$369,FALSE)/1000)</f>
        <v>0</v>
      </c>
      <c r="AF237" s="82">
        <f>IF(ISNA(VLOOKUP($B237,'Feeder DER'!$B$3:$V$366,'Feeder DER'!F$369,FALSE)),0,VLOOKUP($B237,'Feeder DER'!$B$3:$V$366,'Feeder DER'!F$369,FALSE)/1000)</f>
        <v>0</v>
      </c>
      <c r="AG237" s="82">
        <f>IF(ISNA(VLOOKUP($B237,'Feeder DER'!$B$3:$V$366,'Feeder DER'!G$369,FALSE)),0,VLOOKUP($B237,'Feeder DER'!$B$3:$V$366,'Feeder DER'!G$369,FALSE)/1000)</f>
        <v>0</v>
      </c>
      <c r="AH237" s="82">
        <f>IF(ISNA(VLOOKUP($B237,'Feeder DER'!$B$3:$V$366,'Feeder DER'!H$369,FALSE)),0,VLOOKUP($B237,'Feeder DER'!$B$3:$V$366,'Feeder DER'!H$369,FALSE)/1000)</f>
        <v>0</v>
      </c>
      <c r="AI237" s="82">
        <f>IF(ISNA(VLOOKUP($B237,'Feeder DER'!$B$3:$V$366,'Feeder DER'!I$369,FALSE)),0,VLOOKUP($B237,'Feeder DER'!$B$3:$V$366,'Feeder DER'!I$369,FALSE)/1000)</f>
        <v>0</v>
      </c>
      <c r="AJ237" s="82">
        <f>IF(ISNA(VLOOKUP($B237,'Feeder DER'!$B$3:$V$366,'Feeder DER'!J$369,FALSE)),0,VLOOKUP($B237,'Feeder DER'!$B$3:$V$366,'Feeder DER'!J$369,FALSE)/1000)</f>
        <v>0</v>
      </c>
      <c r="AK237" s="82">
        <f>IF(ISNA(VLOOKUP($B237,'Feeder DER'!$B$3:$V$366,'Feeder DER'!K$369,FALSE)),0,VLOOKUP($B237,'Feeder DER'!$B$3:$V$366,'Feeder DER'!K$369,FALSE)/1000)</f>
        <v>0</v>
      </c>
      <c r="AL237" s="82">
        <f>IF(ISNA(VLOOKUP($B237,'Feeder DER'!$B$3:$V$366,'Feeder DER'!L$369,FALSE)),0,VLOOKUP($B237,'Feeder DER'!$B$3:$V$366,'Feeder DER'!L$369,FALSE)/1000)</f>
        <v>0</v>
      </c>
      <c r="AM237" s="82">
        <f>IF(ISNA(VLOOKUP($B237,'Feeder DER'!$B$3:$V$366,'Feeder DER'!M$369,FALSE)),0,VLOOKUP($B237,'Feeder DER'!$B$3:$V$366,'Feeder DER'!M$369,FALSE)/1000)</f>
        <v>0</v>
      </c>
      <c r="AN237" s="82">
        <f>IF(ISNA(VLOOKUP($B237,'Feeder DER'!$B$3:$V$366,'Feeder DER'!N$369,FALSE)),0,VLOOKUP($B237,'Feeder DER'!$B$3:$V$366,'Feeder DER'!N$369,FALSE)/1000)</f>
        <v>0</v>
      </c>
      <c r="AO237" s="82">
        <f>IF(ISNA(VLOOKUP($B237,'Feeder DER'!$B$3:$V$366,'Feeder DER'!O$369,FALSE)),0,VLOOKUP($B237,'Feeder DER'!$B$3:$V$366,'Feeder DER'!O$369,FALSE)/1000)</f>
        <v>0</v>
      </c>
      <c r="AP237" s="82">
        <f>IF(ISNA(VLOOKUP($B237,'Feeder DER'!$B$3:$V$366,'Feeder DER'!P$369,FALSE)),0,VLOOKUP($B237,'Feeder DER'!$B$3:$V$366,'Feeder DER'!P$369,FALSE)/1000)</f>
        <v>0</v>
      </c>
      <c r="AQ237" s="82">
        <f>IF(ISNA(VLOOKUP($B237,'Feeder DER'!$B$3:$V$366,'Feeder DER'!Q$369,FALSE)),0,VLOOKUP($B237,'Feeder DER'!$B$3:$V$366,'Feeder DER'!Q$369,FALSE)/1000)</f>
        <v>0</v>
      </c>
      <c r="AR237" s="82">
        <f>IF(ISNA(VLOOKUP($B237,'Feeder DER'!$B$3:$V$366,'Feeder DER'!R$369,FALSE)),0,VLOOKUP($B237,'Feeder DER'!$B$3:$V$366,'Feeder DER'!R$369,FALSE)/1000)</f>
        <v>0</v>
      </c>
      <c r="AS237" s="82">
        <f>IF(ISNA(VLOOKUP($B237,'Feeder DER'!$B$3:$V$366,'Feeder DER'!S$369,FALSE)),0,VLOOKUP($B237,'Feeder DER'!$B$3:$V$366,'Feeder DER'!S$369,FALSE)/1000)</f>
        <v>0</v>
      </c>
      <c r="AT237" s="82">
        <f>IF(ISNA(VLOOKUP($B237,'Feeder DER'!$B$3:$V$366,'Feeder DER'!T$369,FALSE)),0,VLOOKUP($B237,'Feeder DER'!$B$3:$V$366,'Feeder DER'!T$369,FALSE)/1000)</f>
        <v>0</v>
      </c>
      <c r="AU237" s="82">
        <f>IF(ISNA(VLOOKUP($B237,'Feeder DER'!$B$3:$V$366,'Feeder DER'!U$369,FALSE)),0,VLOOKUP($B237,'Feeder DER'!$B$3:$V$366,'Feeder DER'!U$369,FALSE)/1000)</f>
        <v>0</v>
      </c>
      <c r="AV237" s="82">
        <f>IF(ISNA(VLOOKUP($B237,'Feeder DER'!$B$3:$V$366,'Feeder DER'!V$369,FALSE)),0,VLOOKUP($B237,'Feeder DER'!$B$3:$V$366,'Feeder DER'!V$369,FALSE)/1000)</f>
        <v>0</v>
      </c>
    </row>
    <row r="238" spans="1:48" x14ac:dyDescent="0.25">
      <c r="A238" s="9" t="s">
        <v>6</v>
      </c>
      <c r="B238" s="108" t="s">
        <v>40</v>
      </c>
      <c r="C238" s="109">
        <v>55.204735571031364</v>
      </c>
      <c r="D238" s="109">
        <v>105.44678522324408</v>
      </c>
      <c r="E238" s="109">
        <v>105.44678522324408</v>
      </c>
      <c r="F238" s="109">
        <v>107.05271762961605</v>
      </c>
      <c r="G238" s="109">
        <v>110.85895135735527</v>
      </c>
      <c r="H238" s="109">
        <v>113.52480874478762</v>
      </c>
      <c r="I238" s="109">
        <v>114.10406047102228</v>
      </c>
      <c r="J238" s="109">
        <v>114.70956302161652</v>
      </c>
      <c r="K238" s="109">
        <v>115.62023457789877</v>
      </c>
      <c r="L238" s="109">
        <v>119.29889866046912</v>
      </c>
      <c r="M238" s="109">
        <v>126.95519965175241</v>
      </c>
      <c r="N238" s="109">
        <v>134.61864577134025</v>
      </c>
      <c r="P238" s="109">
        <v>118.30401875545928</v>
      </c>
      <c r="Q238" s="109">
        <v>110.20149797958919</v>
      </c>
      <c r="R238" s="109">
        <v>110.20149797958919</v>
      </c>
      <c r="S238" s="109">
        <v>113.63418136328151</v>
      </c>
      <c r="T238" s="109">
        <v>115.85284974215517</v>
      </c>
      <c r="U238" s="109">
        <v>117.95918224074742</v>
      </c>
      <c r="V238" s="109">
        <v>118.71781070895805</v>
      </c>
      <c r="W238" s="109">
        <v>119.64508464438373</v>
      </c>
      <c r="X238" s="109">
        <v>120.96939019476007</v>
      </c>
      <c r="Y238" s="109">
        <v>123.38752969567359</v>
      </c>
      <c r="Z238" s="109">
        <v>129.46266135319613</v>
      </c>
      <c r="AA238" s="109">
        <v>134.97098818584223</v>
      </c>
      <c r="AC238" s="82">
        <f>IF(ISNA(VLOOKUP($B238,'Feeder DER'!$B$3:$V$366,'Feeder DER'!C$369,FALSE)),0,VLOOKUP($B238,'Feeder DER'!$B$3:$V$366,'Feeder DER'!C$369,FALSE)/1000)</f>
        <v>0</v>
      </c>
      <c r="AD238" s="82">
        <f>IF(ISNA(VLOOKUP($B238,'Feeder DER'!$B$3:$V$366,'Feeder DER'!D$369,FALSE)),0,VLOOKUP($B238,'Feeder DER'!$B$3:$V$366,'Feeder DER'!D$369,FALSE)/1000)</f>
        <v>0</v>
      </c>
      <c r="AE238" s="82">
        <f>IF(ISNA(VLOOKUP($B238,'Feeder DER'!$B$3:$V$366,'Feeder DER'!E$369,FALSE)),0,VLOOKUP($B238,'Feeder DER'!$B$3:$V$366,'Feeder DER'!E$369,FALSE)/1000)</f>
        <v>0</v>
      </c>
      <c r="AF238" s="82">
        <f>IF(ISNA(VLOOKUP($B238,'Feeder DER'!$B$3:$V$366,'Feeder DER'!F$369,FALSE)),0,VLOOKUP($B238,'Feeder DER'!$B$3:$V$366,'Feeder DER'!F$369,FALSE)/1000)</f>
        <v>0</v>
      </c>
      <c r="AG238" s="82">
        <f>IF(ISNA(VLOOKUP($B238,'Feeder DER'!$B$3:$V$366,'Feeder DER'!G$369,FALSE)),0,VLOOKUP($B238,'Feeder DER'!$B$3:$V$366,'Feeder DER'!G$369,FALSE)/1000)</f>
        <v>0</v>
      </c>
      <c r="AH238" s="82">
        <f>IF(ISNA(VLOOKUP($B238,'Feeder DER'!$B$3:$V$366,'Feeder DER'!H$369,FALSE)),0,VLOOKUP($B238,'Feeder DER'!$B$3:$V$366,'Feeder DER'!H$369,FALSE)/1000)</f>
        <v>0</v>
      </c>
      <c r="AI238" s="82">
        <f>IF(ISNA(VLOOKUP($B238,'Feeder DER'!$B$3:$V$366,'Feeder DER'!I$369,FALSE)),0,VLOOKUP($B238,'Feeder DER'!$B$3:$V$366,'Feeder DER'!I$369,FALSE)/1000)</f>
        <v>0</v>
      </c>
      <c r="AJ238" s="82">
        <f>IF(ISNA(VLOOKUP($B238,'Feeder DER'!$B$3:$V$366,'Feeder DER'!J$369,FALSE)),0,VLOOKUP($B238,'Feeder DER'!$B$3:$V$366,'Feeder DER'!J$369,FALSE)/1000)</f>
        <v>0</v>
      </c>
      <c r="AK238" s="82">
        <f>IF(ISNA(VLOOKUP($B238,'Feeder DER'!$B$3:$V$366,'Feeder DER'!K$369,FALSE)),0,VLOOKUP($B238,'Feeder DER'!$B$3:$V$366,'Feeder DER'!K$369,FALSE)/1000)</f>
        <v>0</v>
      </c>
      <c r="AL238" s="82">
        <f>IF(ISNA(VLOOKUP($B238,'Feeder DER'!$B$3:$V$366,'Feeder DER'!L$369,FALSE)),0,VLOOKUP($B238,'Feeder DER'!$B$3:$V$366,'Feeder DER'!L$369,FALSE)/1000)</f>
        <v>0</v>
      </c>
      <c r="AM238" s="82">
        <f>IF(ISNA(VLOOKUP($B238,'Feeder DER'!$B$3:$V$366,'Feeder DER'!M$369,FALSE)),0,VLOOKUP($B238,'Feeder DER'!$B$3:$V$366,'Feeder DER'!M$369,FALSE)/1000)</f>
        <v>0</v>
      </c>
      <c r="AN238" s="82">
        <f>IF(ISNA(VLOOKUP($B238,'Feeder DER'!$B$3:$V$366,'Feeder DER'!N$369,FALSE)),0,VLOOKUP($B238,'Feeder DER'!$B$3:$V$366,'Feeder DER'!N$369,FALSE)/1000)</f>
        <v>0</v>
      </c>
      <c r="AO238" s="82">
        <f>IF(ISNA(VLOOKUP($B238,'Feeder DER'!$B$3:$V$366,'Feeder DER'!O$369,FALSE)),0,VLOOKUP($B238,'Feeder DER'!$B$3:$V$366,'Feeder DER'!O$369,FALSE)/1000)</f>
        <v>0</v>
      </c>
      <c r="AP238" s="82">
        <f>IF(ISNA(VLOOKUP($B238,'Feeder DER'!$B$3:$V$366,'Feeder DER'!P$369,FALSE)),0,VLOOKUP($B238,'Feeder DER'!$B$3:$V$366,'Feeder DER'!P$369,FALSE)/1000)</f>
        <v>0</v>
      </c>
      <c r="AQ238" s="82">
        <f>IF(ISNA(VLOOKUP($B238,'Feeder DER'!$B$3:$V$366,'Feeder DER'!Q$369,FALSE)),0,VLOOKUP($B238,'Feeder DER'!$B$3:$V$366,'Feeder DER'!Q$369,FALSE)/1000)</f>
        <v>0</v>
      </c>
      <c r="AR238" s="82">
        <f>IF(ISNA(VLOOKUP($B238,'Feeder DER'!$B$3:$V$366,'Feeder DER'!R$369,FALSE)),0,VLOOKUP($B238,'Feeder DER'!$B$3:$V$366,'Feeder DER'!R$369,FALSE)/1000)</f>
        <v>0</v>
      </c>
      <c r="AS238" s="82">
        <f>IF(ISNA(VLOOKUP($B238,'Feeder DER'!$B$3:$V$366,'Feeder DER'!S$369,FALSE)),0,VLOOKUP($B238,'Feeder DER'!$B$3:$V$366,'Feeder DER'!S$369,FALSE)/1000)</f>
        <v>0</v>
      </c>
      <c r="AT238" s="82">
        <f>IF(ISNA(VLOOKUP($B238,'Feeder DER'!$B$3:$V$366,'Feeder DER'!T$369,FALSE)),0,VLOOKUP($B238,'Feeder DER'!$B$3:$V$366,'Feeder DER'!T$369,FALSE)/1000)</f>
        <v>0</v>
      </c>
      <c r="AU238" s="82">
        <f>IF(ISNA(VLOOKUP($B238,'Feeder DER'!$B$3:$V$366,'Feeder DER'!U$369,FALSE)),0,VLOOKUP($B238,'Feeder DER'!$B$3:$V$366,'Feeder DER'!U$369,FALSE)/1000)</f>
        <v>0</v>
      </c>
      <c r="AV238" s="82">
        <f>IF(ISNA(VLOOKUP($B238,'Feeder DER'!$B$3:$V$366,'Feeder DER'!V$369,FALSE)),0,VLOOKUP($B238,'Feeder DER'!$B$3:$V$366,'Feeder DER'!V$369,FALSE)/1000)</f>
        <v>0</v>
      </c>
    </row>
    <row r="239" spans="1:48" x14ac:dyDescent="0.25">
      <c r="A239" s="9" t="s">
        <v>6</v>
      </c>
      <c r="B239" s="108" t="s">
        <v>41</v>
      </c>
      <c r="C239" s="109">
        <v>97.310478132296979</v>
      </c>
      <c r="D239" s="109">
        <v>110.98241553129806</v>
      </c>
      <c r="E239" s="109">
        <v>110.98241553129806</v>
      </c>
      <c r="F239" s="109">
        <v>112.67265442536976</v>
      </c>
      <c r="G239" s="109">
        <v>116.67870365946322</v>
      </c>
      <c r="H239" s="109">
        <v>119.48451032007235</v>
      </c>
      <c r="I239" s="109">
        <v>120.09417097157626</v>
      </c>
      <c r="J239" s="109">
        <v>120.73146053458228</v>
      </c>
      <c r="K239" s="109">
        <v>121.68993953285498</v>
      </c>
      <c r="L239" s="109">
        <v>125.56172210970196</v>
      </c>
      <c r="M239" s="109">
        <v>133.61995523884229</v>
      </c>
      <c r="N239" s="109">
        <v>141.68570859343893</v>
      </c>
      <c r="P239" s="109">
        <v>154.5058056095933</v>
      </c>
      <c r="Q239" s="109">
        <v>193.76108094682891</v>
      </c>
      <c r="R239" s="109">
        <v>193.76108094682891</v>
      </c>
      <c r="S239" s="109">
        <v>199.79657461222021</v>
      </c>
      <c r="T239" s="109">
        <v>203.69753413849392</v>
      </c>
      <c r="U239" s="109">
        <v>207.40097981975188</v>
      </c>
      <c r="V239" s="109">
        <v>208.73483348537769</v>
      </c>
      <c r="W239" s="109">
        <v>210.36520696809725</v>
      </c>
      <c r="X239" s="109">
        <v>212.69365875549795</v>
      </c>
      <c r="Y239" s="109">
        <v>216.94533710985215</v>
      </c>
      <c r="Z239" s="109">
        <v>227.62689859891543</v>
      </c>
      <c r="AA239" s="109">
        <v>237.3118791197756</v>
      </c>
      <c r="AC239" s="82">
        <f>IF(ISNA(VLOOKUP($B239,'Feeder DER'!$B$3:$V$366,'Feeder DER'!C$369,FALSE)),0,VLOOKUP($B239,'Feeder DER'!$B$3:$V$366,'Feeder DER'!C$369,FALSE)/1000)</f>
        <v>0</v>
      </c>
      <c r="AD239" s="82">
        <f>IF(ISNA(VLOOKUP($B239,'Feeder DER'!$B$3:$V$366,'Feeder DER'!D$369,FALSE)),0,VLOOKUP($B239,'Feeder DER'!$B$3:$V$366,'Feeder DER'!D$369,FALSE)/1000)</f>
        <v>0</v>
      </c>
      <c r="AE239" s="82">
        <f>IF(ISNA(VLOOKUP($B239,'Feeder DER'!$B$3:$V$366,'Feeder DER'!E$369,FALSE)),0,VLOOKUP($B239,'Feeder DER'!$B$3:$V$366,'Feeder DER'!E$369,FALSE)/1000)</f>
        <v>0</v>
      </c>
      <c r="AF239" s="82">
        <f>IF(ISNA(VLOOKUP($B239,'Feeder DER'!$B$3:$V$366,'Feeder DER'!F$369,FALSE)),0,VLOOKUP($B239,'Feeder DER'!$B$3:$V$366,'Feeder DER'!F$369,FALSE)/1000)</f>
        <v>0</v>
      </c>
      <c r="AG239" s="82">
        <f>IF(ISNA(VLOOKUP($B239,'Feeder DER'!$B$3:$V$366,'Feeder DER'!G$369,FALSE)),0,VLOOKUP($B239,'Feeder DER'!$B$3:$V$366,'Feeder DER'!G$369,FALSE)/1000)</f>
        <v>0</v>
      </c>
      <c r="AH239" s="82">
        <f>IF(ISNA(VLOOKUP($B239,'Feeder DER'!$B$3:$V$366,'Feeder DER'!H$369,FALSE)),0,VLOOKUP($B239,'Feeder DER'!$B$3:$V$366,'Feeder DER'!H$369,FALSE)/1000)</f>
        <v>0</v>
      </c>
      <c r="AI239" s="82">
        <f>IF(ISNA(VLOOKUP($B239,'Feeder DER'!$B$3:$V$366,'Feeder DER'!I$369,FALSE)),0,VLOOKUP($B239,'Feeder DER'!$B$3:$V$366,'Feeder DER'!I$369,FALSE)/1000)</f>
        <v>0</v>
      </c>
      <c r="AJ239" s="82">
        <f>IF(ISNA(VLOOKUP($B239,'Feeder DER'!$B$3:$V$366,'Feeder DER'!J$369,FALSE)),0,VLOOKUP($B239,'Feeder DER'!$B$3:$V$366,'Feeder DER'!J$369,FALSE)/1000)</f>
        <v>0</v>
      </c>
      <c r="AK239" s="82">
        <f>IF(ISNA(VLOOKUP($B239,'Feeder DER'!$B$3:$V$366,'Feeder DER'!K$369,FALSE)),0,VLOOKUP($B239,'Feeder DER'!$B$3:$V$366,'Feeder DER'!K$369,FALSE)/1000)</f>
        <v>0</v>
      </c>
      <c r="AL239" s="82">
        <f>IF(ISNA(VLOOKUP($B239,'Feeder DER'!$B$3:$V$366,'Feeder DER'!L$369,FALSE)),0,VLOOKUP($B239,'Feeder DER'!$B$3:$V$366,'Feeder DER'!L$369,FALSE)/1000)</f>
        <v>0</v>
      </c>
      <c r="AM239" s="82">
        <f>IF(ISNA(VLOOKUP($B239,'Feeder DER'!$B$3:$V$366,'Feeder DER'!M$369,FALSE)),0,VLOOKUP($B239,'Feeder DER'!$B$3:$V$366,'Feeder DER'!M$369,FALSE)/1000)</f>
        <v>0</v>
      </c>
      <c r="AN239" s="82">
        <f>IF(ISNA(VLOOKUP($B239,'Feeder DER'!$B$3:$V$366,'Feeder DER'!N$369,FALSE)),0,VLOOKUP($B239,'Feeder DER'!$B$3:$V$366,'Feeder DER'!N$369,FALSE)/1000)</f>
        <v>0</v>
      </c>
      <c r="AO239" s="82">
        <f>IF(ISNA(VLOOKUP($B239,'Feeder DER'!$B$3:$V$366,'Feeder DER'!O$369,FALSE)),0,VLOOKUP($B239,'Feeder DER'!$B$3:$V$366,'Feeder DER'!O$369,FALSE)/1000)</f>
        <v>0</v>
      </c>
      <c r="AP239" s="82">
        <f>IF(ISNA(VLOOKUP($B239,'Feeder DER'!$B$3:$V$366,'Feeder DER'!P$369,FALSE)),0,VLOOKUP($B239,'Feeder DER'!$B$3:$V$366,'Feeder DER'!P$369,FALSE)/1000)</f>
        <v>0</v>
      </c>
      <c r="AQ239" s="82">
        <f>IF(ISNA(VLOOKUP($B239,'Feeder DER'!$B$3:$V$366,'Feeder DER'!Q$369,FALSE)),0,VLOOKUP($B239,'Feeder DER'!$B$3:$V$366,'Feeder DER'!Q$369,FALSE)/1000)</f>
        <v>0</v>
      </c>
      <c r="AR239" s="82">
        <f>IF(ISNA(VLOOKUP($B239,'Feeder DER'!$B$3:$V$366,'Feeder DER'!R$369,FALSE)),0,VLOOKUP($B239,'Feeder DER'!$B$3:$V$366,'Feeder DER'!R$369,FALSE)/1000)</f>
        <v>0</v>
      </c>
      <c r="AS239" s="82">
        <f>IF(ISNA(VLOOKUP($B239,'Feeder DER'!$B$3:$V$366,'Feeder DER'!S$369,FALSE)),0,VLOOKUP($B239,'Feeder DER'!$B$3:$V$366,'Feeder DER'!S$369,FALSE)/1000)</f>
        <v>0</v>
      </c>
      <c r="AT239" s="82">
        <f>IF(ISNA(VLOOKUP($B239,'Feeder DER'!$B$3:$V$366,'Feeder DER'!T$369,FALSE)),0,VLOOKUP($B239,'Feeder DER'!$B$3:$V$366,'Feeder DER'!T$369,FALSE)/1000)</f>
        <v>0</v>
      </c>
      <c r="AU239" s="82">
        <f>IF(ISNA(VLOOKUP($B239,'Feeder DER'!$B$3:$V$366,'Feeder DER'!U$369,FALSE)),0,VLOOKUP($B239,'Feeder DER'!$B$3:$V$366,'Feeder DER'!U$369,FALSE)/1000)</f>
        <v>0</v>
      </c>
      <c r="AV239" s="82">
        <f>IF(ISNA(VLOOKUP($B239,'Feeder DER'!$B$3:$V$366,'Feeder DER'!V$369,FALSE)),0,VLOOKUP($B239,'Feeder DER'!$B$3:$V$366,'Feeder DER'!V$369,FALSE)/1000)</f>
        <v>0</v>
      </c>
    </row>
    <row r="240" spans="1:48" x14ac:dyDescent="0.25">
      <c r="A240" s="9" t="s">
        <v>6</v>
      </c>
      <c r="B240" s="108" t="s">
        <v>42</v>
      </c>
      <c r="C240" s="109">
        <v>50.646450586529397</v>
      </c>
      <c r="D240" s="109">
        <v>54.396715315887782</v>
      </c>
      <c r="E240" s="109">
        <v>54.396715315887782</v>
      </c>
      <c r="F240" s="109">
        <v>55.225165872640446</v>
      </c>
      <c r="G240" s="109">
        <v>57.188683414452811</v>
      </c>
      <c r="H240" s="109">
        <v>58.563916287317554</v>
      </c>
      <c r="I240" s="109">
        <v>58.862734228343577</v>
      </c>
      <c r="J240" s="109">
        <v>59.175094152811518</v>
      </c>
      <c r="K240" s="109">
        <v>59.644881271389714</v>
      </c>
      <c r="L240" s="109">
        <v>61.542589602835839</v>
      </c>
      <c r="M240" s="109">
        <v>65.492237043616996</v>
      </c>
      <c r="N240" s="109">
        <v>69.445570433755975</v>
      </c>
      <c r="P240" s="109">
        <v>71.382295272536282</v>
      </c>
      <c r="Q240" s="109">
        <v>63.036734151909783</v>
      </c>
      <c r="R240" s="109">
        <v>63.036734151909783</v>
      </c>
      <c r="S240" s="109">
        <v>65.00027506426261</v>
      </c>
      <c r="T240" s="109">
        <v>66.269383119365557</v>
      </c>
      <c r="U240" s="109">
        <v>67.474233545027474</v>
      </c>
      <c r="V240" s="109">
        <v>67.908179198647545</v>
      </c>
      <c r="W240" s="109">
        <v>68.43859232029358</v>
      </c>
      <c r="X240" s="109">
        <v>69.196112848103766</v>
      </c>
      <c r="Y240" s="109">
        <v>70.579321059026185</v>
      </c>
      <c r="Z240" s="109">
        <v>74.054377807383872</v>
      </c>
      <c r="AA240" s="109">
        <v>77.205214597602961</v>
      </c>
      <c r="AC240" s="82">
        <f>IF(ISNA(VLOOKUP($B240,'Feeder DER'!$B$3:$V$366,'Feeder DER'!C$369,FALSE)),0,VLOOKUP($B240,'Feeder DER'!$B$3:$V$366,'Feeder DER'!C$369,FALSE)/1000)</f>
        <v>0</v>
      </c>
      <c r="AD240" s="82">
        <f>IF(ISNA(VLOOKUP($B240,'Feeder DER'!$B$3:$V$366,'Feeder DER'!D$369,FALSE)),0,VLOOKUP($B240,'Feeder DER'!$B$3:$V$366,'Feeder DER'!D$369,FALSE)/1000)</f>
        <v>0</v>
      </c>
      <c r="AE240" s="82">
        <f>IF(ISNA(VLOOKUP($B240,'Feeder DER'!$B$3:$V$366,'Feeder DER'!E$369,FALSE)),0,VLOOKUP($B240,'Feeder DER'!$B$3:$V$366,'Feeder DER'!E$369,FALSE)/1000)</f>
        <v>0</v>
      </c>
      <c r="AF240" s="82">
        <f>IF(ISNA(VLOOKUP($B240,'Feeder DER'!$B$3:$V$366,'Feeder DER'!F$369,FALSE)),0,VLOOKUP($B240,'Feeder DER'!$B$3:$V$366,'Feeder DER'!F$369,FALSE)/1000)</f>
        <v>0</v>
      </c>
      <c r="AG240" s="82">
        <f>IF(ISNA(VLOOKUP($B240,'Feeder DER'!$B$3:$V$366,'Feeder DER'!G$369,FALSE)),0,VLOOKUP($B240,'Feeder DER'!$B$3:$V$366,'Feeder DER'!G$369,FALSE)/1000)</f>
        <v>0</v>
      </c>
      <c r="AH240" s="82">
        <f>IF(ISNA(VLOOKUP($B240,'Feeder DER'!$B$3:$V$366,'Feeder DER'!H$369,FALSE)),0,VLOOKUP($B240,'Feeder DER'!$B$3:$V$366,'Feeder DER'!H$369,FALSE)/1000)</f>
        <v>0</v>
      </c>
      <c r="AI240" s="82">
        <f>IF(ISNA(VLOOKUP($B240,'Feeder DER'!$B$3:$V$366,'Feeder DER'!I$369,FALSE)),0,VLOOKUP($B240,'Feeder DER'!$B$3:$V$366,'Feeder DER'!I$369,FALSE)/1000)</f>
        <v>0</v>
      </c>
      <c r="AJ240" s="82">
        <f>IF(ISNA(VLOOKUP($B240,'Feeder DER'!$B$3:$V$366,'Feeder DER'!J$369,FALSE)),0,VLOOKUP($B240,'Feeder DER'!$B$3:$V$366,'Feeder DER'!J$369,FALSE)/1000)</f>
        <v>0</v>
      </c>
      <c r="AK240" s="82">
        <f>IF(ISNA(VLOOKUP($B240,'Feeder DER'!$B$3:$V$366,'Feeder DER'!K$369,FALSE)),0,VLOOKUP($B240,'Feeder DER'!$B$3:$V$366,'Feeder DER'!K$369,FALSE)/1000)</f>
        <v>0</v>
      </c>
      <c r="AL240" s="82">
        <f>IF(ISNA(VLOOKUP($B240,'Feeder DER'!$B$3:$V$366,'Feeder DER'!L$369,FALSE)),0,VLOOKUP($B240,'Feeder DER'!$B$3:$V$366,'Feeder DER'!L$369,FALSE)/1000)</f>
        <v>0</v>
      </c>
      <c r="AM240" s="82">
        <f>IF(ISNA(VLOOKUP($B240,'Feeder DER'!$B$3:$V$366,'Feeder DER'!M$369,FALSE)),0,VLOOKUP($B240,'Feeder DER'!$B$3:$V$366,'Feeder DER'!M$369,FALSE)/1000)</f>
        <v>0</v>
      </c>
      <c r="AN240" s="82">
        <f>IF(ISNA(VLOOKUP($B240,'Feeder DER'!$B$3:$V$366,'Feeder DER'!N$369,FALSE)),0,VLOOKUP($B240,'Feeder DER'!$B$3:$V$366,'Feeder DER'!N$369,FALSE)/1000)</f>
        <v>0</v>
      </c>
      <c r="AO240" s="82">
        <f>IF(ISNA(VLOOKUP($B240,'Feeder DER'!$B$3:$V$366,'Feeder DER'!O$369,FALSE)),0,VLOOKUP($B240,'Feeder DER'!$B$3:$V$366,'Feeder DER'!O$369,FALSE)/1000)</f>
        <v>0</v>
      </c>
      <c r="AP240" s="82">
        <f>IF(ISNA(VLOOKUP($B240,'Feeder DER'!$B$3:$V$366,'Feeder DER'!P$369,FALSE)),0,VLOOKUP($B240,'Feeder DER'!$B$3:$V$366,'Feeder DER'!P$369,FALSE)/1000)</f>
        <v>0</v>
      </c>
      <c r="AQ240" s="82">
        <f>IF(ISNA(VLOOKUP($B240,'Feeder DER'!$B$3:$V$366,'Feeder DER'!Q$369,FALSE)),0,VLOOKUP($B240,'Feeder DER'!$B$3:$V$366,'Feeder DER'!Q$369,FALSE)/1000)</f>
        <v>0</v>
      </c>
      <c r="AR240" s="82">
        <f>IF(ISNA(VLOOKUP($B240,'Feeder DER'!$B$3:$V$366,'Feeder DER'!R$369,FALSE)),0,VLOOKUP($B240,'Feeder DER'!$B$3:$V$366,'Feeder DER'!R$369,FALSE)/1000)</f>
        <v>0</v>
      </c>
      <c r="AS240" s="82">
        <f>IF(ISNA(VLOOKUP($B240,'Feeder DER'!$B$3:$V$366,'Feeder DER'!S$369,FALSE)),0,VLOOKUP($B240,'Feeder DER'!$B$3:$V$366,'Feeder DER'!S$369,FALSE)/1000)</f>
        <v>0</v>
      </c>
      <c r="AT240" s="82">
        <f>IF(ISNA(VLOOKUP($B240,'Feeder DER'!$B$3:$V$366,'Feeder DER'!T$369,FALSE)),0,VLOOKUP($B240,'Feeder DER'!$B$3:$V$366,'Feeder DER'!T$369,FALSE)/1000)</f>
        <v>0</v>
      </c>
      <c r="AU240" s="82">
        <f>IF(ISNA(VLOOKUP($B240,'Feeder DER'!$B$3:$V$366,'Feeder DER'!U$369,FALSE)),0,VLOOKUP($B240,'Feeder DER'!$B$3:$V$366,'Feeder DER'!U$369,FALSE)/1000)</f>
        <v>0</v>
      </c>
      <c r="AV240" s="82">
        <f>IF(ISNA(VLOOKUP($B240,'Feeder DER'!$B$3:$V$366,'Feeder DER'!V$369,FALSE)),0,VLOOKUP($B240,'Feeder DER'!$B$3:$V$366,'Feeder DER'!V$369,FALSE)/1000)</f>
        <v>0</v>
      </c>
    </row>
    <row r="241" spans="1:48" x14ac:dyDescent="0.25">
      <c r="A241" s="9" t="s">
        <v>6</v>
      </c>
      <c r="B241" s="108" t="s">
        <v>43</v>
      </c>
      <c r="C241" s="109">
        <v>0</v>
      </c>
      <c r="D241" s="109">
        <v>0</v>
      </c>
      <c r="E241" s="109">
        <v>0</v>
      </c>
      <c r="F241" s="109">
        <v>0</v>
      </c>
      <c r="G241" s="109">
        <v>0</v>
      </c>
      <c r="H241" s="109">
        <v>0</v>
      </c>
      <c r="I241" s="109">
        <v>0</v>
      </c>
      <c r="J241" s="109">
        <v>0</v>
      </c>
      <c r="K241" s="109">
        <v>0</v>
      </c>
      <c r="L241" s="109">
        <v>0</v>
      </c>
      <c r="M241" s="109">
        <v>0</v>
      </c>
      <c r="N241" s="109">
        <v>0</v>
      </c>
      <c r="P241" s="109">
        <v>0</v>
      </c>
      <c r="Q241" s="109">
        <v>0</v>
      </c>
      <c r="R241" s="109">
        <v>0</v>
      </c>
      <c r="S241" s="109">
        <v>0</v>
      </c>
      <c r="T241" s="109">
        <v>0</v>
      </c>
      <c r="U241" s="109">
        <v>0</v>
      </c>
      <c r="V241" s="109">
        <v>0</v>
      </c>
      <c r="W241" s="109">
        <v>0</v>
      </c>
      <c r="X241" s="109">
        <v>0</v>
      </c>
      <c r="Y241" s="109">
        <v>0</v>
      </c>
      <c r="Z241" s="109">
        <v>0</v>
      </c>
      <c r="AA241" s="109">
        <v>0</v>
      </c>
      <c r="AC241" s="82">
        <f>IF(ISNA(VLOOKUP($B241,'Feeder DER'!$B$3:$V$366,'Feeder DER'!C$369,FALSE)),0,VLOOKUP($B241,'Feeder DER'!$B$3:$V$366,'Feeder DER'!C$369,FALSE)/1000)</f>
        <v>0</v>
      </c>
      <c r="AD241" s="82">
        <f>IF(ISNA(VLOOKUP($B241,'Feeder DER'!$B$3:$V$366,'Feeder DER'!D$369,FALSE)),0,VLOOKUP($B241,'Feeder DER'!$B$3:$V$366,'Feeder DER'!D$369,FALSE)/1000)</f>
        <v>0</v>
      </c>
      <c r="AE241" s="82">
        <f>IF(ISNA(VLOOKUP($B241,'Feeder DER'!$B$3:$V$366,'Feeder DER'!E$369,FALSE)),0,VLOOKUP($B241,'Feeder DER'!$B$3:$V$366,'Feeder DER'!E$369,FALSE)/1000)</f>
        <v>0</v>
      </c>
      <c r="AF241" s="82">
        <f>IF(ISNA(VLOOKUP($B241,'Feeder DER'!$B$3:$V$366,'Feeder DER'!F$369,FALSE)),0,VLOOKUP($B241,'Feeder DER'!$B$3:$V$366,'Feeder DER'!F$369,FALSE)/1000)</f>
        <v>0</v>
      </c>
      <c r="AG241" s="82">
        <f>IF(ISNA(VLOOKUP($B241,'Feeder DER'!$B$3:$V$366,'Feeder DER'!G$369,FALSE)),0,VLOOKUP($B241,'Feeder DER'!$B$3:$V$366,'Feeder DER'!G$369,FALSE)/1000)</f>
        <v>0</v>
      </c>
      <c r="AH241" s="82">
        <f>IF(ISNA(VLOOKUP($B241,'Feeder DER'!$B$3:$V$366,'Feeder DER'!H$369,FALSE)),0,VLOOKUP($B241,'Feeder DER'!$B$3:$V$366,'Feeder DER'!H$369,FALSE)/1000)</f>
        <v>0</v>
      </c>
      <c r="AI241" s="82">
        <f>IF(ISNA(VLOOKUP($B241,'Feeder DER'!$B$3:$V$366,'Feeder DER'!I$369,FALSE)),0,VLOOKUP($B241,'Feeder DER'!$B$3:$V$366,'Feeder DER'!I$369,FALSE)/1000)</f>
        <v>0</v>
      </c>
      <c r="AJ241" s="82">
        <f>IF(ISNA(VLOOKUP($B241,'Feeder DER'!$B$3:$V$366,'Feeder DER'!J$369,FALSE)),0,VLOOKUP($B241,'Feeder DER'!$B$3:$V$366,'Feeder DER'!J$369,FALSE)/1000)</f>
        <v>0</v>
      </c>
      <c r="AK241" s="82">
        <f>IF(ISNA(VLOOKUP($B241,'Feeder DER'!$B$3:$V$366,'Feeder DER'!K$369,FALSE)),0,VLOOKUP($B241,'Feeder DER'!$B$3:$V$366,'Feeder DER'!K$369,FALSE)/1000)</f>
        <v>0</v>
      </c>
      <c r="AL241" s="82">
        <f>IF(ISNA(VLOOKUP($B241,'Feeder DER'!$B$3:$V$366,'Feeder DER'!L$369,FALSE)),0,VLOOKUP($B241,'Feeder DER'!$B$3:$V$366,'Feeder DER'!L$369,FALSE)/1000)</f>
        <v>0</v>
      </c>
      <c r="AM241" s="82">
        <f>IF(ISNA(VLOOKUP($B241,'Feeder DER'!$B$3:$V$366,'Feeder DER'!M$369,FALSE)),0,VLOOKUP($B241,'Feeder DER'!$B$3:$V$366,'Feeder DER'!M$369,FALSE)/1000)</f>
        <v>0</v>
      </c>
      <c r="AN241" s="82">
        <f>IF(ISNA(VLOOKUP($B241,'Feeder DER'!$B$3:$V$366,'Feeder DER'!N$369,FALSE)),0,VLOOKUP($B241,'Feeder DER'!$B$3:$V$366,'Feeder DER'!N$369,FALSE)/1000)</f>
        <v>0</v>
      </c>
      <c r="AO241" s="82">
        <f>IF(ISNA(VLOOKUP($B241,'Feeder DER'!$B$3:$V$366,'Feeder DER'!O$369,FALSE)),0,VLOOKUP($B241,'Feeder DER'!$B$3:$V$366,'Feeder DER'!O$369,FALSE)/1000)</f>
        <v>0</v>
      </c>
      <c r="AP241" s="82">
        <f>IF(ISNA(VLOOKUP($B241,'Feeder DER'!$B$3:$V$366,'Feeder DER'!P$369,FALSE)),0,VLOOKUP($B241,'Feeder DER'!$B$3:$V$366,'Feeder DER'!P$369,FALSE)/1000)</f>
        <v>0</v>
      </c>
      <c r="AQ241" s="82">
        <f>IF(ISNA(VLOOKUP($B241,'Feeder DER'!$B$3:$V$366,'Feeder DER'!Q$369,FALSE)),0,VLOOKUP($B241,'Feeder DER'!$B$3:$V$366,'Feeder DER'!Q$369,FALSE)/1000)</f>
        <v>0</v>
      </c>
      <c r="AR241" s="82">
        <f>IF(ISNA(VLOOKUP($B241,'Feeder DER'!$B$3:$V$366,'Feeder DER'!R$369,FALSE)),0,VLOOKUP($B241,'Feeder DER'!$B$3:$V$366,'Feeder DER'!R$369,FALSE)/1000)</f>
        <v>0</v>
      </c>
      <c r="AS241" s="82">
        <f>IF(ISNA(VLOOKUP($B241,'Feeder DER'!$B$3:$V$366,'Feeder DER'!S$369,FALSE)),0,VLOOKUP($B241,'Feeder DER'!$B$3:$V$366,'Feeder DER'!S$369,FALSE)/1000)</f>
        <v>0</v>
      </c>
      <c r="AT241" s="82">
        <f>IF(ISNA(VLOOKUP($B241,'Feeder DER'!$B$3:$V$366,'Feeder DER'!T$369,FALSE)),0,VLOOKUP($B241,'Feeder DER'!$B$3:$V$366,'Feeder DER'!T$369,FALSE)/1000)</f>
        <v>0</v>
      </c>
      <c r="AU241" s="82">
        <f>IF(ISNA(VLOOKUP($B241,'Feeder DER'!$B$3:$V$366,'Feeder DER'!U$369,FALSE)),0,VLOOKUP($B241,'Feeder DER'!$B$3:$V$366,'Feeder DER'!U$369,FALSE)/1000)</f>
        <v>0</v>
      </c>
      <c r="AV241" s="82">
        <f>IF(ISNA(VLOOKUP($B241,'Feeder DER'!$B$3:$V$366,'Feeder DER'!V$369,FALSE)),0,VLOOKUP($B241,'Feeder DER'!$B$3:$V$366,'Feeder DER'!V$369,FALSE)/1000)</f>
        <v>0</v>
      </c>
    </row>
    <row r="242" spans="1:48" x14ac:dyDescent="0.25">
      <c r="A242" s="9" t="s">
        <v>6</v>
      </c>
      <c r="B242" s="108" t="s">
        <v>44</v>
      </c>
      <c r="C242" s="109">
        <v>112.14630564596472</v>
      </c>
      <c r="D242" s="109">
        <v>127.69149294193969</v>
      </c>
      <c r="E242" s="109">
        <v>127.69149294193969</v>
      </c>
      <c r="F242" s="109">
        <v>129.63620757785137</v>
      </c>
      <c r="G242" s="109">
        <v>134.24539188017042</v>
      </c>
      <c r="H242" s="109">
        <v>137.47362979231588</v>
      </c>
      <c r="I242" s="109">
        <v>138.17507856152685</v>
      </c>
      <c r="J242" s="109">
        <v>138.90831594284521</v>
      </c>
      <c r="K242" s="109">
        <v>140.01109978168157</v>
      </c>
      <c r="L242" s="109">
        <v>144.46580276518944</v>
      </c>
      <c r="M242" s="109">
        <v>153.73725188447759</v>
      </c>
      <c r="N242" s="109">
        <v>163.01735344488608</v>
      </c>
      <c r="P242" s="109">
        <v>210.64880367092911</v>
      </c>
      <c r="Q242" s="109">
        <v>179.41861063552781</v>
      </c>
      <c r="R242" s="109">
        <v>179.41861063552781</v>
      </c>
      <c r="S242" s="109">
        <v>185.00734849068664</v>
      </c>
      <c r="T242" s="109">
        <v>188.61955345429087</v>
      </c>
      <c r="U242" s="109">
        <v>192.04886482811517</v>
      </c>
      <c r="V242" s="109">
        <v>193.2839847516222</v>
      </c>
      <c r="W242" s="109">
        <v>194.79367567436651</v>
      </c>
      <c r="X242" s="109">
        <v>196.94977215455637</v>
      </c>
      <c r="Y242" s="109">
        <v>200.88673524064026</v>
      </c>
      <c r="Z242" s="109">
        <v>210.77763238273252</v>
      </c>
      <c r="AA242" s="109">
        <v>219.74571689482153</v>
      </c>
      <c r="AC242" s="82">
        <f>IF(ISNA(VLOOKUP($B242,'Feeder DER'!$B$3:$V$366,'Feeder DER'!C$369,FALSE)),0,VLOOKUP($B242,'Feeder DER'!$B$3:$V$366,'Feeder DER'!C$369,FALSE)/1000)</f>
        <v>0</v>
      </c>
      <c r="AD242" s="82">
        <f>IF(ISNA(VLOOKUP($B242,'Feeder DER'!$B$3:$V$366,'Feeder DER'!D$369,FALSE)),0,VLOOKUP($B242,'Feeder DER'!$B$3:$V$366,'Feeder DER'!D$369,FALSE)/1000)</f>
        <v>0</v>
      </c>
      <c r="AE242" s="82">
        <f>IF(ISNA(VLOOKUP($B242,'Feeder DER'!$B$3:$V$366,'Feeder DER'!E$369,FALSE)),0,VLOOKUP($B242,'Feeder DER'!$B$3:$V$366,'Feeder DER'!E$369,FALSE)/1000)</f>
        <v>0</v>
      </c>
      <c r="AF242" s="82">
        <f>IF(ISNA(VLOOKUP($B242,'Feeder DER'!$B$3:$V$366,'Feeder DER'!F$369,FALSE)),0,VLOOKUP($B242,'Feeder DER'!$B$3:$V$366,'Feeder DER'!F$369,FALSE)/1000)</f>
        <v>0</v>
      </c>
      <c r="AG242" s="82">
        <f>IF(ISNA(VLOOKUP($B242,'Feeder DER'!$B$3:$V$366,'Feeder DER'!G$369,FALSE)),0,VLOOKUP($B242,'Feeder DER'!$B$3:$V$366,'Feeder DER'!G$369,FALSE)/1000)</f>
        <v>0</v>
      </c>
      <c r="AH242" s="82">
        <f>IF(ISNA(VLOOKUP($B242,'Feeder DER'!$B$3:$V$366,'Feeder DER'!H$369,FALSE)),0,VLOOKUP($B242,'Feeder DER'!$B$3:$V$366,'Feeder DER'!H$369,FALSE)/1000)</f>
        <v>0</v>
      </c>
      <c r="AI242" s="82">
        <f>IF(ISNA(VLOOKUP($B242,'Feeder DER'!$B$3:$V$366,'Feeder DER'!I$369,FALSE)),0,VLOOKUP($B242,'Feeder DER'!$B$3:$V$366,'Feeder DER'!I$369,FALSE)/1000)</f>
        <v>0</v>
      </c>
      <c r="AJ242" s="82">
        <f>IF(ISNA(VLOOKUP($B242,'Feeder DER'!$B$3:$V$366,'Feeder DER'!J$369,FALSE)),0,VLOOKUP($B242,'Feeder DER'!$B$3:$V$366,'Feeder DER'!J$369,FALSE)/1000)</f>
        <v>0</v>
      </c>
      <c r="AK242" s="82">
        <f>IF(ISNA(VLOOKUP($B242,'Feeder DER'!$B$3:$V$366,'Feeder DER'!K$369,FALSE)),0,VLOOKUP($B242,'Feeder DER'!$B$3:$V$366,'Feeder DER'!K$369,FALSE)/1000)</f>
        <v>0</v>
      </c>
      <c r="AL242" s="82">
        <f>IF(ISNA(VLOOKUP($B242,'Feeder DER'!$B$3:$V$366,'Feeder DER'!L$369,FALSE)),0,VLOOKUP($B242,'Feeder DER'!$B$3:$V$366,'Feeder DER'!L$369,FALSE)/1000)</f>
        <v>0</v>
      </c>
      <c r="AM242" s="82">
        <f>IF(ISNA(VLOOKUP($B242,'Feeder DER'!$B$3:$V$366,'Feeder DER'!M$369,FALSE)),0,VLOOKUP($B242,'Feeder DER'!$B$3:$V$366,'Feeder DER'!M$369,FALSE)/1000)</f>
        <v>0</v>
      </c>
      <c r="AN242" s="82">
        <f>IF(ISNA(VLOOKUP($B242,'Feeder DER'!$B$3:$V$366,'Feeder DER'!N$369,FALSE)),0,VLOOKUP($B242,'Feeder DER'!$B$3:$V$366,'Feeder DER'!N$369,FALSE)/1000)</f>
        <v>0</v>
      </c>
      <c r="AO242" s="82">
        <f>IF(ISNA(VLOOKUP($B242,'Feeder DER'!$B$3:$V$366,'Feeder DER'!O$369,FALSE)),0,VLOOKUP($B242,'Feeder DER'!$B$3:$V$366,'Feeder DER'!O$369,FALSE)/1000)</f>
        <v>0</v>
      </c>
      <c r="AP242" s="82">
        <f>IF(ISNA(VLOOKUP($B242,'Feeder DER'!$B$3:$V$366,'Feeder DER'!P$369,FALSE)),0,VLOOKUP($B242,'Feeder DER'!$B$3:$V$366,'Feeder DER'!P$369,FALSE)/1000)</f>
        <v>0</v>
      </c>
      <c r="AQ242" s="82">
        <f>IF(ISNA(VLOOKUP($B242,'Feeder DER'!$B$3:$V$366,'Feeder DER'!Q$369,FALSE)),0,VLOOKUP($B242,'Feeder DER'!$B$3:$V$366,'Feeder DER'!Q$369,FALSE)/1000)</f>
        <v>0</v>
      </c>
      <c r="AR242" s="82">
        <f>IF(ISNA(VLOOKUP($B242,'Feeder DER'!$B$3:$V$366,'Feeder DER'!R$369,FALSE)),0,VLOOKUP($B242,'Feeder DER'!$B$3:$V$366,'Feeder DER'!R$369,FALSE)/1000)</f>
        <v>0</v>
      </c>
      <c r="AS242" s="82">
        <f>IF(ISNA(VLOOKUP($B242,'Feeder DER'!$B$3:$V$366,'Feeder DER'!S$369,FALSE)),0,VLOOKUP($B242,'Feeder DER'!$B$3:$V$366,'Feeder DER'!S$369,FALSE)/1000)</f>
        <v>0</v>
      </c>
      <c r="AT242" s="82">
        <f>IF(ISNA(VLOOKUP($B242,'Feeder DER'!$B$3:$V$366,'Feeder DER'!T$369,FALSE)),0,VLOOKUP($B242,'Feeder DER'!$B$3:$V$366,'Feeder DER'!T$369,FALSE)/1000)</f>
        <v>0</v>
      </c>
      <c r="AU242" s="82">
        <f>IF(ISNA(VLOOKUP($B242,'Feeder DER'!$B$3:$V$366,'Feeder DER'!U$369,FALSE)),0,VLOOKUP($B242,'Feeder DER'!$B$3:$V$366,'Feeder DER'!U$369,FALSE)/1000)</f>
        <v>0</v>
      </c>
      <c r="AV242" s="82">
        <f>IF(ISNA(VLOOKUP($B242,'Feeder DER'!$B$3:$V$366,'Feeder DER'!V$369,FALSE)),0,VLOOKUP($B242,'Feeder DER'!$B$3:$V$366,'Feeder DER'!V$369,FALSE)/1000)</f>
        <v>0</v>
      </c>
    </row>
    <row r="243" spans="1:48" x14ac:dyDescent="0.25">
      <c r="A243" s="9" t="s">
        <v>6</v>
      </c>
      <c r="B243" s="108" t="s">
        <v>45</v>
      </c>
      <c r="C243" s="109">
        <v>173.17264312903322</v>
      </c>
      <c r="D243" s="109">
        <v>187.53701367167375</v>
      </c>
      <c r="E243" s="109">
        <v>187.53701367167375</v>
      </c>
      <c r="F243" s="109">
        <v>190.39316302712299</v>
      </c>
      <c r="G243" s="109">
        <v>197.16254632435098</v>
      </c>
      <c r="H243" s="109">
        <v>201.90377131528061</v>
      </c>
      <c r="I243" s="109">
        <v>202.93396999485367</v>
      </c>
      <c r="J243" s="109">
        <v>204.01085574218695</v>
      </c>
      <c r="K243" s="109">
        <v>205.63048429453531</v>
      </c>
      <c r="L243" s="109">
        <v>212.17298509136771</v>
      </c>
      <c r="M243" s="109">
        <v>225.78970959024065</v>
      </c>
      <c r="N243" s="109">
        <v>239.41914169344409</v>
      </c>
      <c r="P243" s="109">
        <v>326.89400936958634</v>
      </c>
      <c r="Q243" s="109">
        <v>264.7212475916445</v>
      </c>
      <c r="R243" s="109">
        <v>264.7212475916445</v>
      </c>
      <c r="S243" s="109">
        <v>272.96709038487444</v>
      </c>
      <c r="T243" s="109">
        <v>278.29667911112159</v>
      </c>
      <c r="U243" s="109">
        <v>283.35641946940092</v>
      </c>
      <c r="V243" s="109">
        <v>285.17876379543225</v>
      </c>
      <c r="W243" s="109">
        <v>287.40622093118333</v>
      </c>
      <c r="X243" s="109">
        <v>290.58741015197864</v>
      </c>
      <c r="Y243" s="109">
        <v>296.39615973586388</v>
      </c>
      <c r="Z243" s="109">
        <v>310.98957689577145</v>
      </c>
      <c r="AA243" s="109">
        <v>324.22144014640241</v>
      </c>
      <c r="AC243" s="82">
        <f>IF(ISNA(VLOOKUP($B243,'Feeder DER'!$B$3:$V$366,'Feeder DER'!C$369,FALSE)),0,VLOOKUP($B243,'Feeder DER'!$B$3:$V$366,'Feeder DER'!C$369,FALSE)/1000)</f>
        <v>0</v>
      </c>
      <c r="AD243" s="82">
        <f>IF(ISNA(VLOOKUP($B243,'Feeder DER'!$B$3:$V$366,'Feeder DER'!D$369,FALSE)),0,VLOOKUP($B243,'Feeder DER'!$B$3:$V$366,'Feeder DER'!D$369,FALSE)/1000)</f>
        <v>0</v>
      </c>
      <c r="AE243" s="82">
        <f>IF(ISNA(VLOOKUP($B243,'Feeder DER'!$B$3:$V$366,'Feeder DER'!E$369,FALSE)),0,VLOOKUP($B243,'Feeder DER'!$B$3:$V$366,'Feeder DER'!E$369,FALSE)/1000)</f>
        <v>0</v>
      </c>
      <c r="AF243" s="82">
        <f>IF(ISNA(VLOOKUP($B243,'Feeder DER'!$B$3:$V$366,'Feeder DER'!F$369,FALSE)),0,VLOOKUP($B243,'Feeder DER'!$B$3:$V$366,'Feeder DER'!F$369,FALSE)/1000)</f>
        <v>0</v>
      </c>
      <c r="AG243" s="82">
        <f>IF(ISNA(VLOOKUP($B243,'Feeder DER'!$B$3:$V$366,'Feeder DER'!G$369,FALSE)),0,VLOOKUP($B243,'Feeder DER'!$B$3:$V$366,'Feeder DER'!G$369,FALSE)/1000)</f>
        <v>0</v>
      </c>
      <c r="AH243" s="82">
        <f>IF(ISNA(VLOOKUP($B243,'Feeder DER'!$B$3:$V$366,'Feeder DER'!H$369,FALSE)),0,VLOOKUP($B243,'Feeder DER'!$B$3:$V$366,'Feeder DER'!H$369,FALSE)/1000)</f>
        <v>0</v>
      </c>
      <c r="AI243" s="82">
        <f>IF(ISNA(VLOOKUP($B243,'Feeder DER'!$B$3:$V$366,'Feeder DER'!I$369,FALSE)),0,VLOOKUP($B243,'Feeder DER'!$B$3:$V$366,'Feeder DER'!I$369,FALSE)/1000)</f>
        <v>0</v>
      </c>
      <c r="AJ243" s="82">
        <f>IF(ISNA(VLOOKUP($B243,'Feeder DER'!$B$3:$V$366,'Feeder DER'!J$369,FALSE)),0,VLOOKUP($B243,'Feeder DER'!$B$3:$V$366,'Feeder DER'!J$369,FALSE)/1000)</f>
        <v>0</v>
      </c>
      <c r="AK243" s="82">
        <f>IF(ISNA(VLOOKUP($B243,'Feeder DER'!$B$3:$V$366,'Feeder DER'!K$369,FALSE)),0,VLOOKUP($B243,'Feeder DER'!$B$3:$V$366,'Feeder DER'!K$369,FALSE)/1000)</f>
        <v>0</v>
      </c>
      <c r="AL243" s="82">
        <f>IF(ISNA(VLOOKUP($B243,'Feeder DER'!$B$3:$V$366,'Feeder DER'!L$369,FALSE)),0,VLOOKUP($B243,'Feeder DER'!$B$3:$V$366,'Feeder DER'!L$369,FALSE)/1000)</f>
        <v>0</v>
      </c>
      <c r="AM243" s="82">
        <f>IF(ISNA(VLOOKUP($B243,'Feeder DER'!$B$3:$V$366,'Feeder DER'!M$369,FALSE)),0,VLOOKUP($B243,'Feeder DER'!$B$3:$V$366,'Feeder DER'!M$369,FALSE)/1000)</f>
        <v>0</v>
      </c>
      <c r="AN243" s="82">
        <f>IF(ISNA(VLOOKUP($B243,'Feeder DER'!$B$3:$V$366,'Feeder DER'!N$369,FALSE)),0,VLOOKUP($B243,'Feeder DER'!$B$3:$V$366,'Feeder DER'!N$369,FALSE)/1000)</f>
        <v>0</v>
      </c>
      <c r="AO243" s="82">
        <f>IF(ISNA(VLOOKUP($B243,'Feeder DER'!$B$3:$V$366,'Feeder DER'!O$369,FALSE)),0,VLOOKUP($B243,'Feeder DER'!$B$3:$V$366,'Feeder DER'!O$369,FALSE)/1000)</f>
        <v>0</v>
      </c>
      <c r="AP243" s="82">
        <f>IF(ISNA(VLOOKUP($B243,'Feeder DER'!$B$3:$V$366,'Feeder DER'!P$369,FALSE)),0,VLOOKUP($B243,'Feeder DER'!$B$3:$V$366,'Feeder DER'!P$369,FALSE)/1000)</f>
        <v>0</v>
      </c>
      <c r="AQ243" s="82">
        <f>IF(ISNA(VLOOKUP($B243,'Feeder DER'!$B$3:$V$366,'Feeder DER'!Q$369,FALSE)),0,VLOOKUP($B243,'Feeder DER'!$B$3:$V$366,'Feeder DER'!Q$369,FALSE)/1000)</f>
        <v>0</v>
      </c>
      <c r="AR243" s="82">
        <f>IF(ISNA(VLOOKUP($B243,'Feeder DER'!$B$3:$V$366,'Feeder DER'!R$369,FALSE)),0,VLOOKUP($B243,'Feeder DER'!$B$3:$V$366,'Feeder DER'!R$369,FALSE)/1000)</f>
        <v>0</v>
      </c>
      <c r="AS243" s="82">
        <f>IF(ISNA(VLOOKUP($B243,'Feeder DER'!$B$3:$V$366,'Feeder DER'!S$369,FALSE)),0,VLOOKUP($B243,'Feeder DER'!$B$3:$V$366,'Feeder DER'!S$369,FALSE)/1000)</f>
        <v>0</v>
      </c>
      <c r="AT243" s="82">
        <f>IF(ISNA(VLOOKUP($B243,'Feeder DER'!$B$3:$V$366,'Feeder DER'!T$369,FALSE)),0,VLOOKUP($B243,'Feeder DER'!$B$3:$V$366,'Feeder DER'!T$369,FALSE)/1000)</f>
        <v>0</v>
      </c>
      <c r="AU243" s="82">
        <f>IF(ISNA(VLOOKUP($B243,'Feeder DER'!$B$3:$V$366,'Feeder DER'!U$369,FALSE)),0,VLOOKUP($B243,'Feeder DER'!$B$3:$V$366,'Feeder DER'!U$369,FALSE)/1000)</f>
        <v>0</v>
      </c>
      <c r="AV243" s="82">
        <f>IF(ISNA(VLOOKUP($B243,'Feeder DER'!$B$3:$V$366,'Feeder DER'!V$369,FALSE)),0,VLOOKUP($B243,'Feeder DER'!$B$3:$V$366,'Feeder DER'!V$369,FALSE)/1000)</f>
        <v>0</v>
      </c>
    </row>
    <row r="244" spans="1:48" x14ac:dyDescent="0.25">
      <c r="A244" s="9" t="s">
        <v>70</v>
      </c>
      <c r="B244" s="108">
        <v>65060</v>
      </c>
      <c r="C244" s="109">
        <v>32.882445130000001</v>
      </c>
      <c r="D244" s="109">
        <v>9.7879591427160726</v>
      </c>
      <c r="E244" s="109">
        <v>9.7879591427160726</v>
      </c>
      <c r="F244" s="109">
        <v>9.9370277060321932</v>
      </c>
      <c r="G244" s="109">
        <v>10.290336345417124</v>
      </c>
      <c r="H244" s="109">
        <v>10.537791050966021</v>
      </c>
      <c r="I244" s="109">
        <v>10.591559330555855</v>
      </c>
      <c r="J244" s="109">
        <v>10.647764308388791</v>
      </c>
      <c r="K244" s="109">
        <v>10.732296197781656</v>
      </c>
      <c r="L244" s="109">
        <v>11.073763352647923</v>
      </c>
      <c r="M244" s="109">
        <v>11.784449421724007</v>
      </c>
      <c r="N244" s="109">
        <v>12.495798727936872</v>
      </c>
      <c r="P244" s="109">
        <v>22.911368435281702</v>
      </c>
      <c r="Q244" s="109">
        <v>7.6576884852569851</v>
      </c>
      <c r="R244" s="109">
        <v>7.6576884852569851</v>
      </c>
      <c r="S244" s="109">
        <v>7.8962189998394852</v>
      </c>
      <c r="T244" s="109">
        <v>8.0503899649261061</v>
      </c>
      <c r="U244" s="109">
        <v>8.1967549274385014</v>
      </c>
      <c r="V244" s="109">
        <v>8.2494705492051015</v>
      </c>
      <c r="W244" s="109">
        <v>8.3139050175941183</v>
      </c>
      <c r="X244" s="109">
        <v>8.4059284433188495</v>
      </c>
      <c r="Y244" s="109">
        <v>8.5739602700306801</v>
      </c>
      <c r="Z244" s="109">
        <v>8.9961093931655292</v>
      </c>
      <c r="AA244" s="109">
        <v>9.378872347687242</v>
      </c>
      <c r="AC244" s="82">
        <f>IF(ISNA(VLOOKUP($B244,'Feeder DER'!$B$3:$V$366,'Feeder DER'!C$369,FALSE)),0,VLOOKUP($B244,'Feeder DER'!$B$3:$V$366,'Feeder DER'!C$369,FALSE)/1000)</f>
        <v>7.8918394467761901E-3</v>
      </c>
      <c r="AD244" s="82">
        <f>IF(ISNA(VLOOKUP($B244,'Feeder DER'!$B$3:$V$366,'Feeder DER'!D$369,FALSE)),0,VLOOKUP($B244,'Feeder DER'!$B$3:$V$366,'Feeder DER'!D$369,FALSE)/1000)</f>
        <v>1.5452551421157461E-2</v>
      </c>
      <c r="AE244" s="82">
        <f>IF(ISNA(VLOOKUP($B244,'Feeder DER'!$B$3:$V$366,'Feeder DER'!E$369,FALSE)),0,VLOOKUP($B244,'Feeder DER'!$B$3:$V$366,'Feeder DER'!E$369,FALSE)/1000)</f>
        <v>2.4423481287232752E-2</v>
      </c>
      <c r="AF244" s="82">
        <f>IF(ISNA(VLOOKUP($B244,'Feeder DER'!$B$3:$V$366,'Feeder DER'!F$369,FALSE)),0,VLOOKUP($B244,'Feeder DER'!$B$3:$V$366,'Feeder DER'!F$369,FALSE)/1000)</f>
        <v>3.4533690088826667E-2</v>
      </c>
      <c r="AG244" s="82">
        <f>IF(ISNA(VLOOKUP($B244,'Feeder DER'!$B$3:$V$366,'Feeder DER'!G$369,FALSE)),0,VLOOKUP($B244,'Feeder DER'!$B$3:$V$366,'Feeder DER'!G$369,FALSE)/1000)</f>
        <v>4.4936703988537184E-2</v>
      </c>
      <c r="AH244" s="82">
        <f>IF(ISNA(VLOOKUP($B244,'Feeder DER'!$B$3:$V$366,'Feeder DER'!H$369,FALSE)),0,VLOOKUP($B244,'Feeder DER'!$B$3:$V$366,'Feeder DER'!H$369,FALSE)/1000)</f>
        <v>5.6380427377886823E-2</v>
      </c>
      <c r="AI244" s="82">
        <f>IF(ISNA(VLOOKUP($B244,'Feeder DER'!$B$3:$V$366,'Feeder DER'!I$369,FALSE)),0,VLOOKUP($B244,'Feeder DER'!$B$3:$V$366,'Feeder DER'!I$369,FALSE)/1000)</f>
        <v>6.9254673755642704E-2</v>
      </c>
      <c r="AJ244" s="82">
        <f>IF(ISNA(VLOOKUP($B244,'Feeder DER'!$B$3:$V$366,'Feeder DER'!J$369,FALSE)),0,VLOOKUP($B244,'Feeder DER'!$B$3:$V$366,'Feeder DER'!J$369,FALSE)/1000)</f>
        <v>9.6682153022430564E-2</v>
      </c>
      <c r="AK244" s="82">
        <f>IF(ISNA(VLOOKUP($B244,'Feeder DER'!$B$3:$V$366,'Feeder DER'!K$369,FALSE)),0,VLOOKUP($B244,'Feeder DER'!$B$3:$V$366,'Feeder DER'!K$369,FALSE)/1000)</f>
        <v>0.11961454156712814</v>
      </c>
      <c r="AL244" s="82">
        <f>IF(ISNA(VLOOKUP($B244,'Feeder DER'!$B$3:$V$366,'Feeder DER'!L$369,FALSE)),0,VLOOKUP($B244,'Feeder DER'!$B$3:$V$366,'Feeder DER'!L$369,FALSE)/1000)</f>
        <v>0.14088235081114259</v>
      </c>
      <c r="AM244" s="82">
        <f>IF(ISNA(VLOOKUP($B244,'Feeder DER'!$B$3:$V$366,'Feeder DER'!M$369,FALSE)),0,VLOOKUP($B244,'Feeder DER'!$B$3:$V$366,'Feeder DER'!M$369,FALSE)/1000)</f>
        <v>-8.7678814257563562E-2</v>
      </c>
      <c r="AN244" s="82">
        <f>IF(ISNA(VLOOKUP($B244,'Feeder DER'!$B$3:$V$366,'Feeder DER'!N$369,FALSE)),0,VLOOKUP($B244,'Feeder DER'!$B$3:$V$366,'Feeder DER'!N$369,FALSE)/1000)</f>
        <v>-0.10514218355700931</v>
      </c>
      <c r="AO244" s="82">
        <f>IF(ISNA(VLOOKUP($B244,'Feeder DER'!$B$3:$V$366,'Feeder DER'!O$369,FALSE)),0,VLOOKUP($B244,'Feeder DER'!$B$3:$V$366,'Feeder DER'!O$369,FALSE)/1000)</f>
        <v>-0.12443286240925978</v>
      </c>
      <c r="AP244" s="82">
        <f>IF(ISNA(VLOOKUP($B244,'Feeder DER'!$B$3:$V$366,'Feeder DER'!P$369,FALSE)),0,VLOOKUP($B244,'Feeder DER'!$B$3:$V$366,'Feeder DER'!P$369,FALSE)/1000)</f>
        <v>-0.14351053560304125</v>
      </c>
      <c r="AQ244" s="82">
        <f>IF(ISNA(VLOOKUP($B244,'Feeder DER'!$B$3:$V$366,'Feeder DER'!Q$369,FALSE)),0,VLOOKUP($B244,'Feeder DER'!$B$3:$V$366,'Feeder DER'!Q$369,FALSE)/1000)</f>
        <v>-0.160594361754199</v>
      </c>
      <c r="AR244" s="82">
        <f>IF(ISNA(VLOOKUP($B244,'Feeder DER'!$B$3:$V$366,'Feeder DER'!R$369,FALSE)),0,VLOOKUP($B244,'Feeder DER'!$B$3:$V$366,'Feeder DER'!R$369,FALSE)/1000)</f>
        <v>-0.17632191926435428</v>
      </c>
      <c r="AS244" s="82">
        <f>IF(ISNA(VLOOKUP($B244,'Feeder DER'!$B$3:$V$366,'Feeder DER'!S$369,FALSE)),0,VLOOKUP($B244,'Feeder DER'!$B$3:$V$366,'Feeder DER'!S$369,FALSE)/1000)</f>
        <v>-0.19141727713709847</v>
      </c>
      <c r="AT244" s="82">
        <f>IF(ISNA(VLOOKUP($B244,'Feeder DER'!$B$3:$V$366,'Feeder DER'!T$369,FALSE)),0,VLOOKUP($B244,'Feeder DER'!$B$3:$V$366,'Feeder DER'!T$369,FALSE)/1000)</f>
        <v>-0.20895889001325219</v>
      </c>
      <c r="AU244" s="82">
        <f>IF(ISNA(VLOOKUP($B244,'Feeder DER'!$B$3:$V$366,'Feeder DER'!U$369,FALSE)),0,VLOOKUP($B244,'Feeder DER'!$B$3:$V$366,'Feeder DER'!U$369,FALSE)/1000)</f>
        <v>-0.22625546297762486</v>
      </c>
      <c r="AV244" s="82">
        <f>IF(ISNA(VLOOKUP($B244,'Feeder DER'!$B$3:$V$366,'Feeder DER'!V$369,FALSE)),0,VLOOKUP($B244,'Feeder DER'!$B$3:$V$366,'Feeder DER'!V$369,FALSE)/1000)</f>
        <v>-0.24175104098115538</v>
      </c>
    </row>
    <row r="245" spans="1:48" x14ac:dyDescent="0.25">
      <c r="A245" s="9" t="s">
        <v>70</v>
      </c>
      <c r="B245" s="108">
        <v>65061</v>
      </c>
      <c r="C245" s="109">
        <v>56.128445220000003</v>
      </c>
      <c r="D245" s="109">
        <v>126.1559178394516</v>
      </c>
      <c r="E245" s="109">
        <v>126.1559178394516</v>
      </c>
      <c r="F245" s="109">
        <v>128.07724598885937</v>
      </c>
      <c r="G245" s="109">
        <v>132.63100178537627</v>
      </c>
      <c r="H245" s="109">
        <v>135.82041799022872</v>
      </c>
      <c r="I245" s="109">
        <v>136.51343137160879</v>
      </c>
      <c r="J245" s="109">
        <v>137.23785108589996</v>
      </c>
      <c r="K245" s="109">
        <v>138.32737321585245</v>
      </c>
      <c r="L245" s="109">
        <v>142.72850543412881</v>
      </c>
      <c r="M245" s="109">
        <v>151.88845921333166</v>
      </c>
      <c r="N245" s="109">
        <v>161.05696138229749</v>
      </c>
      <c r="P245" s="109">
        <v>102.152073222421</v>
      </c>
      <c r="Q245" s="109">
        <v>101.9273777037411</v>
      </c>
      <c r="R245" s="109">
        <v>101.9273777037411</v>
      </c>
      <c r="S245" s="109">
        <v>105.10232924434327</v>
      </c>
      <c r="T245" s="109">
        <v>107.15441613970187</v>
      </c>
      <c r="U245" s="109">
        <v>109.10260152819306</v>
      </c>
      <c r="V245" s="109">
        <v>109.80427085060496</v>
      </c>
      <c r="W245" s="109">
        <v>110.66192344502316</v>
      </c>
      <c r="X245" s="109">
        <v>111.88679782970142</v>
      </c>
      <c r="Y245" s="109">
        <v>114.12337920807431</v>
      </c>
      <c r="Z245" s="109">
        <v>119.74237940688234</v>
      </c>
      <c r="AA245" s="109">
        <v>124.83713147359889</v>
      </c>
      <c r="AC245" s="82">
        <f>IF(ISNA(VLOOKUP($B245,'Feeder DER'!$B$3:$V$366,'Feeder DER'!C$369,FALSE)),0,VLOOKUP($B245,'Feeder DER'!$B$3:$V$366,'Feeder DER'!C$369,FALSE)/1000)</f>
        <v>3.4417199079943388E-2</v>
      </c>
      <c r="AD245" s="82">
        <f>IF(ISNA(VLOOKUP($B245,'Feeder DER'!$B$3:$V$366,'Feeder DER'!D$369,FALSE)),0,VLOOKUP($B245,'Feeder DER'!$B$3:$V$366,'Feeder DER'!D$369,FALSE)/1000)</f>
        <v>6.7417084015634954E-2</v>
      </c>
      <c r="AE245" s="82">
        <f>IF(ISNA(VLOOKUP($B245,'Feeder DER'!$B$3:$V$366,'Feeder DER'!E$369,FALSE)),0,VLOOKUP($B245,'Feeder DER'!$B$3:$V$366,'Feeder DER'!E$369,FALSE)/1000)</f>
        <v>0.10658133542505684</v>
      </c>
      <c r="AF245" s="82">
        <f>IF(ISNA(VLOOKUP($B245,'Feeder DER'!$B$3:$V$366,'Feeder DER'!F$369,FALSE)),0,VLOOKUP($B245,'Feeder DER'!$B$3:$V$366,'Feeder DER'!F$369,FALSE)/1000)</f>
        <v>0.15073171010850017</v>
      </c>
      <c r="AG245" s="82">
        <f>IF(ISNA(VLOOKUP($B245,'Feeder DER'!$B$3:$V$366,'Feeder DER'!G$369,FALSE)),0,VLOOKUP($B245,'Feeder DER'!$B$3:$V$366,'Feeder DER'!G$369,FALSE)/1000)</f>
        <v>0.19617080444973392</v>
      </c>
      <c r="AH245" s="82">
        <f>IF(ISNA(VLOOKUP($B245,'Feeder DER'!$B$3:$V$366,'Feeder DER'!H$369,FALSE)),0,VLOOKUP($B245,'Feeder DER'!$B$3:$V$366,'Feeder DER'!H$369,FALSE)/1000)</f>
        <v>0.24617573506350751</v>
      </c>
      <c r="AI245" s="82">
        <f>IF(ISNA(VLOOKUP($B245,'Feeder DER'!$B$3:$V$366,'Feeder DER'!I$369,FALSE)),0,VLOOKUP($B245,'Feeder DER'!$B$3:$V$366,'Feeder DER'!I$369,FALSE)/1000)</f>
        <v>0.30242830484582878</v>
      </c>
      <c r="AJ245" s="82">
        <f>IF(ISNA(VLOOKUP($B245,'Feeder DER'!$B$3:$V$366,'Feeder DER'!J$369,FALSE)),0,VLOOKUP($B245,'Feeder DER'!$B$3:$V$366,'Feeder DER'!J$369,FALSE)/1000)</f>
        <v>0.4222826194414625</v>
      </c>
      <c r="AK245" s="82">
        <f>IF(ISNA(VLOOKUP($B245,'Feeder DER'!$B$3:$V$366,'Feeder DER'!K$369,FALSE)),0,VLOOKUP($B245,'Feeder DER'!$B$3:$V$366,'Feeder DER'!K$369,FALSE)/1000)</f>
        <v>0.52249344861147673</v>
      </c>
      <c r="AL245" s="82">
        <f>IF(ISNA(VLOOKUP($B245,'Feeder DER'!$B$3:$V$366,'Feeder DER'!L$369,FALSE)),0,VLOOKUP($B245,'Feeder DER'!$B$3:$V$366,'Feeder DER'!L$369,FALSE)/1000)</f>
        <v>0.61547918108438981</v>
      </c>
      <c r="AM245" s="82">
        <f>IF(ISNA(VLOOKUP($B245,'Feeder DER'!$B$3:$V$366,'Feeder DER'!M$369,FALSE)),0,VLOOKUP($B245,'Feeder DER'!$B$3:$V$366,'Feeder DER'!M$369,FALSE)/1000)</f>
        <v>-0.38351091933718257</v>
      </c>
      <c r="AN245" s="82">
        <f>IF(ISNA(VLOOKUP($B245,'Feeder DER'!$B$3:$V$366,'Feeder DER'!N$369,FALSE)),0,VLOOKUP($B245,'Feeder DER'!$B$3:$V$366,'Feeder DER'!N$369,FALSE)/1000)</f>
        <v>-0.45974874617161204</v>
      </c>
      <c r="AO245" s="82">
        <f>IF(ISNA(VLOOKUP($B245,'Feeder DER'!$B$3:$V$366,'Feeder DER'!O$369,FALSE)),0,VLOOKUP($B245,'Feeder DER'!$B$3:$V$366,'Feeder DER'!O$369,FALSE)/1000)</f>
        <v>-0.54398419920431995</v>
      </c>
      <c r="AP245" s="82">
        <f>IF(ISNA(VLOOKUP($B245,'Feeder DER'!$B$3:$V$366,'Feeder DER'!P$369,FALSE)),0,VLOOKUP($B245,'Feeder DER'!$B$3:$V$366,'Feeder DER'!P$369,FALSE)/1000)</f>
        <v>-0.62731316441575924</v>
      </c>
      <c r="AQ245" s="82">
        <f>IF(ISNA(VLOOKUP($B245,'Feeder DER'!$B$3:$V$366,'Feeder DER'!Q$369,FALSE)),0,VLOOKUP($B245,'Feeder DER'!$B$3:$V$366,'Feeder DER'!Q$369,FALSE)/1000)</f>
        <v>-0.70195570690754105</v>
      </c>
      <c r="AR245" s="82">
        <f>IF(ISNA(VLOOKUP($B245,'Feeder DER'!$B$3:$V$366,'Feeder DER'!R$369,FALSE)),0,VLOOKUP($B245,'Feeder DER'!$B$3:$V$366,'Feeder DER'!R$369,FALSE)/1000)</f>
        <v>-0.77069316637522733</v>
      </c>
      <c r="AS245" s="82">
        <f>IF(ISNA(VLOOKUP($B245,'Feeder DER'!$B$3:$V$366,'Feeder DER'!S$369,FALSE)),0,VLOOKUP($B245,'Feeder DER'!$B$3:$V$366,'Feeder DER'!S$369,FALSE)/1000)</f>
        <v>-0.83668800425030876</v>
      </c>
      <c r="AT245" s="82">
        <f>IF(ISNA(VLOOKUP($B245,'Feeder DER'!$B$3:$V$366,'Feeder DER'!T$369,FALSE)),0,VLOOKUP($B245,'Feeder DER'!$B$3:$V$366,'Feeder DER'!T$369,FALSE)/1000)</f>
        <v>-0.91340585449307476</v>
      </c>
      <c r="AU245" s="82">
        <f>IF(ISNA(VLOOKUP($B245,'Feeder DER'!$B$3:$V$366,'Feeder DER'!U$369,FALSE)),0,VLOOKUP($B245,'Feeder DER'!$B$3:$V$366,'Feeder DER'!U$369,FALSE)/1000)</f>
        <v>-0.98905185993109968</v>
      </c>
      <c r="AV245" s="82">
        <f>IF(ISNA(VLOOKUP($B245,'Feeder DER'!$B$3:$V$366,'Feeder DER'!V$369,FALSE)),0,VLOOKUP($B245,'Feeder DER'!$B$3:$V$366,'Feeder DER'!V$369,FALSE)/1000)</f>
        <v>-1.0568492722880796</v>
      </c>
    </row>
    <row r="246" spans="1:48" x14ac:dyDescent="0.25">
      <c r="A246" s="9" t="s">
        <v>70</v>
      </c>
      <c r="B246" s="108">
        <v>65062</v>
      </c>
      <c r="C246" s="109">
        <v>64.814039345733704</v>
      </c>
      <c r="D246" s="109">
        <v>0</v>
      </c>
      <c r="E246" s="109">
        <v>0</v>
      </c>
      <c r="F246" s="109">
        <v>0</v>
      </c>
      <c r="G246" s="109">
        <v>0</v>
      </c>
      <c r="H246" s="109">
        <v>0</v>
      </c>
      <c r="I246" s="109">
        <v>0</v>
      </c>
      <c r="J246" s="109">
        <v>0</v>
      </c>
      <c r="K246" s="109">
        <v>0</v>
      </c>
      <c r="L246" s="109">
        <v>0</v>
      </c>
      <c r="M246" s="109">
        <v>0</v>
      </c>
      <c r="N246" s="109">
        <v>0</v>
      </c>
      <c r="P246" s="109">
        <v>133.30860639078799</v>
      </c>
      <c r="Q246" s="109">
        <v>0</v>
      </c>
      <c r="R246" s="109">
        <v>0</v>
      </c>
      <c r="S246" s="109">
        <v>0</v>
      </c>
      <c r="T246" s="109">
        <v>0</v>
      </c>
      <c r="U246" s="109">
        <v>0</v>
      </c>
      <c r="V246" s="109">
        <v>0</v>
      </c>
      <c r="W246" s="109">
        <v>0</v>
      </c>
      <c r="X246" s="109">
        <v>0</v>
      </c>
      <c r="Y246" s="109">
        <v>0</v>
      </c>
      <c r="Z246" s="109">
        <v>0</v>
      </c>
      <c r="AA246" s="109">
        <v>0</v>
      </c>
      <c r="AC246" s="82">
        <f>IF(ISNA(VLOOKUP($B246,'Feeder DER'!$B$3:$V$366,'Feeder DER'!C$369,FALSE)),0,VLOOKUP($B246,'Feeder DER'!$B$3:$V$366,'Feeder DER'!C$369,FALSE)/1000)</f>
        <v>4.8558741850877371E-2</v>
      </c>
      <c r="AD246" s="82">
        <f>IF(ISNA(VLOOKUP($B246,'Feeder DER'!$B$3:$V$366,'Feeder DER'!D$369,FALSE)),0,VLOOKUP($B246,'Feeder DER'!$B$3:$V$366,'Feeder DER'!D$369,FALSE)/1000)</f>
        <v>9.5057966306603792E-2</v>
      </c>
      <c r="AE246" s="82">
        <f>IF(ISNA(VLOOKUP($B246,'Feeder DER'!$B$3:$V$366,'Feeder DER'!E$369,FALSE)),0,VLOOKUP($B246,'Feeder DER'!$B$3:$V$366,'Feeder DER'!E$369,FALSE)/1000)</f>
        <v>0.15022255553972705</v>
      </c>
      <c r="AF246" s="82">
        <f>IF(ISNA(VLOOKUP($B246,'Feeder DER'!$B$3:$V$366,'Feeder DER'!F$369,FALSE)),0,VLOOKUP($B246,'Feeder DER'!$B$3:$V$366,'Feeder DER'!F$369,FALSE)/1000)</f>
        <v>0.21238264873155649</v>
      </c>
      <c r="AG246" s="82">
        <f>IF(ISNA(VLOOKUP($B246,'Feeder DER'!$B$3:$V$366,'Feeder DER'!G$369,FALSE)),0,VLOOKUP($B246,'Feeder DER'!$B$3:$V$366,'Feeder DER'!G$369,FALSE)/1000)</f>
        <v>0.27633467861120636</v>
      </c>
      <c r="AH246" s="82">
        <f>IF(ISNA(VLOOKUP($B246,'Feeder DER'!$B$3:$V$366,'Feeder DER'!H$369,FALSE)),0,VLOOKUP($B246,'Feeder DER'!$B$3:$V$366,'Feeder DER'!H$369,FALSE)/1000)</f>
        <v>0.34666780558482402</v>
      </c>
      <c r="AI246" s="82">
        <f>IF(ISNA(VLOOKUP($B246,'Feeder DER'!$B$3:$V$366,'Feeder DER'!I$369,FALSE)),0,VLOOKUP($B246,'Feeder DER'!$B$3:$V$366,'Feeder DER'!I$369,FALSE)/1000)</f>
        <v>0.42579559019336727</v>
      </c>
      <c r="AJ246" s="82">
        <f>IF(ISNA(VLOOKUP($B246,'Feeder DER'!$B$3:$V$366,'Feeder DER'!J$369,FALSE)),0,VLOOKUP($B246,'Feeder DER'!$B$3:$V$366,'Feeder DER'!J$369,FALSE)/1000)</f>
        <v>0.59435980923479115</v>
      </c>
      <c r="AK246" s="82">
        <f>IF(ISNA(VLOOKUP($B246,'Feeder DER'!$B$3:$V$366,'Feeder DER'!K$369,FALSE)),0,VLOOKUP($B246,'Feeder DER'!$B$3:$V$366,'Feeder DER'!K$369,FALSE)/1000)</f>
        <v>0.73529849062124375</v>
      </c>
      <c r="AL246" s="82">
        <f>IF(ISNA(VLOOKUP($B246,'Feeder DER'!$B$3:$V$366,'Feeder DER'!L$369,FALSE)),0,VLOOKUP($B246,'Feeder DER'!$B$3:$V$366,'Feeder DER'!L$369,FALSE)/1000)</f>
        <v>0.86596665488695612</v>
      </c>
      <c r="AM246" s="82">
        <f>IF(ISNA(VLOOKUP($B246,'Feeder DER'!$B$3:$V$366,'Feeder DER'!M$369,FALSE)),0,VLOOKUP($B246,'Feeder DER'!$B$3:$V$366,'Feeder DER'!M$369,FALSE)/1000)</f>
        <v>-0.53855546391416875</v>
      </c>
      <c r="AN246" s="82">
        <f>IF(ISNA(VLOOKUP($B246,'Feeder DER'!$B$3:$V$366,'Feeder DER'!N$369,FALSE)),0,VLOOKUP($B246,'Feeder DER'!$B$3:$V$366,'Feeder DER'!N$369,FALSE)/1000)</f>
        <v>-0.6459437129739547</v>
      </c>
      <c r="AO246" s="82">
        <f>IF(ISNA(VLOOKUP($B246,'Feeder DER'!$B$3:$V$366,'Feeder DER'!O$369,FALSE)),0,VLOOKUP($B246,'Feeder DER'!$B$3:$V$366,'Feeder DER'!O$369,FALSE)/1000)</f>
        <v>-0.76455193054054393</v>
      </c>
      <c r="AP246" s="82">
        <f>IF(ISNA(VLOOKUP($B246,'Feeder DER'!$B$3:$V$366,'Feeder DER'!P$369,FALSE)),0,VLOOKUP($B246,'Feeder DER'!$B$3:$V$366,'Feeder DER'!P$369,FALSE)/1000)</f>
        <v>-0.88183099794550224</v>
      </c>
      <c r="AQ246" s="82">
        <f>IF(ISNA(VLOOKUP($B246,'Feeder DER'!$B$3:$V$366,'Feeder DER'!Q$369,FALSE)),0,VLOOKUP($B246,'Feeder DER'!$B$3:$V$366,'Feeder DER'!Q$369,FALSE)/1000)</f>
        <v>-0.98683446341977654</v>
      </c>
      <c r="AR246" s="82">
        <f>IF(ISNA(VLOOKUP($B246,'Feeder DER'!$B$3:$V$366,'Feeder DER'!R$369,FALSE)),0,VLOOKUP($B246,'Feeder DER'!$B$3:$V$366,'Feeder DER'!R$369,FALSE)/1000)</f>
        <v>-1.0834847169400446</v>
      </c>
      <c r="AS246" s="82">
        <f>IF(ISNA(VLOOKUP($B246,'Feeder DER'!$B$3:$V$366,'Feeder DER'!S$369,FALSE)),0,VLOOKUP($B246,'Feeder DER'!$B$3:$V$366,'Feeder DER'!S$369,FALSE)/1000)</f>
        <v>-1.1762330894330189</v>
      </c>
      <c r="AT246" s="82">
        <f>IF(ISNA(VLOOKUP($B246,'Feeder DER'!$B$3:$V$366,'Feeder DER'!T$369,FALSE)),0,VLOOKUP($B246,'Feeder DER'!$B$3:$V$366,'Feeder DER'!T$369,FALSE)/1000)</f>
        <v>-1.2839882986087834</v>
      </c>
      <c r="AU246" s="82">
        <f>IF(ISNA(VLOOKUP($B246,'Feeder DER'!$B$3:$V$366,'Feeder DER'!U$369,FALSE)),0,VLOOKUP($B246,'Feeder DER'!$B$3:$V$366,'Feeder DER'!U$369,FALSE)/1000)</f>
        <v>-1.3902384071477212</v>
      </c>
      <c r="AV246" s="82">
        <f>IF(ISNA(VLOOKUP($B246,'Feeder DER'!$B$3:$V$366,'Feeder DER'!V$369,FALSE)),0,VLOOKUP($B246,'Feeder DER'!$B$3:$V$366,'Feeder DER'!V$369,FALSE)/1000)</f>
        <v>-1.4854021945910048</v>
      </c>
    </row>
    <row r="247" spans="1:48" x14ac:dyDescent="0.25">
      <c r="A247" s="9" t="s">
        <v>70</v>
      </c>
      <c r="B247" s="108">
        <v>65063</v>
      </c>
      <c r="C247" s="109">
        <v>25.4184376033114</v>
      </c>
      <c r="D247" s="109">
        <v>0</v>
      </c>
      <c r="E247" s="109">
        <v>0</v>
      </c>
      <c r="F247" s="109">
        <v>0</v>
      </c>
      <c r="G247" s="109">
        <v>0</v>
      </c>
      <c r="H247" s="109">
        <v>0</v>
      </c>
      <c r="I247" s="109">
        <v>0</v>
      </c>
      <c r="J247" s="109">
        <v>0</v>
      </c>
      <c r="K247" s="109">
        <v>0</v>
      </c>
      <c r="L247" s="109">
        <v>0</v>
      </c>
      <c r="M247" s="109">
        <v>0</v>
      </c>
      <c r="N247" s="109">
        <v>0</v>
      </c>
      <c r="P247" s="109">
        <v>59.686603868804298</v>
      </c>
      <c r="Q247" s="109">
        <v>0</v>
      </c>
      <c r="R247" s="109">
        <v>0</v>
      </c>
      <c r="S247" s="109">
        <v>0</v>
      </c>
      <c r="T247" s="109">
        <v>0</v>
      </c>
      <c r="U247" s="109">
        <v>0</v>
      </c>
      <c r="V247" s="109">
        <v>0</v>
      </c>
      <c r="W247" s="109">
        <v>0</v>
      </c>
      <c r="X247" s="109">
        <v>0</v>
      </c>
      <c r="Y247" s="109">
        <v>0</v>
      </c>
      <c r="Z247" s="109">
        <v>0</v>
      </c>
      <c r="AA247" s="109">
        <v>0</v>
      </c>
      <c r="AC247" s="82">
        <f>IF(ISNA(VLOOKUP($B247,'Feeder DER'!$B$3:$V$366,'Feeder DER'!C$369,FALSE)),0,VLOOKUP($B247,'Feeder DER'!$B$3:$V$366,'Feeder DER'!C$369,FALSE)/1000)</f>
        <v>1.9527989001364817E-2</v>
      </c>
      <c r="AD247" s="82">
        <f>IF(ISNA(VLOOKUP($B247,'Feeder DER'!$B$3:$V$366,'Feeder DER'!D$369,FALSE)),0,VLOOKUP($B247,'Feeder DER'!$B$3:$V$366,'Feeder DER'!D$369,FALSE)/1000)</f>
        <v>3.7255204603969451E-2</v>
      </c>
      <c r="AE247" s="82">
        <f>IF(ISNA(VLOOKUP($B247,'Feeder DER'!$B$3:$V$366,'Feeder DER'!E$369,FALSE)),0,VLOOKUP($B247,'Feeder DER'!$B$3:$V$366,'Feeder DER'!E$369,FALSE)/1000)</f>
        <v>5.8058930767200992E-2</v>
      </c>
      <c r="AF247" s="82">
        <f>IF(ISNA(VLOOKUP($B247,'Feeder DER'!$B$3:$V$366,'Feeder DER'!F$369,FALSE)),0,VLOOKUP($B247,'Feeder DER'!$B$3:$V$366,'Feeder DER'!F$369,FALSE)/1000)</f>
        <v>8.1235240397340064E-2</v>
      </c>
      <c r="AG247" s="82">
        <f>IF(ISNA(VLOOKUP($B247,'Feeder DER'!$B$3:$V$366,'Feeder DER'!G$369,FALSE)),0,VLOOKUP($B247,'Feeder DER'!$B$3:$V$366,'Feeder DER'!G$369,FALSE)/1000)</f>
        <v>0.1048822296325562</v>
      </c>
      <c r="AH247" s="82">
        <f>IF(ISNA(VLOOKUP($B247,'Feeder DER'!$B$3:$V$366,'Feeder DER'!H$369,FALSE)),0,VLOOKUP($B247,'Feeder DER'!$B$3:$V$366,'Feeder DER'!H$369,FALSE)/1000)</f>
        <v>0.13073746129304564</v>
      </c>
      <c r="AI247" s="82">
        <f>IF(ISNA(VLOOKUP($B247,'Feeder DER'!$B$3:$V$366,'Feeder DER'!I$369,FALSE)),0,VLOOKUP($B247,'Feeder DER'!$B$3:$V$366,'Feeder DER'!I$369,FALSE)/1000)</f>
        <v>0.15931608519332854</v>
      </c>
      <c r="AJ247" s="82">
        <f>IF(ISNA(VLOOKUP($B247,'Feeder DER'!$B$3:$V$366,'Feeder DER'!J$369,FALSE)),0,VLOOKUP($B247,'Feeder DER'!$B$3:$V$366,'Feeder DER'!J$369,FALSE)/1000)</f>
        <v>0.22065643005802879</v>
      </c>
      <c r="AK247" s="82">
        <f>IF(ISNA(VLOOKUP($B247,'Feeder DER'!$B$3:$V$366,'Feeder DER'!K$369,FALSE)),0,VLOOKUP($B247,'Feeder DER'!$B$3:$V$366,'Feeder DER'!K$369,FALSE)/1000)</f>
        <v>0.27197232536917576</v>
      </c>
      <c r="AL247" s="82">
        <f>IF(ISNA(VLOOKUP($B247,'Feeder DER'!$B$3:$V$366,'Feeder DER'!L$369,FALSE)),0,VLOOKUP($B247,'Feeder DER'!$B$3:$V$366,'Feeder DER'!L$369,FALSE)/1000)</f>
        <v>0.31953291220796043</v>
      </c>
      <c r="AM247" s="82">
        <f>IF(ISNA(VLOOKUP($B247,'Feeder DER'!$B$3:$V$366,'Feeder DER'!M$369,FALSE)),0,VLOOKUP($B247,'Feeder DER'!$B$3:$V$366,'Feeder DER'!M$369,FALSE)/1000)</f>
        <v>-0.18567254989151652</v>
      </c>
      <c r="AN247" s="82">
        <f>IF(ISNA(VLOOKUP($B247,'Feeder DER'!$B$3:$V$366,'Feeder DER'!N$369,FALSE)),0,VLOOKUP($B247,'Feeder DER'!$B$3:$V$366,'Feeder DER'!N$369,FALSE)/1000)</f>
        <v>-0.22602295254212662</v>
      </c>
      <c r="AO247" s="82">
        <f>IF(ISNA(VLOOKUP($B247,'Feeder DER'!$B$3:$V$366,'Feeder DER'!O$369,FALSE)),0,VLOOKUP($B247,'Feeder DER'!$B$3:$V$366,'Feeder DER'!O$369,FALSE)/1000)</f>
        <v>-0.26999823377549154</v>
      </c>
      <c r="AP247" s="82">
        <f>IF(ISNA(VLOOKUP($B247,'Feeder DER'!$B$3:$V$366,'Feeder DER'!P$369,FALSE)),0,VLOOKUP($B247,'Feeder DER'!$B$3:$V$366,'Feeder DER'!P$369,FALSE)/1000)</f>
        <v>-0.3127657423367462</v>
      </c>
      <c r="AQ247" s="82">
        <f>IF(ISNA(VLOOKUP($B247,'Feeder DER'!$B$3:$V$366,'Feeder DER'!Q$369,FALSE)),0,VLOOKUP($B247,'Feeder DER'!$B$3:$V$366,'Feeder DER'!Q$369,FALSE)/1000)</f>
        <v>-0.35036813862136829</v>
      </c>
      <c r="AR247" s="82">
        <f>IF(ISNA(VLOOKUP($B247,'Feeder DER'!$B$3:$V$366,'Feeder DER'!R$369,FALSE)),0,VLOOKUP($B247,'Feeder DER'!$B$3:$V$366,'Feeder DER'!R$369,FALSE)/1000)</f>
        <v>-0.3843167770899773</v>
      </c>
      <c r="AS247" s="82">
        <f>IF(ISNA(VLOOKUP($B247,'Feeder DER'!$B$3:$V$366,'Feeder DER'!S$369,FALSE)),0,VLOOKUP($B247,'Feeder DER'!$B$3:$V$366,'Feeder DER'!S$369,FALSE)/1000)</f>
        <v>-0.41624401710086761</v>
      </c>
      <c r="AT247" s="82">
        <f>IF(ISNA(VLOOKUP($B247,'Feeder DER'!$B$3:$V$366,'Feeder DER'!T$369,FALSE)),0,VLOOKUP($B247,'Feeder DER'!$B$3:$V$366,'Feeder DER'!T$369,FALSE)/1000)</f>
        <v>-0.4521060263420692</v>
      </c>
      <c r="AU247" s="82">
        <f>IF(ISNA(VLOOKUP($B247,'Feeder DER'!$B$3:$V$366,'Feeder DER'!U$369,FALSE)),0,VLOOKUP($B247,'Feeder DER'!$B$3:$V$366,'Feeder DER'!U$369,FALSE)/1000)</f>
        <v>-0.48757842263201934</v>
      </c>
      <c r="AV247" s="82">
        <f>IF(ISNA(VLOOKUP($B247,'Feeder DER'!$B$3:$V$366,'Feeder DER'!V$369,FALSE)),0,VLOOKUP($B247,'Feeder DER'!$B$3:$V$366,'Feeder DER'!V$369,FALSE)/1000)</f>
        <v>-0.51854722428124966</v>
      </c>
    </row>
    <row r="248" spans="1:48" x14ac:dyDescent="0.25">
      <c r="A248" s="9" t="s">
        <v>70</v>
      </c>
      <c r="B248" s="108">
        <v>65064</v>
      </c>
      <c r="C248" s="109">
        <v>39.822600575906399</v>
      </c>
      <c r="D248" s="109">
        <v>0</v>
      </c>
      <c r="E248" s="109">
        <v>0</v>
      </c>
      <c r="F248" s="109">
        <v>0</v>
      </c>
      <c r="G248" s="109">
        <v>0</v>
      </c>
      <c r="H248" s="109">
        <v>0</v>
      </c>
      <c r="I248" s="109">
        <v>0</v>
      </c>
      <c r="J248" s="109">
        <v>0</v>
      </c>
      <c r="K248" s="109">
        <v>0</v>
      </c>
      <c r="L248" s="109">
        <v>0</v>
      </c>
      <c r="M248" s="109">
        <v>0</v>
      </c>
      <c r="N248" s="109">
        <v>0</v>
      </c>
      <c r="P248" s="109">
        <v>126.713257049814</v>
      </c>
      <c r="Q248" s="109">
        <v>0</v>
      </c>
      <c r="R248" s="109">
        <v>0</v>
      </c>
      <c r="S248" s="109">
        <v>0</v>
      </c>
      <c r="T248" s="109">
        <v>0</v>
      </c>
      <c r="U248" s="109">
        <v>0</v>
      </c>
      <c r="V248" s="109">
        <v>0</v>
      </c>
      <c r="W248" s="109">
        <v>0</v>
      </c>
      <c r="X248" s="109">
        <v>0</v>
      </c>
      <c r="Y248" s="109">
        <v>0</v>
      </c>
      <c r="Z248" s="109">
        <v>0</v>
      </c>
      <c r="AA248" s="109">
        <v>0</v>
      </c>
      <c r="AC248" s="82">
        <f>IF(ISNA(VLOOKUP($B248,'Feeder DER'!$B$3:$V$366,'Feeder DER'!C$369,FALSE)),0,VLOOKUP($B248,'Feeder DER'!$B$3:$V$366,'Feeder DER'!C$369,FALSE)/1000)</f>
        <v>4.0471886093284032E-2</v>
      </c>
      <c r="AD248" s="82">
        <f>IF(ISNA(VLOOKUP($B248,'Feeder DER'!$B$3:$V$366,'Feeder DER'!D$369,FALSE)),0,VLOOKUP($B248,'Feeder DER'!$B$3:$V$366,'Feeder DER'!D$369,FALSE)/1000)</f>
        <v>7.815227280256104E-2</v>
      </c>
      <c r="AE248" s="82">
        <f>IF(ISNA(VLOOKUP($B248,'Feeder DER'!$B$3:$V$366,'Feeder DER'!E$369,FALSE)),0,VLOOKUP($B248,'Feeder DER'!$B$3:$V$366,'Feeder DER'!E$369,FALSE)/1000)</f>
        <v>0.12248278817139092</v>
      </c>
      <c r="AF248" s="82">
        <f>IF(ISNA(VLOOKUP($B248,'Feeder DER'!$B$3:$V$366,'Feeder DER'!F$369,FALSE)),0,VLOOKUP($B248,'Feeder DER'!$B$3:$V$366,'Feeder DER'!F$369,FALSE)/1000)</f>
        <v>0.17193706193553998</v>
      </c>
      <c r="AG248" s="82">
        <f>IF(ISNA(VLOOKUP($B248,'Feeder DER'!$B$3:$V$366,'Feeder DER'!G$369,FALSE)),0,VLOOKUP($B248,'Feeder DER'!$B$3:$V$366,'Feeder DER'!G$369,FALSE)/1000)</f>
        <v>0.22241246713978421</v>
      </c>
      <c r="AH248" s="82">
        <f>IF(ISNA(VLOOKUP($B248,'Feeder DER'!$B$3:$V$366,'Feeder DER'!H$369,FALSE)),0,VLOOKUP($B248,'Feeder DER'!$B$3:$V$366,'Feeder DER'!H$369,FALSE)/1000)</f>
        <v>0.27754809656209128</v>
      </c>
      <c r="AI248" s="82">
        <f>IF(ISNA(VLOOKUP($B248,'Feeder DER'!$B$3:$V$366,'Feeder DER'!I$369,FALSE)),0,VLOOKUP($B248,'Feeder DER'!$B$3:$V$366,'Feeder DER'!I$369,FALSE)/1000)</f>
        <v>0.33878672007741983</v>
      </c>
      <c r="AJ248" s="82">
        <f>IF(ISNA(VLOOKUP($B248,'Feeder DER'!$B$3:$V$366,'Feeder DER'!J$369,FALSE)),0,VLOOKUP($B248,'Feeder DER'!$B$3:$V$366,'Feeder DER'!J$369,FALSE)/1000)</f>
        <v>0.46964152407604493</v>
      </c>
      <c r="AK248" s="82">
        <f>IF(ISNA(VLOOKUP($B248,'Feeder DER'!$B$3:$V$366,'Feeder DER'!K$369,FALSE)),0,VLOOKUP($B248,'Feeder DER'!$B$3:$V$366,'Feeder DER'!K$369,FALSE)/1000)</f>
        <v>0.57907327037873646</v>
      </c>
      <c r="AL248" s="82">
        <f>IF(ISNA(VLOOKUP($B248,'Feeder DER'!$B$3:$V$366,'Feeder DER'!L$369,FALSE)),0,VLOOKUP($B248,'Feeder DER'!$B$3:$V$366,'Feeder DER'!L$369,FALSE)/1000)</f>
        <v>0.68037876115609841</v>
      </c>
      <c r="AM248" s="82">
        <f>IF(ISNA(VLOOKUP($B248,'Feeder DER'!$B$3:$V$366,'Feeder DER'!M$369,FALSE)),0,VLOOKUP($B248,'Feeder DER'!$B$3:$V$366,'Feeder DER'!M$369,FALSE)/1000)</f>
        <v>-0.40333903626573731</v>
      </c>
      <c r="AN248" s="82">
        <f>IF(ISNA(VLOOKUP($B248,'Feeder DER'!$B$3:$V$366,'Feeder DER'!N$369,FALSE)),0,VLOOKUP($B248,'Feeder DER'!$B$3:$V$366,'Feeder DER'!N$369,FALSE)/1000)</f>
        <v>-0.48970654076534292</v>
      </c>
      <c r="AO248" s="82">
        <f>IF(ISNA(VLOOKUP($B248,'Feeder DER'!$B$3:$V$366,'Feeder DER'!O$369,FALSE)),0,VLOOKUP($B248,'Feeder DER'!$B$3:$V$366,'Feeder DER'!O$369,FALSE)/1000)</f>
        <v>-0.58428007267356752</v>
      </c>
      <c r="AP248" s="82">
        <f>IF(ISNA(VLOOKUP($B248,'Feeder DER'!$B$3:$V$366,'Feeder DER'!P$369,FALSE)),0,VLOOKUP($B248,'Feeder DER'!$B$3:$V$366,'Feeder DER'!P$369,FALSE)/1000)</f>
        <v>-0.67684415858421776</v>
      </c>
      <c r="AQ248" s="82">
        <f>IF(ISNA(VLOOKUP($B248,'Feeder DER'!$B$3:$V$366,'Feeder DER'!Q$369,FALSE)),0,VLOOKUP($B248,'Feeder DER'!$B$3:$V$366,'Feeder DER'!Q$369,FALSE)/1000)</f>
        <v>-0.75881685908905028</v>
      </c>
      <c r="AR248" s="82">
        <f>IF(ISNA(VLOOKUP($B248,'Feeder DER'!$B$3:$V$366,'Feeder DER'!R$369,FALSE)),0,VLOOKUP($B248,'Feeder DER'!$B$3:$V$366,'Feeder DER'!R$369,FALSE)/1000)</f>
        <v>-0.83343567175901712</v>
      </c>
      <c r="AS248" s="82">
        <f>IF(ISNA(VLOOKUP($B248,'Feeder DER'!$B$3:$V$366,'Feeder DER'!S$369,FALSE)),0,VLOOKUP($B248,'Feeder DER'!$B$3:$V$366,'Feeder DER'!S$369,FALSE)/1000)</f>
        <v>-0.90422127513633355</v>
      </c>
      <c r="AT248" s="82">
        <f>IF(ISNA(VLOOKUP($B248,'Feeder DER'!$B$3:$V$366,'Feeder DER'!T$369,FALSE)),0,VLOOKUP($B248,'Feeder DER'!$B$3:$V$366,'Feeder DER'!T$369,FALSE)/1000)</f>
        <v>-0.98532123489234325</v>
      </c>
      <c r="AU248" s="82">
        <f>IF(ISNA(VLOOKUP($B248,'Feeder DER'!$B$3:$V$366,'Feeder DER'!U$369,FALSE)),0,VLOOKUP($B248,'Feeder DER'!$B$3:$V$366,'Feeder DER'!U$369,FALSE)/1000)</f>
        <v>-1.0652951759808038</v>
      </c>
      <c r="AV248" s="82">
        <f>IF(ISNA(VLOOKUP($B248,'Feeder DER'!$B$3:$V$366,'Feeder DER'!V$369,FALSE)),0,VLOOKUP($B248,'Feeder DER'!$B$3:$V$366,'Feeder DER'!V$369,FALSE)/1000)</f>
        <v>-1.1357982529173762</v>
      </c>
    </row>
    <row r="249" spans="1:48" x14ac:dyDescent="0.25">
      <c r="A249" s="9" t="s">
        <v>70</v>
      </c>
      <c r="B249" s="108">
        <v>65065</v>
      </c>
      <c r="C249" s="109">
        <v>121.380352383893</v>
      </c>
      <c r="D249" s="109">
        <v>152.90718192259874</v>
      </c>
      <c r="E249" s="109">
        <v>152.90718192259874</v>
      </c>
      <c r="F249" s="109">
        <v>155.23592620908067</v>
      </c>
      <c r="G249" s="109">
        <v>160.75530237417837</v>
      </c>
      <c r="H249" s="109">
        <v>164.62103180022794</v>
      </c>
      <c r="I249" s="109">
        <v>165.46099812916651</v>
      </c>
      <c r="J249" s="109">
        <v>166.33903047943966</v>
      </c>
      <c r="K249" s="109">
        <v>167.65958492814457</v>
      </c>
      <c r="L249" s="109">
        <v>172.99397380415289</v>
      </c>
      <c r="M249" s="109">
        <v>184.09628864523413</v>
      </c>
      <c r="N249" s="109">
        <v>195.20896455546705</v>
      </c>
      <c r="P249" s="109">
        <v>188.98686643207901</v>
      </c>
      <c r="Q249" s="109">
        <v>181.65334055191732</v>
      </c>
      <c r="R249" s="109">
        <v>181.65334055191732</v>
      </c>
      <c r="S249" s="109">
        <v>187.31168835241877</v>
      </c>
      <c r="T249" s="109">
        <v>190.96888476071035</v>
      </c>
      <c r="U249" s="109">
        <v>194.44090956706296</v>
      </c>
      <c r="V249" s="109">
        <v>195.69141339881457</v>
      </c>
      <c r="W249" s="109">
        <v>197.21990812043799</v>
      </c>
      <c r="X249" s="109">
        <v>199.40285963695788</v>
      </c>
      <c r="Y249" s="109">
        <v>203.38885915887766</v>
      </c>
      <c r="Z249" s="109">
        <v>213.4029513455925</v>
      </c>
      <c r="AA249" s="109">
        <v>222.48273690519764</v>
      </c>
      <c r="AC249" s="82">
        <f>IF(ISNA(VLOOKUP($B249,'Feeder DER'!$B$3:$V$366,'Feeder DER'!C$369,FALSE)),0,VLOOKUP($B249,'Feeder DER'!$B$3:$V$366,'Feeder DER'!C$369,FALSE)/1000)</f>
        <v>3.6125817612782343E-2</v>
      </c>
      <c r="AD249" s="82">
        <f>IF(ISNA(VLOOKUP($B249,'Feeder DER'!$B$3:$V$366,'Feeder DER'!D$369,FALSE)),0,VLOOKUP($B249,'Feeder DER'!$B$3:$V$366,'Feeder DER'!D$369,FALSE)/1000)</f>
        <v>7.0334824345735514E-2</v>
      </c>
      <c r="AE249" s="82">
        <f>IF(ISNA(VLOOKUP($B249,'Feeder DER'!$B$3:$V$366,'Feeder DER'!E$369,FALSE)),0,VLOOKUP($B249,'Feeder DER'!$B$3:$V$366,'Feeder DER'!E$369,FALSE)/1000)</f>
        <v>0.11094981627362516</v>
      </c>
      <c r="AF249" s="82">
        <f>IF(ISNA(VLOOKUP($B249,'Feeder DER'!$B$3:$V$366,'Feeder DER'!F$369,FALSE)),0,VLOOKUP($B249,'Feeder DER'!$B$3:$V$366,'Feeder DER'!F$369,FALSE)/1000)</f>
        <v>0.15681440439726596</v>
      </c>
      <c r="AG249" s="82">
        <f>IF(ISNA(VLOOKUP($B249,'Feeder DER'!$B$3:$V$366,'Feeder DER'!G$369,FALSE)),0,VLOOKUP($B249,'Feeder DER'!$B$3:$V$366,'Feeder DER'!G$369,FALSE)/1000)</f>
        <v>0.20410923613505041</v>
      </c>
      <c r="AH249" s="82">
        <f>IF(ISNA(VLOOKUP($B249,'Feeder DER'!$B$3:$V$366,'Feeder DER'!H$369,FALSE)),0,VLOOKUP($B249,'Feeder DER'!$B$3:$V$366,'Feeder DER'!H$369,FALSE)/1000)</f>
        <v>0.2562105611841099</v>
      </c>
      <c r="AI249" s="82">
        <f>IF(ISNA(VLOOKUP($B249,'Feeder DER'!$B$3:$V$366,'Feeder DER'!I$369,FALSE)),0,VLOOKUP($B249,'Feeder DER'!$B$3:$V$366,'Feeder DER'!I$369,FALSE)/1000)</f>
        <v>0.31490078462736421</v>
      </c>
      <c r="AJ249" s="82">
        <f>IF(ISNA(VLOOKUP($B249,'Feeder DER'!$B$3:$V$366,'Feeder DER'!J$369,FALSE)),0,VLOOKUP($B249,'Feeder DER'!$B$3:$V$366,'Feeder DER'!J$369,FALSE)/1000)</f>
        <v>0.44034732137400523</v>
      </c>
      <c r="AK249" s="82">
        <f>IF(ISNA(VLOOKUP($B249,'Feeder DER'!$B$3:$V$366,'Feeder DER'!K$369,FALSE)),0,VLOOKUP($B249,'Feeder DER'!$B$3:$V$366,'Feeder DER'!K$369,FALSE)/1000)</f>
        <v>0.5451854747350442</v>
      </c>
      <c r="AL249" s="82">
        <f>IF(ISNA(VLOOKUP($B249,'Feeder DER'!$B$3:$V$366,'Feeder DER'!L$369,FALSE)),0,VLOOKUP($B249,'Feeder DER'!$B$3:$V$366,'Feeder DER'!L$369,FALSE)/1000)</f>
        <v>0.64241115797088288</v>
      </c>
      <c r="AM249" s="82">
        <f>IF(ISNA(VLOOKUP($B249,'Feeder DER'!$B$3:$V$366,'Feeder DER'!M$369,FALSE)),0,VLOOKUP($B249,'Feeder DER'!$B$3:$V$366,'Feeder DER'!M$369,FALSE)/1000)</f>
        <v>-0.39979532581997024</v>
      </c>
      <c r="AN249" s="82">
        <f>IF(ISNA(VLOOKUP($B249,'Feeder DER'!$B$3:$V$366,'Feeder DER'!N$369,FALSE)),0,VLOOKUP($B249,'Feeder DER'!$B$3:$V$366,'Feeder DER'!N$369,FALSE)/1000)</f>
        <v>-0.47856833439917645</v>
      </c>
      <c r="AO249" s="82">
        <f>IF(ISNA(VLOOKUP($B249,'Feeder DER'!$B$3:$V$366,'Feeder DER'!O$369,FALSE)),0,VLOOKUP($B249,'Feeder DER'!$B$3:$V$366,'Feeder DER'!O$369,FALSE)/1000)</f>
        <v>-0.56550225117084263</v>
      </c>
      <c r="AP249" s="82">
        <f>IF(ISNA(VLOOKUP($B249,'Feeder DER'!$B$3:$V$366,'Feeder DER'!P$369,FALSE)),0,VLOOKUP($B249,'Feeder DER'!$B$3:$V$366,'Feeder DER'!P$369,FALSE)/1000)</f>
        <v>-0.65133845071241658</v>
      </c>
      <c r="AQ249" s="82">
        <f>IF(ISNA(VLOOKUP($B249,'Feeder DER'!$B$3:$V$366,'Feeder DER'!Q$369,FALSE)),0,VLOOKUP($B249,'Feeder DER'!$B$3:$V$366,'Feeder DER'!Q$369,FALSE)/1000)</f>
        <v>-0.72805926761924411</v>
      </c>
      <c r="AR249" s="82">
        <f>IF(ISNA(VLOOKUP($B249,'Feeder DER'!$B$3:$V$366,'Feeder DER'!R$369,FALSE)),0,VLOOKUP($B249,'Feeder DER'!$B$3:$V$366,'Feeder DER'!R$369,FALSE)/1000)</f>
        <v>-0.79851538878694073</v>
      </c>
      <c r="AS249" s="82">
        <f>IF(ISNA(VLOOKUP($B249,'Feeder DER'!$B$3:$V$366,'Feeder DER'!S$369,FALSE)),0,VLOOKUP($B249,'Feeder DER'!$B$3:$V$366,'Feeder DER'!S$369,FALSE)/1000)</f>
        <v>-0.86597100553914785</v>
      </c>
      <c r="AT249" s="82">
        <f>IF(ISNA(VLOOKUP($B249,'Feeder DER'!$B$3:$V$366,'Feeder DER'!T$369,FALSE)),0,VLOOKUP($B249,'Feeder DER'!$B$3:$V$366,'Feeder DER'!T$369,FALSE)/1000)</f>
        <v>-0.94363243090727333</v>
      </c>
      <c r="AU249" s="82">
        <f>IF(ISNA(VLOOKUP($B249,'Feeder DER'!$B$3:$V$366,'Feeder DER'!U$369,FALSE)),0,VLOOKUP($B249,'Feeder DER'!$B$3:$V$366,'Feeder DER'!U$369,FALSE)/1000)</f>
        <v>-1.0203692856992308</v>
      </c>
      <c r="AV249" s="82">
        <f>IF(ISNA(VLOOKUP($B249,'Feeder DER'!$B$3:$V$366,'Feeder DER'!V$369,FALSE)),0,VLOOKUP($B249,'Feeder DER'!$B$3:$V$366,'Feeder DER'!V$369,FALSE)/1000)</f>
        <v>-1.0890211988651097</v>
      </c>
    </row>
    <row r="250" spans="1:48" x14ac:dyDescent="0.25">
      <c r="A250" s="9" t="s">
        <v>70</v>
      </c>
      <c r="B250" s="108">
        <v>65066</v>
      </c>
      <c r="C250" s="109">
        <v>89.200004579999998</v>
      </c>
      <c r="D250" s="109">
        <v>99.563575885235096</v>
      </c>
      <c r="E250" s="109">
        <v>99.563575885235096</v>
      </c>
      <c r="F250" s="109">
        <v>101.07990824823567</v>
      </c>
      <c r="G250" s="109">
        <v>104.67378016937953</v>
      </c>
      <c r="H250" s="109">
        <v>107.19090094959964</v>
      </c>
      <c r="I250" s="109">
        <v>107.73783439170998</v>
      </c>
      <c r="J250" s="109">
        <v>108.30955404174161</v>
      </c>
      <c r="K250" s="109">
        <v>109.1694163543619</v>
      </c>
      <c r="L250" s="109">
        <v>112.642836143935</v>
      </c>
      <c r="M250" s="109">
        <v>119.87196791055997</v>
      </c>
      <c r="N250" s="109">
        <v>127.10784615620422</v>
      </c>
      <c r="P250" s="109">
        <v>133.52387146007499</v>
      </c>
      <c r="Q250" s="109">
        <v>129.04410332915995</v>
      </c>
      <c r="R250" s="109">
        <v>129.04410332915995</v>
      </c>
      <c r="S250" s="109">
        <v>133.06371792045641</v>
      </c>
      <c r="T250" s="109">
        <v>135.66174133017032</v>
      </c>
      <c r="U250" s="109">
        <v>138.12822131072599</v>
      </c>
      <c r="V250" s="109">
        <v>139.01656250603668</v>
      </c>
      <c r="W250" s="109">
        <v>140.10238471110026</v>
      </c>
      <c r="X250" s="109">
        <v>141.65312426923037</v>
      </c>
      <c r="Y250" s="109">
        <v>144.48472501278835</v>
      </c>
      <c r="Z250" s="109">
        <v>151.59860215352185</v>
      </c>
      <c r="AA250" s="109">
        <v>158.04876036366178</v>
      </c>
      <c r="AC250" s="82">
        <f>IF(ISNA(VLOOKUP($B250,'Feeder DER'!$B$3:$V$366,'Feeder DER'!C$369,FALSE)),0,VLOOKUP($B250,'Feeder DER'!$B$3:$V$366,'Feeder DER'!C$369,FALSE)/1000)</f>
        <v>7.4518915850976461E-2</v>
      </c>
      <c r="AD250" s="82">
        <f>IF(ISNA(VLOOKUP($B250,'Feeder DER'!$B$3:$V$366,'Feeder DER'!D$369,FALSE)),0,VLOOKUP($B250,'Feeder DER'!$B$3:$V$366,'Feeder DER'!D$369,FALSE)/1000)</f>
        <v>0.13684701595581397</v>
      </c>
      <c r="AE250" s="82">
        <f>IF(ISNA(VLOOKUP($B250,'Feeder DER'!$B$3:$V$366,'Feeder DER'!E$369,FALSE)),0,VLOOKUP($B250,'Feeder DER'!$B$3:$V$366,'Feeder DER'!E$369,FALSE)/1000)</f>
        <v>0.21087235098879659</v>
      </c>
      <c r="AF250" s="82">
        <f>IF(ISNA(VLOOKUP($B250,'Feeder DER'!$B$3:$V$366,'Feeder DER'!F$369,FALSE)),0,VLOOKUP($B250,'Feeder DER'!$B$3:$V$366,'Feeder DER'!F$369,FALSE)/1000)</f>
        <v>0.29703233999923878</v>
      </c>
      <c r="AG250" s="82">
        <f>IF(ISNA(VLOOKUP($B250,'Feeder DER'!$B$3:$V$366,'Feeder DER'!G$369,FALSE)),0,VLOOKUP($B250,'Feeder DER'!$B$3:$V$366,'Feeder DER'!G$369,FALSE)/1000)</f>
        <v>0.38921433630077568</v>
      </c>
      <c r="AH250" s="82">
        <f>IF(ISNA(VLOOKUP($B250,'Feeder DER'!$B$3:$V$366,'Feeder DER'!H$369,FALSE)),0,VLOOKUP($B250,'Feeder DER'!$B$3:$V$366,'Feeder DER'!H$369,FALSE)/1000)</f>
        <v>0.49556656868772209</v>
      </c>
      <c r="AI250" s="82">
        <f>IF(ISNA(VLOOKUP($B250,'Feeder DER'!$B$3:$V$366,'Feeder DER'!I$369,FALSE)),0,VLOOKUP($B250,'Feeder DER'!$B$3:$V$366,'Feeder DER'!I$369,FALSE)/1000)</f>
        <v>0.6181769970835792</v>
      </c>
      <c r="AJ250" s="82">
        <f>IF(ISNA(VLOOKUP($B250,'Feeder DER'!$B$3:$V$366,'Feeder DER'!J$369,FALSE)),0,VLOOKUP($B250,'Feeder DER'!$B$3:$V$366,'Feeder DER'!J$369,FALSE)/1000)</f>
        <v>0.89244974480603556</v>
      </c>
      <c r="AK250" s="82">
        <f>IF(ISNA(VLOOKUP($B250,'Feeder DER'!$B$3:$V$366,'Feeder DER'!K$369,FALSE)),0,VLOOKUP($B250,'Feeder DER'!$B$3:$V$366,'Feeder DER'!K$369,FALSE)/1000)</f>
        <v>1.1210471900277177</v>
      </c>
      <c r="AL250" s="82">
        <f>IF(ISNA(VLOOKUP($B250,'Feeder DER'!$B$3:$V$366,'Feeder DER'!L$369,FALSE)),0,VLOOKUP($B250,'Feeder DER'!$B$3:$V$366,'Feeder DER'!L$369,FALSE)/1000)</f>
        <v>1.3383234967403901</v>
      </c>
      <c r="AM250" s="82">
        <f>IF(ISNA(VLOOKUP($B250,'Feeder DER'!$B$3:$V$366,'Feeder DER'!M$369,FALSE)),0,VLOOKUP($B250,'Feeder DER'!$B$3:$V$366,'Feeder DER'!M$369,FALSE)/1000)</f>
        <v>-0.88184099138614858</v>
      </c>
      <c r="AN250" s="82">
        <f>IF(ISNA(VLOOKUP($B250,'Feeder DER'!$B$3:$V$366,'Feeder DER'!N$369,FALSE)),0,VLOOKUP($B250,'Feeder DER'!$B$3:$V$366,'Feeder DER'!N$369,FALSE)/1000)</f>
        <v>-1.0130695643228436</v>
      </c>
      <c r="AO250" s="82">
        <f>IF(ISNA(VLOOKUP($B250,'Feeder DER'!$B$3:$V$366,'Feeder DER'!O$369,FALSE)),0,VLOOKUP($B250,'Feeder DER'!$B$3:$V$366,'Feeder DER'!O$369,FALSE)/1000)</f>
        <v>-1.1518442637090052</v>
      </c>
      <c r="AP250" s="82">
        <f>IF(ISNA(VLOOKUP($B250,'Feeder DER'!$B$3:$V$366,'Feeder DER'!P$369,FALSE)),0,VLOOKUP($B250,'Feeder DER'!$B$3:$V$366,'Feeder DER'!P$369,FALSE)/1000)</f>
        <v>-1.2798282012183793</v>
      </c>
      <c r="AQ250" s="82">
        <f>IF(ISNA(VLOOKUP($B250,'Feeder DER'!$B$3:$V$366,'Feeder DER'!Q$369,FALSE)),0,VLOOKUP($B250,'Feeder DER'!$B$3:$V$366,'Feeder DER'!Q$369,FALSE)/1000)</f>
        <v>-1.3849710527268717</v>
      </c>
      <c r="AR250" s="82">
        <f>IF(ISNA(VLOOKUP($B250,'Feeder DER'!$B$3:$V$366,'Feeder DER'!R$369,FALSE)),0,VLOOKUP($B250,'Feeder DER'!$B$3:$V$366,'Feeder DER'!R$369,FALSE)/1000)</f>
        <v>-1.4710879930734073</v>
      </c>
      <c r="AS250" s="82">
        <f>IF(ISNA(VLOOKUP($B250,'Feeder DER'!$B$3:$V$366,'Feeder DER'!S$369,FALSE)),0,VLOOKUP($B250,'Feeder DER'!$B$3:$V$366,'Feeder DER'!S$369,FALSE)/1000)</f>
        <v>-1.5433390667573708</v>
      </c>
      <c r="AT250" s="82">
        <f>IF(ISNA(VLOOKUP($B250,'Feeder DER'!$B$3:$V$366,'Feeder DER'!T$369,FALSE)),0,VLOOKUP($B250,'Feeder DER'!$B$3:$V$366,'Feeder DER'!T$369,FALSE)/1000)</f>
        <v>-1.5892948581608524</v>
      </c>
      <c r="AU250" s="82">
        <f>IF(ISNA(VLOOKUP($B250,'Feeder DER'!$B$3:$V$366,'Feeder DER'!U$369,FALSE)),0,VLOOKUP($B250,'Feeder DER'!$B$3:$V$366,'Feeder DER'!U$369,FALSE)/1000)</f>
        <v>-1.6439325264594484</v>
      </c>
      <c r="AV250" s="82">
        <f>IF(ISNA(VLOOKUP($B250,'Feeder DER'!$B$3:$V$366,'Feeder DER'!V$369,FALSE)),0,VLOOKUP($B250,'Feeder DER'!$B$3:$V$366,'Feeder DER'!V$369,FALSE)/1000)</f>
        <v>-1.6822817620315085</v>
      </c>
    </row>
    <row r="251" spans="1:48" x14ac:dyDescent="0.25">
      <c r="A251" s="9" t="s">
        <v>70</v>
      </c>
      <c r="B251" s="108">
        <v>65067</v>
      </c>
      <c r="C251" s="109">
        <v>50.200000760000002</v>
      </c>
      <c r="D251" s="109">
        <v>60.385345633853412</v>
      </c>
      <c r="E251" s="109">
        <v>60.385345633853412</v>
      </c>
      <c r="F251" s="109">
        <v>61.305001773375061</v>
      </c>
      <c r="G251" s="109">
        <v>63.484686424037108</v>
      </c>
      <c r="H251" s="109">
        <v>65.011321109104571</v>
      </c>
      <c r="I251" s="109">
        <v>65.343036444224865</v>
      </c>
      <c r="J251" s="109">
        <v>65.689784623625542</v>
      </c>
      <c r="K251" s="109">
        <v>66.211291434559598</v>
      </c>
      <c r="L251" s="109">
        <v>68.317921822831366</v>
      </c>
      <c r="M251" s="109">
        <v>72.702392915588234</v>
      </c>
      <c r="N251" s="109">
        <v>77.090955750367925</v>
      </c>
      <c r="P251" s="109">
        <v>66.209069973736405</v>
      </c>
      <c r="Q251" s="109">
        <v>68.884265020747023</v>
      </c>
      <c r="R251" s="109">
        <v>68.884265020747023</v>
      </c>
      <c r="S251" s="109">
        <v>71.029951570111095</v>
      </c>
      <c r="T251" s="109">
        <v>72.4167869889163</v>
      </c>
      <c r="U251" s="109">
        <v>73.733403992450263</v>
      </c>
      <c r="V251" s="109">
        <v>74.20760412053005</v>
      </c>
      <c r="W251" s="109">
        <v>74.787220411467601</v>
      </c>
      <c r="X251" s="109">
        <v>75.615011468513558</v>
      </c>
      <c r="Y251" s="109">
        <v>77.126531414176313</v>
      </c>
      <c r="Z251" s="109">
        <v>80.923947845032998</v>
      </c>
      <c r="AA251" s="109">
        <v>84.367068422497056</v>
      </c>
      <c r="AC251" s="82">
        <f>IF(ISNA(VLOOKUP($B251,'Feeder DER'!$B$3:$V$366,'Feeder DER'!C$369,FALSE)),0,VLOOKUP($B251,'Feeder DER'!$B$3:$V$366,'Feeder DER'!C$369,FALSE)/1000)</f>
        <v>4.3191697662983461E-2</v>
      </c>
      <c r="AD251" s="82">
        <f>IF(ISNA(VLOOKUP($B251,'Feeder DER'!$B$3:$V$366,'Feeder DER'!D$369,FALSE)),0,VLOOKUP($B251,'Feeder DER'!$B$3:$V$366,'Feeder DER'!D$369,FALSE)/1000)</f>
        <v>7.6936386423897773E-2</v>
      </c>
      <c r="AE251" s="82">
        <f>IF(ISNA(VLOOKUP($B251,'Feeder DER'!$B$3:$V$366,'Feeder DER'!E$369,FALSE)),0,VLOOKUP($B251,'Feeder DER'!$B$3:$V$366,'Feeder DER'!E$369,FALSE)/1000)</f>
        <v>0.11870756264839177</v>
      </c>
      <c r="AF251" s="82">
        <f>IF(ISNA(VLOOKUP($B251,'Feeder DER'!$B$3:$V$366,'Feeder DER'!F$369,FALSE)),0,VLOOKUP($B251,'Feeder DER'!$B$3:$V$366,'Feeder DER'!F$369,FALSE)/1000)</f>
        <v>0.17131245921587376</v>
      </c>
      <c r="AG251" s="82">
        <f>IF(ISNA(VLOOKUP($B251,'Feeder DER'!$B$3:$V$366,'Feeder DER'!G$369,FALSE)),0,VLOOKUP($B251,'Feeder DER'!$B$3:$V$366,'Feeder DER'!G$369,FALSE)/1000)</f>
        <v>0.23149815722653325</v>
      </c>
      <c r="AH251" s="82">
        <f>IF(ISNA(VLOOKUP($B251,'Feeder DER'!$B$3:$V$366,'Feeder DER'!H$369,FALSE)),0,VLOOKUP($B251,'Feeder DER'!$B$3:$V$366,'Feeder DER'!H$369,FALSE)/1000)</f>
        <v>0.30522214551582322</v>
      </c>
      <c r="AI251" s="82">
        <f>IF(ISNA(VLOOKUP($B251,'Feeder DER'!$B$3:$V$366,'Feeder DER'!I$369,FALSE)),0,VLOOKUP($B251,'Feeder DER'!$B$3:$V$366,'Feeder DER'!I$369,FALSE)/1000)</f>
        <v>0.39369508255724256</v>
      </c>
      <c r="AJ251" s="82">
        <f>IF(ISNA(VLOOKUP($B251,'Feeder DER'!$B$3:$V$366,'Feeder DER'!J$369,FALSE)),0,VLOOKUP($B251,'Feeder DER'!$B$3:$V$366,'Feeder DER'!J$369,FALSE)/1000)</f>
        <v>0.60108748744554941</v>
      </c>
      <c r="AK251" s="82">
        <f>IF(ISNA(VLOOKUP($B251,'Feeder DER'!$B$3:$V$366,'Feeder DER'!K$369,FALSE)),0,VLOOKUP($B251,'Feeder DER'!$B$3:$V$366,'Feeder DER'!K$369,FALSE)/1000)</f>
        <v>0.77256002608651886</v>
      </c>
      <c r="AL251" s="82">
        <f>IF(ISNA(VLOOKUP($B251,'Feeder DER'!$B$3:$V$366,'Feeder DER'!L$369,FALSE)),0,VLOOKUP($B251,'Feeder DER'!$B$3:$V$366,'Feeder DER'!L$369,FALSE)/1000)</f>
        <v>0.93803731669079826</v>
      </c>
      <c r="AM251" s="82">
        <f>IF(ISNA(VLOOKUP($B251,'Feeder DER'!$B$3:$V$366,'Feeder DER'!M$369,FALSE)),0,VLOOKUP($B251,'Feeder DER'!$B$3:$V$366,'Feeder DER'!M$369,FALSE)/1000)</f>
        <v>-0.34421204172085623</v>
      </c>
      <c r="AN251" s="82">
        <f>IF(ISNA(VLOOKUP($B251,'Feeder DER'!$B$3:$V$366,'Feeder DER'!N$369,FALSE)),0,VLOOKUP($B251,'Feeder DER'!$B$3:$V$366,'Feeder DER'!N$369,FALSE)/1000)</f>
        <v>-0.41019108859525261</v>
      </c>
      <c r="AO251" s="82">
        <f>IF(ISNA(VLOOKUP($B251,'Feeder DER'!$B$3:$V$366,'Feeder DER'!O$369,FALSE)),0,VLOOKUP($B251,'Feeder DER'!$B$3:$V$366,'Feeder DER'!O$369,FALSE)/1000)</f>
        <v>-0.47901686927955528</v>
      </c>
      <c r="AP251" s="82">
        <f>IF(ISNA(VLOOKUP($B251,'Feeder DER'!$B$3:$V$366,'Feeder DER'!P$369,FALSE)),0,VLOOKUP($B251,'Feeder DER'!$B$3:$V$366,'Feeder DER'!P$369,FALSE)/1000)</f>
        <v>-0.53967047279213687</v>
      </c>
      <c r="AQ251" s="82">
        <f>IF(ISNA(VLOOKUP($B251,'Feeder DER'!$B$3:$V$366,'Feeder DER'!Q$369,FALSE)),0,VLOOKUP($B251,'Feeder DER'!$B$3:$V$366,'Feeder DER'!Q$369,FALSE)/1000)</f>
        <v>-0.58596448808670243</v>
      </c>
      <c r="AR251" s="82">
        <f>IF(ISNA(VLOOKUP($B251,'Feeder DER'!$B$3:$V$366,'Feeder DER'!R$369,FALSE)),0,VLOOKUP($B251,'Feeder DER'!$B$3:$V$366,'Feeder DER'!R$369,FALSE)/1000)</f>
        <v>-0.61865338649202017</v>
      </c>
      <c r="AS251" s="82">
        <f>IF(ISNA(VLOOKUP($B251,'Feeder DER'!$B$3:$V$366,'Feeder DER'!S$369,FALSE)),0,VLOOKUP($B251,'Feeder DER'!$B$3:$V$366,'Feeder DER'!S$369,FALSE)/1000)</f>
        <v>-0.64029011400853131</v>
      </c>
      <c r="AT251" s="82">
        <f>IF(ISNA(VLOOKUP($B251,'Feeder DER'!$B$3:$V$366,'Feeder DER'!T$369,FALSE)),0,VLOOKUP($B251,'Feeder DER'!$B$3:$V$366,'Feeder DER'!T$369,FALSE)/1000)</f>
        <v>-0.62238359246723873</v>
      </c>
      <c r="AU251" s="82">
        <f>IF(ISNA(VLOOKUP($B251,'Feeder DER'!$B$3:$V$366,'Feeder DER'!U$369,FALSE)),0,VLOOKUP($B251,'Feeder DER'!$B$3:$V$366,'Feeder DER'!U$369,FALSE)/1000)</f>
        <v>-0.61695600405545004</v>
      </c>
      <c r="AV251" s="82">
        <f>IF(ISNA(VLOOKUP($B251,'Feeder DER'!$B$3:$V$366,'Feeder DER'!V$369,FALSE)),0,VLOOKUP($B251,'Feeder DER'!$B$3:$V$366,'Feeder DER'!V$369,FALSE)/1000)</f>
        <v>-0.60443273408661713</v>
      </c>
    </row>
    <row r="252" spans="1:48" x14ac:dyDescent="0.25">
      <c r="A252" s="9" t="s">
        <v>53</v>
      </c>
      <c r="B252" s="108">
        <v>51001</v>
      </c>
      <c r="C252" s="109">
        <v>29.728923047459102</v>
      </c>
      <c r="D252" s="109">
        <v>30.344332401494515</v>
      </c>
      <c r="E252" s="109">
        <v>30.344332401494515</v>
      </c>
      <c r="F252" s="109">
        <v>30.806470214895974</v>
      </c>
      <c r="G252" s="109">
        <v>31.901786882803634</v>
      </c>
      <c r="H252" s="109">
        <v>32.668938413577806</v>
      </c>
      <c r="I252" s="109">
        <v>32.835629194029679</v>
      </c>
      <c r="J252" s="109">
        <v>33.009874152055524</v>
      </c>
      <c r="K252" s="109">
        <v>33.271937337328659</v>
      </c>
      <c r="L252" s="109">
        <v>34.330543396096843</v>
      </c>
      <c r="M252" s="109">
        <v>36.533790671521409</v>
      </c>
      <c r="N252" s="109">
        <v>38.739094094488692</v>
      </c>
      <c r="P252" s="109">
        <v>30.94959068</v>
      </c>
      <c r="Q252" s="109">
        <v>29.378937495992073</v>
      </c>
      <c r="R252" s="109">
        <v>29.378937495992073</v>
      </c>
      <c r="S252" s="109">
        <v>30.294066531640084</v>
      </c>
      <c r="T252" s="109">
        <v>30.885547780282781</v>
      </c>
      <c r="U252" s="109">
        <v>31.447081080250992</v>
      </c>
      <c r="V252" s="109">
        <v>31.649326047505141</v>
      </c>
      <c r="W252" s="109">
        <v>31.896530699801055</v>
      </c>
      <c r="X252" s="109">
        <v>32.249581163754897</v>
      </c>
      <c r="Y252" s="109">
        <v>32.894239998311626</v>
      </c>
      <c r="Z252" s="109">
        <v>34.513826995934238</v>
      </c>
      <c r="AA252" s="109">
        <v>35.982307848651672</v>
      </c>
      <c r="AC252" s="82">
        <f>IF(ISNA(VLOOKUP($B252,'Feeder DER'!$B$3:$V$366,'Feeder DER'!C$369,FALSE)),0,VLOOKUP($B252,'Feeder DER'!$B$3:$V$366,'Feeder DER'!C$369,FALSE)/1000)</f>
        <v>2.955274772440885E-4</v>
      </c>
      <c r="AD252" s="82">
        <f>IF(ISNA(VLOOKUP($B252,'Feeder DER'!$B$3:$V$366,'Feeder DER'!D$369,FALSE)),0,VLOOKUP($B252,'Feeder DER'!$B$3:$V$366,'Feeder DER'!D$369,FALSE)/1000)</f>
        <v>5.3156385875738192E-4</v>
      </c>
      <c r="AE252" s="82">
        <f>IF(ISNA(VLOOKUP($B252,'Feeder DER'!$B$3:$V$366,'Feeder DER'!E$369,FALSE)),0,VLOOKUP($B252,'Feeder DER'!$B$3:$V$366,'Feeder DER'!E$369,FALSE)/1000)</f>
        <v>8.2426676777991802E-4</v>
      </c>
      <c r="AF252" s="82">
        <f>IF(ISNA(VLOOKUP($B252,'Feeder DER'!$B$3:$V$366,'Feeder DER'!F$369,FALSE)),0,VLOOKUP($B252,'Feeder DER'!$B$3:$V$366,'Feeder DER'!F$369,FALSE)/1000)</f>
        <v>1.1862690700451101E-3</v>
      </c>
      <c r="AG252" s="82">
        <f>IF(ISNA(VLOOKUP($B252,'Feeder DER'!$B$3:$V$366,'Feeder DER'!G$369,FALSE)),0,VLOOKUP($B252,'Feeder DER'!$B$3:$V$366,'Feeder DER'!G$369,FALSE)/1000)</f>
        <v>1.5925418679831179E-3</v>
      </c>
      <c r="AH252" s="82">
        <f>IF(ISNA(VLOOKUP($B252,'Feeder DER'!$B$3:$V$366,'Feeder DER'!H$369,FALSE)),0,VLOOKUP($B252,'Feeder DER'!$B$3:$V$366,'Feeder DER'!H$369,FALSE)/1000)</f>
        <v>2.0794421449575181E-3</v>
      </c>
      <c r="AI252" s="82">
        <f>IF(ISNA(VLOOKUP($B252,'Feeder DER'!$B$3:$V$366,'Feeder DER'!I$369,FALSE)),0,VLOOKUP($B252,'Feeder DER'!$B$3:$V$366,'Feeder DER'!I$369,FALSE)/1000)</f>
        <v>2.6548288747275449E-3</v>
      </c>
      <c r="AJ252" s="82">
        <f>IF(ISNA(VLOOKUP($B252,'Feeder DER'!$B$3:$V$366,'Feeder DER'!J$369,FALSE)),0,VLOOKUP($B252,'Feeder DER'!$B$3:$V$366,'Feeder DER'!J$369,FALSE)/1000)</f>
        <v>3.9749941550177338E-3</v>
      </c>
      <c r="AK252" s="82">
        <f>IF(ISNA(VLOOKUP($B252,'Feeder DER'!$B$3:$V$366,'Feeder DER'!K$369,FALSE)),0,VLOOKUP($B252,'Feeder DER'!$B$3:$V$366,'Feeder DER'!K$369,FALSE)/1000)</f>
        <v>5.075633294610549E-3</v>
      </c>
      <c r="AL252" s="82">
        <f>IF(ISNA(VLOOKUP($B252,'Feeder DER'!$B$3:$V$366,'Feeder DER'!L$369,FALSE)),0,VLOOKUP($B252,'Feeder DER'!$B$3:$V$366,'Feeder DER'!L$369,FALSE)/1000)</f>
        <v>6.1314575216568582E-3</v>
      </c>
      <c r="AM252" s="82">
        <f>IF(ISNA(VLOOKUP($B252,'Feeder DER'!$B$3:$V$366,'Feeder DER'!M$369,FALSE)),0,VLOOKUP($B252,'Feeder DER'!$B$3:$V$366,'Feeder DER'!M$369,FALSE)/1000)</f>
        <v>-3.2357608136247295E-3</v>
      </c>
      <c r="AN252" s="82">
        <f>IF(ISNA(VLOOKUP($B252,'Feeder DER'!$B$3:$V$366,'Feeder DER'!N$369,FALSE)),0,VLOOKUP($B252,'Feeder DER'!$B$3:$V$366,'Feeder DER'!N$369,FALSE)/1000)</f>
        <v>-3.7341285073895793E-3</v>
      </c>
      <c r="AO252" s="82">
        <f>IF(ISNA(VLOOKUP($B252,'Feeder DER'!$B$3:$V$366,'Feeder DER'!O$369,FALSE)),0,VLOOKUP($B252,'Feeder DER'!$B$3:$V$366,'Feeder DER'!O$369,FALSE)/1000)</f>
        <v>-4.2744253903666245E-3</v>
      </c>
      <c r="AP252" s="82">
        <f>IF(ISNA(VLOOKUP($B252,'Feeder DER'!$B$3:$V$366,'Feeder DER'!P$369,FALSE)),0,VLOOKUP($B252,'Feeder DER'!$B$3:$V$366,'Feeder DER'!P$369,FALSE)/1000)</f>
        <v>-4.7828909610068181E-3</v>
      </c>
      <c r="AQ252" s="82">
        <f>IF(ISNA(VLOOKUP($B252,'Feeder DER'!$B$3:$V$366,'Feeder DER'!Q$369,FALSE)),0,VLOOKUP($B252,'Feeder DER'!$B$3:$V$366,'Feeder DER'!Q$369,FALSE)/1000)</f>
        <v>-5.2082731567886708E-3</v>
      </c>
      <c r="AR252" s="82">
        <f>IF(ISNA(VLOOKUP($B252,'Feeder DER'!$B$3:$V$366,'Feeder DER'!R$369,FALSE)),0,VLOOKUP($B252,'Feeder DER'!$B$3:$V$366,'Feeder DER'!R$369,FALSE)/1000)</f>
        <v>-5.5592282162180836E-3</v>
      </c>
      <c r="AS252" s="82">
        <f>IF(ISNA(VLOOKUP($B252,'Feeder DER'!$B$3:$V$366,'Feeder DER'!S$369,FALSE)),0,VLOOKUP($B252,'Feeder DER'!$B$3:$V$366,'Feeder DER'!S$369,FALSE)/1000)</f>
        <v>-5.8558450368113935E-3</v>
      </c>
      <c r="AT252" s="82">
        <f>IF(ISNA(VLOOKUP($B252,'Feeder DER'!$B$3:$V$366,'Feeder DER'!T$369,FALSE)),0,VLOOKUP($B252,'Feeder DER'!$B$3:$V$366,'Feeder DER'!T$369,FALSE)/1000)</f>
        <v>-5.9952740881631678E-3</v>
      </c>
      <c r="AU252" s="82">
        <f>IF(ISNA(VLOOKUP($B252,'Feeder DER'!$B$3:$V$366,'Feeder DER'!U$369,FALSE)),0,VLOOKUP($B252,'Feeder DER'!$B$3:$V$366,'Feeder DER'!U$369,FALSE)/1000)</f>
        <v>-6.201577676906737E-3</v>
      </c>
      <c r="AV252" s="82">
        <f>IF(ISNA(VLOOKUP($B252,'Feeder DER'!$B$3:$V$366,'Feeder DER'!V$369,FALSE)),0,VLOOKUP($B252,'Feeder DER'!$B$3:$V$366,'Feeder DER'!V$369,FALSE)/1000)</f>
        <v>-6.347694688767805E-3</v>
      </c>
    </row>
    <row r="253" spans="1:48" x14ac:dyDescent="0.25">
      <c r="A253" s="9" t="s">
        <v>53</v>
      </c>
      <c r="B253" s="108">
        <v>51002</v>
      </c>
      <c r="C253" s="109">
        <v>0</v>
      </c>
      <c r="D253" s="109">
        <v>10.029779354169081</v>
      </c>
      <c r="E253" s="109">
        <v>10.029779354169081</v>
      </c>
      <c r="F253" s="109">
        <v>10.182530788549181</v>
      </c>
      <c r="G253" s="109">
        <v>10.544568231215623</v>
      </c>
      <c r="H253" s="109">
        <v>10.798136524729934</v>
      </c>
      <c r="I253" s="109">
        <v>10.853233197353523</v>
      </c>
      <c r="J253" s="109">
        <v>10.910826769011393</v>
      </c>
      <c r="K253" s="109">
        <v>10.997447093702101</v>
      </c>
      <c r="L253" s="109">
        <v>11.347350497472767</v>
      </c>
      <c r="M253" s="109">
        <v>12.075594696184952</v>
      </c>
      <c r="N253" s="109">
        <v>12.804518517895604</v>
      </c>
      <c r="P253" s="109">
        <v>0</v>
      </c>
      <c r="Q253" s="109">
        <v>7.9253484788432544</v>
      </c>
      <c r="R253" s="109">
        <v>7.9253484788432544</v>
      </c>
      <c r="S253" s="109">
        <v>8.1722163756692598</v>
      </c>
      <c r="T253" s="109">
        <v>8.3317760947651003</v>
      </c>
      <c r="U253" s="109">
        <v>8.4832569672551283</v>
      </c>
      <c r="V253" s="109">
        <v>8.5378151637113486</v>
      </c>
      <c r="W253" s="109">
        <v>8.6045018168724337</v>
      </c>
      <c r="X253" s="109">
        <v>8.6997417471058931</v>
      </c>
      <c r="Y253" s="109">
        <v>8.8736468079857858</v>
      </c>
      <c r="Z253" s="109">
        <v>9.3105513539624312</v>
      </c>
      <c r="AA253" s="109">
        <v>9.7066930624187808</v>
      </c>
      <c r="AC253" s="82">
        <f>IF(ISNA(VLOOKUP($B253,'Feeder DER'!$B$3:$V$366,'Feeder DER'!C$369,FALSE)),0,VLOOKUP($B253,'Feeder DER'!$B$3:$V$366,'Feeder DER'!C$369,FALSE)/1000)</f>
        <v>2.889601999719976E-3</v>
      </c>
      <c r="AD253" s="82">
        <f>IF(ISNA(VLOOKUP($B253,'Feeder DER'!$B$3:$V$366,'Feeder DER'!D$369,FALSE)),0,VLOOKUP($B253,'Feeder DER'!$B$3:$V$366,'Feeder DER'!D$369,FALSE)/1000)</f>
        <v>5.1975132856277332E-3</v>
      </c>
      <c r="AE253" s="82">
        <f>IF(ISNA(VLOOKUP($B253,'Feeder DER'!$B$3:$V$366,'Feeder DER'!E$369,FALSE)),0,VLOOKUP($B253,'Feeder DER'!$B$3:$V$366,'Feeder DER'!E$369,FALSE)/1000)</f>
        <v>8.0594972849591957E-3</v>
      </c>
      <c r="AF253" s="82">
        <f>IF(ISNA(VLOOKUP($B253,'Feeder DER'!$B$3:$V$366,'Feeder DER'!F$369,FALSE)),0,VLOOKUP($B253,'Feeder DER'!$B$3:$V$366,'Feeder DER'!F$369,FALSE)/1000)</f>
        <v>1.1599075351552184E-2</v>
      </c>
      <c r="AG253" s="82">
        <f>IF(ISNA(VLOOKUP($B253,'Feeder DER'!$B$3:$V$366,'Feeder DER'!G$369,FALSE)),0,VLOOKUP($B253,'Feeder DER'!$B$3:$V$366,'Feeder DER'!G$369,FALSE)/1000)</f>
        <v>1.5571520486946041E-2</v>
      </c>
      <c r="AH253" s="82">
        <f>IF(ISNA(VLOOKUP($B253,'Feeder DER'!$B$3:$V$366,'Feeder DER'!H$369,FALSE)),0,VLOOKUP($B253,'Feeder DER'!$B$3:$V$366,'Feeder DER'!H$369,FALSE)/1000)</f>
        <v>2.0332323195140174E-2</v>
      </c>
      <c r="AI253" s="82">
        <f>IF(ISNA(VLOOKUP($B253,'Feeder DER'!$B$3:$V$366,'Feeder DER'!I$369,FALSE)),0,VLOOKUP($B253,'Feeder DER'!$B$3:$V$366,'Feeder DER'!I$369,FALSE)/1000)</f>
        <v>2.5958326775113769E-2</v>
      </c>
      <c r="AJ253" s="82">
        <f>IF(ISNA(VLOOKUP($B253,'Feeder DER'!$B$3:$V$366,'Feeder DER'!J$369,FALSE)),0,VLOOKUP($B253,'Feeder DER'!$B$3:$V$366,'Feeder DER'!J$369,FALSE)/1000)</f>
        <v>3.8866609515728956E-2</v>
      </c>
      <c r="AK253" s="82">
        <f>IF(ISNA(VLOOKUP($B253,'Feeder DER'!$B$3:$V$366,'Feeder DER'!K$369,FALSE)),0,VLOOKUP($B253,'Feeder DER'!$B$3:$V$366,'Feeder DER'!K$369,FALSE)/1000)</f>
        <v>4.962841443619203E-2</v>
      </c>
      <c r="AL253" s="82">
        <f>IF(ISNA(VLOOKUP($B253,'Feeder DER'!$B$3:$V$366,'Feeder DER'!L$369,FALSE)),0,VLOOKUP($B253,'Feeder DER'!$B$3:$V$366,'Feeder DER'!L$369,FALSE)/1000)</f>
        <v>5.9952029100644837E-2</v>
      </c>
      <c r="AM253" s="82">
        <f>IF(ISNA(VLOOKUP($B253,'Feeder DER'!$B$3:$V$366,'Feeder DER'!M$369,FALSE)),0,VLOOKUP($B253,'Feeder DER'!$B$3:$V$366,'Feeder DER'!M$369,FALSE)/1000)</f>
        <v>-3.1638550177664017E-2</v>
      </c>
      <c r="AN253" s="82">
        <f>IF(ISNA(VLOOKUP($B253,'Feeder DER'!$B$3:$V$366,'Feeder DER'!N$369,FALSE)),0,VLOOKUP($B253,'Feeder DER'!$B$3:$V$366,'Feeder DER'!N$369,FALSE)/1000)</f>
        <v>-3.6511478738920328E-2</v>
      </c>
      <c r="AO253" s="82">
        <f>IF(ISNA(VLOOKUP($B253,'Feeder DER'!$B$3:$V$366,'Feeder DER'!O$369,FALSE)),0,VLOOKUP($B253,'Feeder DER'!$B$3:$V$366,'Feeder DER'!O$369,FALSE)/1000)</f>
        <v>-4.1794381594695867E-2</v>
      </c>
      <c r="AP253" s="82">
        <f>IF(ISNA(VLOOKUP($B253,'Feeder DER'!$B$3:$V$366,'Feeder DER'!P$369,FALSE)),0,VLOOKUP($B253,'Feeder DER'!$B$3:$V$366,'Feeder DER'!P$369,FALSE)/1000)</f>
        <v>-4.6766044952066682E-2</v>
      </c>
      <c r="AQ253" s="82">
        <f>IF(ISNA(VLOOKUP($B253,'Feeder DER'!$B$3:$V$366,'Feeder DER'!Q$369,FALSE)),0,VLOOKUP($B253,'Feeder DER'!$B$3:$V$366,'Feeder DER'!Q$369,FALSE)/1000)</f>
        <v>-5.0925337533044783E-2</v>
      </c>
      <c r="AR253" s="82">
        <f>IF(ISNA(VLOOKUP($B253,'Feeder DER'!$B$3:$V$366,'Feeder DER'!R$369,FALSE)),0,VLOOKUP($B253,'Feeder DER'!$B$3:$V$366,'Feeder DER'!R$369,FALSE)/1000)</f>
        <v>-5.4356898114132371E-2</v>
      </c>
      <c r="AS253" s="82">
        <f>IF(ISNA(VLOOKUP($B253,'Feeder DER'!$B$3:$V$366,'Feeder DER'!S$369,FALSE)),0,VLOOKUP($B253,'Feeder DER'!$B$3:$V$366,'Feeder DER'!S$369,FALSE)/1000)</f>
        <v>-5.7257151471044723E-2</v>
      </c>
      <c r="AT253" s="82">
        <f>IF(ISNA(VLOOKUP($B253,'Feeder DER'!$B$3:$V$366,'Feeder DER'!T$369,FALSE)),0,VLOOKUP($B253,'Feeder DER'!$B$3:$V$366,'Feeder DER'!T$369,FALSE)/1000)</f>
        <v>-5.8620457750928744E-2</v>
      </c>
      <c r="AU253" s="82">
        <f>IF(ISNA(VLOOKUP($B253,'Feeder DER'!$B$3:$V$366,'Feeder DER'!U$369,FALSE)),0,VLOOKUP($B253,'Feeder DER'!$B$3:$V$366,'Feeder DER'!U$369,FALSE)/1000)</f>
        <v>-6.0637648396421426E-2</v>
      </c>
      <c r="AV253" s="82">
        <f>IF(ISNA(VLOOKUP($B253,'Feeder DER'!$B$3:$V$366,'Feeder DER'!V$369,FALSE)),0,VLOOKUP($B253,'Feeder DER'!$B$3:$V$366,'Feeder DER'!V$369,FALSE)/1000)</f>
        <v>-6.2066348067951867E-2</v>
      </c>
    </row>
    <row r="254" spans="1:48" x14ac:dyDescent="0.25">
      <c r="A254" s="9" t="s">
        <v>53</v>
      </c>
      <c r="B254" s="108">
        <v>51003</v>
      </c>
      <c r="C254" s="109">
        <v>189.15745000000001</v>
      </c>
      <c r="D254" s="109">
        <v>329.1638617966363</v>
      </c>
      <c r="E254" s="109">
        <v>296.89847343174006</v>
      </c>
      <c r="F254" s="109">
        <v>301.42017486509297</v>
      </c>
      <c r="G254" s="109">
        <v>312.13709696848082</v>
      </c>
      <c r="H254" s="109">
        <v>319.64314835771671</v>
      </c>
      <c r="I254" s="109">
        <v>321.27410327860565</v>
      </c>
      <c r="J254" s="109">
        <v>322.97897064416691</v>
      </c>
      <c r="K254" s="109">
        <v>325.54307911163215</v>
      </c>
      <c r="L254" s="109">
        <v>335.90081309158234</v>
      </c>
      <c r="M254" s="109">
        <v>357.45807604306441</v>
      </c>
      <c r="N254" s="109">
        <v>379.03545698753794</v>
      </c>
      <c r="P254" s="109">
        <v>72.080469359999995</v>
      </c>
      <c r="Q254" s="109">
        <v>225.46877156559569</v>
      </c>
      <c r="R254" s="109">
        <v>197.08696622811951</v>
      </c>
      <c r="S254" s="109">
        <v>203.2260584048783</v>
      </c>
      <c r="T254" s="109">
        <v>207.19397742481266</v>
      </c>
      <c r="U254" s="109">
        <v>210.96099229871328</v>
      </c>
      <c r="V254" s="109">
        <v>212.31774139954322</v>
      </c>
      <c r="W254" s="109">
        <v>213.97610004389941</v>
      </c>
      <c r="X254" s="109">
        <v>216.34451942174738</v>
      </c>
      <c r="Y254" s="109">
        <v>220.66917731559647</v>
      </c>
      <c r="Z254" s="109">
        <v>231.53408650257762</v>
      </c>
      <c r="AA254" s="109">
        <v>241.38530853079578</v>
      </c>
      <c r="AC254" s="82">
        <f>IF(ISNA(VLOOKUP($B254,'Feeder DER'!$B$3:$V$366,'Feeder DER'!C$369,FALSE)),0,VLOOKUP($B254,'Feeder DER'!$B$3:$V$366,'Feeder DER'!C$369,FALSE)/1000)</f>
        <v>1.7994037082859904E-2</v>
      </c>
      <c r="AD254" s="82">
        <f>IF(ISNA(VLOOKUP($B254,'Feeder DER'!$B$3:$V$366,'Feeder DER'!D$369,FALSE)),0,VLOOKUP($B254,'Feeder DER'!$B$3:$V$366,'Feeder DER'!D$369,FALSE)/1000)</f>
        <v>3.3315812103883798E-2</v>
      </c>
      <c r="AE254" s="82">
        <f>IF(ISNA(VLOOKUP($B254,'Feeder DER'!$B$3:$V$366,'Feeder DER'!E$369,FALSE)),0,VLOOKUP($B254,'Feeder DER'!$B$3:$V$366,'Feeder DER'!E$369,FALSE)/1000)</f>
        <v>5.2434156316769488E-2</v>
      </c>
      <c r="AF254" s="82">
        <f>IF(ISNA(VLOOKUP($B254,'Feeder DER'!$B$3:$V$366,'Feeder DER'!F$369,FALSE)),0,VLOOKUP($B254,'Feeder DER'!$B$3:$V$366,'Feeder DER'!F$369,FALSE)/1000)</f>
        <v>7.6477472302271296E-2</v>
      </c>
      <c r="AG254" s="82">
        <f>IF(ISNA(VLOOKUP($B254,'Feeder DER'!$B$3:$V$366,'Feeder DER'!G$369,FALSE)),0,VLOOKUP($B254,'Feeder DER'!$B$3:$V$366,'Feeder DER'!G$369,FALSE)/1000)</f>
        <v>0.10386284595542858</v>
      </c>
      <c r="AH254" s="82">
        <f>IF(ISNA(VLOOKUP($B254,'Feeder DER'!$B$3:$V$366,'Feeder DER'!H$369,FALSE)),0,VLOOKUP($B254,'Feeder DER'!$B$3:$V$366,'Feeder DER'!H$369,FALSE)/1000)</f>
        <v>0.13715408594778494</v>
      </c>
      <c r="AI254" s="82">
        <f>IF(ISNA(VLOOKUP($B254,'Feeder DER'!$B$3:$V$366,'Feeder DER'!I$369,FALSE)),0,VLOOKUP($B254,'Feeder DER'!$B$3:$V$366,'Feeder DER'!I$369,FALSE)/1000)</f>
        <v>0.17687766483981496</v>
      </c>
      <c r="AJ254" s="82">
        <f>IF(ISNA(VLOOKUP($B254,'Feeder DER'!$B$3:$V$366,'Feeder DER'!J$369,FALSE)),0,VLOOKUP($B254,'Feeder DER'!$B$3:$V$366,'Feeder DER'!J$369,FALSE)/1000)</f>
        <v>0.26914562810198456</v>
      </c>
      <c r="AK254" s="82">
        <f>IF(ISNA(VLOOKUP($B254,'Feeder DER'!$B$3:$V$366,'Feeder DER'!K$369,FALSE)),0,VLOOKUP($B254,'Feeder DER'!$B$3:$V$366,'Feeder DER'!K$369,FALSE)/1000)</f>
        <v>0.34580268262651964</v>
      </c>
      <c r="AL254" s="82">
        <f>IF(ISNA(VLOOKUP($B254,'Feeder DER'!$B$3:$V$366,'Feeder DER'!L$369,FALSE)),0,VLOOKUP($B254,'Feeder DER'!$B$3:$V$366,'Feeder DER'!L$369,FALSE)/1000)</f>
        <v>0.41960948171499229</v>
      </c>
      <c r="AM254" s="82">
        <f>IF(ISNA(VLOOKUP($B254,'Feeder DER'!$B$3:$V$366,'Feeder DER'!M$369,FALSE)),0,VLOOKUP($B254,'Feeder DER'!$B$3:$V$366,'Feeder DER'!M$369,FALSE)/1000)</f>
        <v>-0.18715616283592706</v>
      </c>
      <c r="AN254" s="82">
        <f>IF(ISNA(VLOOKUP($B254,'Feeder DER'!$B$3:$V$366,'Feeder DER'!N$369,FALSE)),0,VLOOKUP($B254,'Feeder DER'!$B$3:$V$366,'Feeder DER'!N$369,FALSE)/1000)</f>
        <v>-0.21853350557891113</v>
      </c>
      <c r="AO254" s="82">
        <f>IF(ISNA(VLOOKUP($B254,'Feeder DER'!$B$3:$V$366,'Feeder DER'!O$369,FALSE)),0,VLOOKUP($B254,'Feeder DER'!$B$3:$V$366,'Feeder DER'!O$369,FALSE)/1000)</f>
        <v>-0.25217766242009199</v>
      </c>
      <c r="AP254" s="82">
        <f>IF(ISNA(VLOOKUP($B254,'Feeder DER'!$B$3:$V$366,'Feeder DER'!P$369,FALSE)),0,VLOOKUP($B254,'Feeder DER'!$B$3:$V$366,'Feeder DER'!P$369,FALSE)/1000)</f>
        <v>-0.2831641954276129</v>
      </c>
      <c r="AQ254" s="82">
        <f>IF(ISNA(VLOOKUP($B254,'Feeder DER'!$B$3:$V$366,'Feeder DER'!Q$369,FALSE)),0,VLOOKUP($B254,'Feeder DER'!$B$3:$V$366,'Feeder DER'!Q$369,FALSE)/1000)</f>
        <v>-0.30832289833598719</v>
      </c>
      <c r="AR254" s="82">
        <f>IF(ISNA(VLOOKUP($B254,'Feeder DER'!$B$3:$V$366,'Feeder DER'!R$369,FALSE)),0,VLOOKUP($B254,'Feeder DER'!$B$3:$V$366,'Feeder DER'!R$369,FALSE)/1000)</f>
        <v>-0.32806463979386807</v>
      </c>
      <c r="AS254" s="82">
        <f>IF(ISNA(VLOOKUP($B254,'Feeder DER'!$B$3:$V$366,'Feeder DER'!S$369,FALSE)),0,VLOOKUP($B254,'Feeder DER'!$B$3:$V$366,'Feeder DER'!S$369,FALSE)/1000)</f>
        <v>-0.3436416933872804</v>
      </c>
      <c r="AT254" s="82">
        <f>IF(ISNA(VLOOKUP($B254,'Feeder DER'!$B$3:$V$366,'Feeder DER'!T$369,FALSE)),0,VLOOKUP($B254,'Feeder DER'!$B$3:$V$366,'Feeder DER'!T$369,FALSE)/1000)</f>
        <v>-0.34517558640591139</v>
      </c>
      <c r="AU254" s="82">
        <f>IF(ISNA(VLOOKUP($B254,'Feeder DER'!$B$3:$V$366,'Feeder DER'!U$369,FALSE)),0,VLOOKUP($B254,'Feeder DER'!$B$3:$V$366,'Feeder DER'!U$369,FALSE)/1000)</f>
        <v>-0.35197172726974818</v>
      </c>
      <c r="AV254" s="82">
        <f>IF(ISNA(VLOOKUP($B254,'Feeder DER'!$B$3:$V$366,'Feeder DER'!V$369,FALSE)),0,VLOOKUP($B254,'Feeder DER'!$B$3:$V$366,'Feeder DER'!V$369,FALSE)/1000)</f>
        <v>-0.35511973840806654</v>
      </c>
    </row>
    <row r="255" spans="1:48" x14ac:dyDescent="0.25">
      <c r="A255" s="9" t="s">
        <v>53</v>
      </c>
      <c r="B255" s="108">
        <v>51004</v>
      </c>
      <c r="C255" s="109">
        <v>89.957015990000002</v>
      </c>
      <c r="D255" s="109">
        <v>105.0576836954324</v>
      </c>
      <c r="E255" s="109">
        <v>143.01696412472211</v>
      </c>
      <c r="F255" s="109">
        <v>106.65769016720563</v>
      </c>
      <c r="G255" s="109">
        <v>110.44987878815911</v>
      </c>
      <c r="H255" s="109">
        <v>113.10589908875963</v>
      </c>
      <c r="I255" s="109">
        <v>113.68301336024697</v>
      </c>
      <c r="J255" s="109">
        <v>114.28628158983246</v>
      </c>
      <c r="K255" s="109">
        <v>115.19359274311016</v>
      </c>
      <c r="L255" s="109">
        <v>118.85868245438219</v>
      </c>
      <c r="M255" s="109">
        <v>126.48673148514541</v>
      </c>
      <c r="N255" s="109">
        <v>134.12189927849388</v>
      </c>
      <c r="P255" s="109">
        <v>37.218717193985803</v>
      </c>
      <c r="Q255" s="109">
        <v>36.732838983034661</v>
      </c>
      <c r="R255" s="109">
        <v>70.123198203594882</v>
      </c>
      <c r="S255" s="109">
        <v>37.877035825406651</v>
      </c>
      <c r="T255" s="109">
        <v>38.616571946168015</v>
      </c>
      <c r="U255" s="109">
        <v>39.318663786424601</v>
      </c>
      <c r="V255" s="109">
        <v>39.571533102011294</v>
      </c>
      <c r="W255" s="109">
        <v>39.880616052675585</v>
      </c>
      <c r="X255" s="109">
        <v>40.322039294992337</v>
      </c>
      <c r="Y255" s="109">
        <v>41.128063991154121</v>
      </c>
      <c r="Z255" s="109">
        <v>43.153053098088435</v>
      </c>
      <c r="AA255" s="109">
        <v>44.98911237422454</v>
      </c>
      <c r="AC255" s="82">
        <f>IF(ISNA(VLOOKUP($B255,'Feeder DER'!$B$3:$V$366,'Feeder DER'!C$369,FALSE)),0,VLOOKUP($B255,'Feeder DER'!$B$3:$V$366,'Feeder DER'!C$369,FALSE)/1000)</f>
        <v>2.8201555996809079E-2</v>
      </c>
      <c r="AD255" s="82">
        <f>IF(ISNA(VLOOKUP($B255,'Feeder DER'!$B$3:$V$366,'Feeder DER'!D$369,FALSE)),0,VLOOKUP($B255,'Feeder DER'!$B$3:$V$366,'Feeder DER'!D$369,FALSE)/1000)</f>
        <v>5.3285980282244745E-2</v>
      </c>
      <c r="AE255" s="82">
        <f>IF(ISNA(VLOOKUP($B255,'Feeder DER'!$B$3:$V$366,'Feeder DER'!E$369,FALSE)),0,VLOOKUP($B255,'Feeder DER'!$B$3:$V$366,'Feeder DER'!E$369,FALSE)/1000)</f>
        <v>8.3234725003188834E-2</v>
      </c>
      <c r="AF255" s="82">
        <f>IF(ISNA(VLOOKUP($B255,'Feeder DER'!$B$3:$V$366,'Feeder DER'!F$369,FALSE)),0,VLOOKUP($B255,'Feeder DER'!$B$3:$V$366,'Feeder DER'!F$369,FALSE)/1000)</f>
        <v>0.11800366836892791</v>
      </c>
      <c r="AG255" s="82">
        <f>IF(ISNA(VLOOKUP($B255,'Feeder DER'!$B$3:$V$366,'Feeder DER'!G$369,FALSE)),0,VLOOKUP($B255,'Feeder DER'!$B$3:$V$366,'Feeder DER'!G$369,FALSE)/1000)</f>
        <v>0.15500820500877455</v>
      </c>
      <c r="AH255" s="82">
        <f>IF(ISNA(VLOOKUP($B255,'Feeder DER'!$B$3:$V$366,'Feeder DER'!H$369,FALSE)),0,VLOOKUP($B255,'Feeder DER'!$B$3:$V$366,'Feeder DER'!H$369,FALSE)/1000)</f>
        <v>0.19733927875225485</v>
      </c>
      <c r="AI255" s="82">
        <f>IF(ISNA(VLOOKUP($B255,'Feeder DER'!$B$3:$V$366,'Feeder DER'!I$369,FALSE)),0,VLOOKUP($B255,'Feeder DER'!$B$3:$V$366,'Feeder DER'!I$369,FALSE)/1000)</f>
        <v>0.24581536580403243</v>
      </c>
      <c r="AJ255" s="82">
        <f>IF(ISNA(VLOOKUP($B255,'Feeder DER'!$B$3:$V$366,'Feeder DER'!J$369,FALSE)),0,VLOOKUP($B255,'Feeder DER'!$B$3:$V$366,'Feeder DER'!J$369,FALSE)/1000)</f>
        <v>0.35304804517603566</v>
      </c>
      <c r="AK255" s="82">
        <f>IF(ISNA(VLOOKUP($B255,'Feeder DER'!$B$3:$V$366,'Feeder DER'!K$369,FALSE)),0,VLOOKUP($B255,'Feeder DER'!$B$3:$V$366,'Feeder DER'!K$369,FALSE)/1000)</f>
        <v>0.44299986265816987</v>
      </c>
      <c r="AL255" s="82">
        <f>IF(ISNA(VLOOKUP($B255,'Feeder DER'!$B$3:$V$366,'Feeder DER'!L$369,FALSE)),0,VLOOKUP($B255,'Feeder DER'!$B$3:$V$366,'Feeder DER'!L$369,FALSE)/1000)</f>
        <v>0.52827159684288361</v>
      </c>
      <c r="AM255" s="82">
        <f>IF(ISNA(VLOOKUP($B255,'Feeder DER'!$B$3:$V$366,'Feeder DER'!M$369,FALSE)),0,VLOOKUP($B255,'Feeder DER'!$B$3:$V$366,'Feeder DER'!M$369,FALSE)/1000)</f>
        <v>-0.30673457003942961</v>
      </c>
      <c r="AN255" s="82">
        <f>IF(ISNA(VLOOKUP($B255,'Feeder DER'!$B$3:$V$366,'Feeder DER'!N$369,FALSE)),0,VLOOKUP($B255,'Feeder DER'!$B$3:$V$366,'Feeder DER'!N$369,FALSE)/1000)</f>
        <v>-0.36142042459749807</v>
      </c>
      <c r="AO255" s="82">
        <f>IF(ISNA(VLOOKUP($B255,'Feeder DER'!$B$3:$V$366,'Feeder DER'!O$369,FALSE)),0,VLOOKUP($B255,'Feeder DER'!$B$3:$V$366,'Feeder DER'!O$369,FALSE)/1000)</f>
        <v>-0.42033221819010008</v>
      </c>
      <c r="AP255" s="82">
        <f>IF(ISNA(VLOOKUP($B255,'Feeder DER'!$B$3:$V$366,'Feeder DER'!P$369,FALSE)),0,VLOOKUP($B255,'Feeder DER'!$B$3:$V$366,'Feeder DER'!P$369,FALSE)/1000)</f>
        <v>-0.47616102326608101</v>
      </c>
      <c r="AQ255" s="82">
        <f>IF(ISNA(VLOOKUP($B255,'Feeder DER'!$B$3:$V$366,'Feeder DER'!Q$369,FALSE)),0,VLOOKUP($B255,'Feeder DER'!$B$3:$V$366,'Feeder DER'!Q$369,FALSE)/1000)</f>
        <v>-0.52359473176649662</v>
      </c>
      <c r="AR255" s="82">
        <f>IF(ISNA(VLOOKUP($B255,'Feeder DER'!$B$3:$V$366,'Feeder DER'!R$369,FALSE)),0,VLOOKUP($B255,'Feeder DER'!$B$3:$V$366,'Feeder DER'!R$369,FALSE)/1000)</f>
        <v>-0.56425569257244512</v>
      </c>
      <c r="AS255" s="82">
        <f>IF(ISNA(VLOOKUP($B255,'Feeder DER'!$B$3:$V$366,'Feeder DER'!S$369,FALSE)),0,VLOOKUP($B255,'Feeder DER'!$B$3:$V$366,'Feeder DER'!S$369,FALSE)/1000)</f>
        <v>-0.60032548542910058</v>
      </c>
      <c r="AT255" s="82">
        <f>IF(ISNA(VLOOKUP($B255,'Feeder DER'!$B$3:$V$366,'Feeder DER'!T$369,FALSE)),0,VLOOKUP($B255,'Feeder DER'!$B$3:$V$366,'Feeder DER'!T$369,FALSE)/1000)</f>
        <v>-0.63054342393764273</v>
      </c>
      <c r="AU255" s="82">
        <f>IF(ISNA(VLOOKUP($B255,'Feeder DER'!$B$3:$V$366,'Feeder DER'!U$369,FALSE)),0,VLOOKUP($B255,'Feeder DER'!$B$3:$V$366,'Feeder DER'!U$369,FALSE)/1000)</f>
        <v>-0.66374132283352094</v>
      </c>
      <c r="AV255" s="82">
        <f>IF(ISNA(VLOOKUP($B255,'Feeder DER'!$B$3:$V$366,'Feeder DER'!V$369,FALSE)),0,VLOOKUP($B255,'Feeder DER'!$B$3:$V$366,'Feeder DER'!V$369,FALSE)/1000)</f>
        <v>-0.69062458394626303</v>
      </c>
    </row>
    <row r="256" spans="1:48" x14ac:dyDescent="0.25">
      <c r="A256" s="9" t="s">
        <v>210</v>
      </c>
      <c r="B256" s="108">
        <v>94001</v>
      </c>
      <c r="C256" s="109">
        <v>107.938273725725</v>
      </c>
      <c r="D256" s="109">
        <v>124.85085999183093</v>
      </c>
      <c r="E256" s="109">
        <v>124.85085999183093</v>
      </c>
      <c r="F256" s="109">
        <v>126.75231238414241</v>
      </c>
      <c r="G256" s="109">
        <v>131.25896048376984</v>
      </c>
      <c r="H256" s="109">
        <v>134.41538281311682</v>
      </c>
      <c r="I256" s="109">
        <v>135.10122710907177</v>
      </c>
      <c r="J256" s="109">
        <v>135.81815284567807</v>
      </c>
      <c r="K256" s="109">
        <v>136.89640408616137</v>
      </c>
      <c r="L256" s="109">
        <v>141.25200746807201</v>
      </c>
      <c r="M256" s="109">
        <v>150.31720334952325</v>
      </c>
      <c r="N256" s="109">
        <v>159.39085918934768</v>
      </c>
      <c r="P256" s="109">
        <v>58.387679155778201</v>
      </c>
      <c r="Q256" s="109">
        <v>61.661124726132904</v>
      </c>
      <c r="R256" s="109">
        <v>61.661124726132904</v>
      </c>
      <c r="S256" s="109">
        <v>63.581816569236345</v>
      </c>
      <c r="T256" s="109">
        <v>64.823229709201044</v>
      </c>
      <c r="U256" s="109">
        <v>66.001787471949967</v>
      </c>
      <c r="V256" s="109">
        <v>66.426263413355002</v>
      </c>
      <c r="W256" s="109">
        <v>66.945101676317307</v>
      </c>
      <c r="X256" s="109">
        <v>67.686091329038632</v>
      </c>
      <c r="Y256" s="109">
        <v>69.039114691739499</v>
      </c>
      <c r="Z256" s="109">
        <v>72.438337549232386</v>
      </c>
      <c r="AA256" s="109">
        <v>75.520415688705626</v>
      </c>
      <c r="AC256" s="82">
        <f>IF(ISNA(VLOOKUP($B256,'Feeder DER'!$B$3:$V$366,'Feeder DER'!C$369,FALSE)),0,VLOOKUP($B256,'Feeder DER'!$B$3:$V$366,'Feeder DER'!C$369,FALSE)/1000)</f>
        <v>2.6234874762362165E-2</v>
      </c>
      <c r="AD256" s="82">
        <f>IF(ISNA(VLOOKUP($B256,'Feeder DER'!$B$3:$V$366,'Feeder DER'!D$369,FALSE)),0,VLOOKUP($B256,'Feeder DER'!$B$3:$V$366,'Feeder DER'!D$369,FALSE)/1000)</f>
        <v>5.3613249043645103E-2</v>
      </c>
      <c r="AE256" s="82">
        <f>IF(ISNA(VLOOKUP($B256,'Feeder DER'!$B$3:$V$366,'Feeder DER'!E$369,FALSE)),0,VLOOKUP($B256,'Feeder DER'!$B$3:$V$366,'Feeder DER'!E$369,FALSE)/1000)</f>
        <v>8.7709305279483687E-2</v>
      </c>
      <c r="AF256" s="82">
        <f>IF(ISNA(VLOOKUP($B256,'Feeder DER'!$B$3:$V$366,'Feeder DER'!F$369,FALSE)),0,VLOOKUP($B256,'Feeder DER'!$B$3:$V$366,'Feeder DER'!F$369,FALSE)/1000)</f>
        <v>0.13004224769121744</v>
      </c>
      <c r="AG256" s="82">
        <f>IF(ISNA(VLOOKUP($B256,'Feeder DER'!$B$3:$V$366,'Feeder DER'!G$369,FALSE)),0,VLOOKUP($B256,'Feeder DER'!$B$3:$V$366,'Feeder DER'!G$369,FALSE)/1000)</f>
        <v>0.17764487044989294</v>
      </c>
      <c r="AH256" s="82">
        <f>IF(ISNA(VLOOKUP($B256,'Feeder DER'!$B$3:$V$366,'Feeder DER'!H$369,FALSE)),0,VLOOKUP($B256,'Feeder DER'!$B$3:$V$366,'Feeder DER'!H$369,FALSE)/1000)</f>
        <v>0.23471517874523615</v>
      </c>
      <c r="AI256" s="82">
        <f>IF(ISNA(VLOOKUP($B256,'Feeder DER'!$B$3:$V$366,'Feeder DER'!I$369,FALSE)),0,VLOOKUP($B256,'Feeder DER'!$B$3:$V$366,'Feeder DER'!I$369,FALSE)/1000)</f>
        <v>0.30212970497220887</v>
      </c>
      <c r="AJ256" s="82">
        <f>IF(ISNA(VLOOKUP($B256,'Feeder DER'!$B$3:$V$366,'Feeder DER'!J$369,FALSE)),0,VLOOKUP($B256,'Feeder DER'!$B$3:$V$366,'Feeder DER'!J$369,FALSE)/1000)</f>
        <v>0.4566936916948024</v>
      </c>
      <c r="AK256" s="82">
        <f>IF(ISNA(VLOOKUP($B256,'Feeder DER'!$B$3:$V$366,'Feeder DER'!K$369,FALSE)),0,VLOOKUP($B256,'Feeder DER'!$B$3:$V$366,'Feeder DER'!K$369,FALSE)/1000)</f>
        <v>0.58531224967245532</v>
      </c>
      <c r="AL256" s="82">
        <f>IF(ISNA(VLOOKUP($B256,'Feeder DER'!$B$3:$V$366,'Feeder DER'!L$369,FALSE)),0,VLOOKUP($B256,'Feeder DER'!$B$3:$V$366,'Feeder DER'!L$369,FALSE)/1000)</f>
        <v>0.70848816613413346</v>
      </c>
      <c r="AM256" s="82">
        <f>IF(ISNA(VLOOKUP($B256,'Feeder DER'!$B$3:$V$366,'Feeder DER'!M$369,FALSE)),0,VLOOKUP($B256,'Feeder DER'!$B$3:$V$366,'Feeder DER'!M$369,FALSE)/1000)</f>
        <v>-0.26227299047893488</v>
      </c>
      <c r="AN256" s="82">
        <f>IF(ISNA(VLOOKUP($B256,'Feeder DER'!$B$3:$V$366,'Feeder DER'!N$369,FALSE)),0,VLOOKUP($B256,'Feeder DER'!$B$3:$V$366,'Feeder DER'!N$369,FALSE)/1000)</f>
        <v>-0.32034988277632404</v>
      </c>
      <c r="AO256" s="82">
        <f>IF(ISNA(VLOOKUP($B256,'Feeder DER'!$B$3:$V$366,'Feeder DER'!O$369,FALSE)),0,VLOOKUP($B256,'Feeder DER'!$B$3:$V$366,'Feeder DER'!O$369,FALSE)/1000)</f>
        <v>-0.38370590094732721</v>
      </c>
      <c r="AP256" s="82">
        <f>IF(ISNA(VLOOKUP($B256,'Feeder DER'!$B$3:$V$366,'Feeder DER'!P$369,FALSE)),0,VLOOKUP($B256,'Feeder DER'!$B$3:$V$366,'Feeder DER'!P$369,FALSE)/1000)</f>
        <v>-0.44388549266205801</v>
      </c>
      <c r="AQ256" s="82">
        <f>IF(ISNA(VLOOKUP($B256,'Feeder DER'!$B$3:$V$366,'Feeder DER'!Q$369,FALSE)),0,VLOOKUP($B256,'Feeder DER'!$B$3:$V$366,'Feeder DER'!Q$369,FALSE)/1000)</f>
        <v>-0.49484275957821905</v>
      </c>
      <c r="AR256" s="82">
        <f>IF(ISNA(VLOOKUP($B256,'Feeder DER'!$B$3:$V$366,'Feeder DER'!R$369,FALSE)),0,VLOOKUP($B256,'Feeder DER'!$B$3:$V$366,'Feeder DER'!R$369,FALSE)/1000)</f>
        <v>-0.53760579746786752</v>
      </c>
      <c r="AS256" s="82">
        <f>IF(ISNA(VLOOKUP($B256,'Feeder DER'!$B$3:$V$366,'Feeder DER'!S$369,FALSE)),0,VLOOKUP($B256,'Feeder DER'!$B$3:$V$366,'Feeder DER'!S$369,FALSE)/1000)</f>
        <v>-0.5745678728728022</v>
      </c>
      <c r="AT256" s="82">
        <f>IF(ISNA(VLOOKUP($B256,'Feeder DER'!$B$3:$V$366,'Feeder DER'!T$369,FALSE)),0,VLOOKUP($B256,'Feeder DER'!$B$3:$V$366,'Feeder DER'!T$369,FALSE)/1000)</f>
        <v>-0.59514571212743705</v>
      </c>
      <c r="AU256" s="82">
        <f>IF(ISNA(VLOOKUP($B256,'Feeder DER'!$B$3:$V$366,'Feeder DER'!U$369,FALSE)),0,VLOOKUP($B256,'Feeder DER'!$B$3:$V$366,'Feeder DER'!U$369,FALSE)/1000)</f>
        <v>-0.62348169268246134</v>
      </c>
      <c r="AV256" s="82">
        <f>IF(ISNA(VLOOKUP($B256,'Feeder DER'!$B$3:$V$366,'Feeder DER'!V$369,FALSE)),0,VLOOKUP($B256,'Feeder DER'!$B$3:$V$366,'Feeder DER'!V$369,FALSE)/1000)</f>
        <v>-0.64581294227082009</v>
      </c>
    </row>
    <row r="257" spans="1:48" x14ac:dyDescent="0.25">
      <c r="A257" s="9" t="s">
        <v>210</v>
      </c>
      <c r="B257" s="108">
        <v>94002</v>
      </c>
      <c r="C257" s="109">
        <v>198.41343967742301</v>
      </c>
      <c r="D257" s="109">
        <v>206.63469301289487</v>
      </c>
      <c r="E257" s="109">
        <v>225.6143332275397</v>
      </c>
      <c r="F257" s="109">
        <v>209.7816960162352</v>
      </c>
      <c r="G257" s="109">
        <v>217.24043395880594</v>
      </c>
      <c r="H257" s="109">
        <v>222.464477742616</v>
      </c>
      <c r="I257" s="109">
        <v>223.59958586729027</v>
      </c>
      <c r="J257" s="109">
        <v>224.78613539931894</v>
      </c>
      <c r="K257" s="109">
        <v>226.57069750872384</v>
      </c>
      <c r="L257" s="109">
        <v>233.77944855590061</v>
      </c>
      <c r="M257" s="109">
        <v>248.78282112528458</v>
      </c>
      <c r="N257" s="109">
        <v>263.80019536755623</v>
      </c>
      <c r="P257" s="109">
        <v>128.67995396381099</v>
      </c>
      <c r="Q257" s="109">
        <v>124.46815430169542</v>
      </c>
      <c r="R257" s="109">
        <v>141.16333391197554</v>
      </c>
      <c r="S257" s="109">
        <v>128.34523195402841</v>
      </c>
      <c r="T257" s="109">
        <v>130.85112854517172</v>
      </c>
      <c r="U257" s="109">
        <v>133.23014628315212</v>
      </c>
      <c r="V257" s="109">
        <v>134.08698658904697</v>
      </c>
      <c r="W257" s="109">
        <v>135.13430515903482</v>
      </c>
      <c r="X257" s="109">
        <v>136.63005495017981</v>
      </c>
      <c r="Y257" s="109">
        <v>139.36124614123307</v>
      </c>
      <c r="Z257" s="109">
        <v>146.22286271101581</v>
      </c>
      <c r="AA257" s="109">
        <v>152.44429605556934</v>
      </c>
      <c r="AC257" s="82">
        <f>IF(ISNA(VLOOKUP($B257,'Feeder DER'!$B$3:$V$366,'Feeder DER'!C$369,FALSE)),0,VLOOKUP($B257,'Feeder DER'!$B$3:$V$366,'Feeder DER'!C$369,FALSE)/1000)</f>
        <v>9.4982140335546347E-2</v>
      </c>
      <c r="AD257" s="82">
        <f>IF(ISNA(VLOOKUP($B257,'Feeder DER'!$B$3:$V$366,'Feeder DER'!D$369,FALSE)),0,VLOOKUP($B257,'Feeder DER'!$B$3:$V$366,'Feeder DER'!D$369,FALSE)/1000)</f>
        <v>0.18427855854376582</v>
      </c>
      <c r="AE257" s="82">
        <f>IF(ISNA(VLOOKUP($B257,'Feeder DER'!$B$3:$V$366,'Feeder DER'!E$369,FALSE)),0,VLOOKUP($B257,'Feeder DER'!$B$3:$V$366,'Feeder DER'!E$369,FALSE)/1000)</f>
        <v>0.29494439439703307</v>
      </c>
      <c r="AF257" s="82">
        <f>IF(ISNA(VLOOKUP($B257,'Feeder DER'!$B$3:$V$366,'Feeder DER'!F$369,FALSE)),0,VLOOKUP($B257,'Feeder DER'!$B$3:$V$366,'Feeder DER'!F$369,FALSE)/1000)</f>
        <v>0.43244748312917614</v>
      </c>
      <c r="AG257" s="82">
        <f>IF(ISNA(VLOOKUP($B257,'Feeder DER'!$B$3:$V$366,'Feeder DER'!G$369,FALSE)),0,VLOOKUP($B257,'Feeder DER'!$B$3:$V$366,'Feeder DER'!G$369,FALSE)/1000)</f>
        <v>0.5875813719565417</v>
      </c>
      <c r="AH257" s="82">
        <f>IF(ISNA(VLOOKUP($B257,'Feeder DER'!$B$3:$V$366,'Feeder DER'!H$369,FALSE)),0,VLOOKUP($B257,'Feeder DER'!$B$3:$V$366,'Feeder DER'!H$369,FALSE)/1000)</f>
        <v>0.77467683916239605</v>
      </c>
      <c r="AI257" s="82">
        <f>IF(ISNA(VLOOKUP($B257,'Feeder DER'!$B$3:$V$366,'Feeder DER'!I$369,FALSE)),0,VLOOKUP($B257,'Feeder DER'!$B$3:$V$366,'Feeder DER'!I$369,FALSE)/1000)</f>
        <v>0.99681418056858839</v>
      </c>
      <c r="AJ257" s="82">
        <f>IF(ISNA(VLOOKUP($B257,'Feeder DER'!$B$3:$V$366,'Feeder DER'!J$369,FALSE)),0,VLOOKUP($B257,'Feeder DER'!$B$3:$V$366,'Feeder DER'!J$369,FALSE)/1000)</f>
        <v>1.5097264766154821</v>
      </c>
      <c r="AK257" s="82">
        <f>IF(ISNA(VLOOKUP($B257,'Feeder DER'!$B$3:$V$366,'Feeder DER'!K$369,FALSE)),0,VLOOKUP($B257,'Feeder DER'!$B$3:$V$366,'Feeder DER'!K$369,FALSE)/1000)</f>
        <v>1.9368319421923661</v>
      </c>
      <c r="AL257" s="82">
        <f>IF(ISNA(VLOOKUP($B257,'Feeder DER'!$B$3:$V$366,'Feeder DER'!L$369,FALSE)),0,VLOOKUP($B257,'Feeder DER'!$B$3:$V$366,'Feeder DER'!L$369,FALSE)/1000)</f>
        <v>2.3476720483636662</v>
      </c>
      <c r="AM257" s="82">
        <f>IF(ISNA(VLOOKUP($B257,'Feeder DER'!$B$3:$V$366,'Feeder DER'!M$369,FALSE)),0,VLOOKUP($B257,'Feeder DER'!$B$3:$V$366,'Feeder DER'!M$369,FALSE)/1000)</f>
        <v>-0.81433099862103697</v>
      </c>
      <c r="AN257" s="82">
        <f>IF(ISNA(VLOOKUP($B257,'Feeder DER'!$B$3:$V$366,'Feeder DER'!N$369,FALSE)),0,VLOOKUP($B257,'Feeder DER'!$B$3:$V$366,'Feeder DER'!N$369,FALSE)/1000)</f>
        <v>-0.99949720581300949</v>
      </c>
      <c r="AO257" s="82">
        <f>IF(ISNA(VLOOKUP($B257,'Feeder DER'!$B$3:$V$366,'Feeder DER'!O$369,FALSE)),0,VLOOKUP($B257,'Feeder DER'!$B$3:$V$366,'Feeder DER'!O$369,FALSE)/1000)</f>
        <v>-1.198219304471051</v>
      </c>
      <c r="AP257" s="82">
        <f>IF(ISNA(VLOOKUP($B257,'Feeder DER'!$B$3:$V$366,'Feeder DER'!P$369,FALSE)),0,VLOOKUP($B257,'Feeder DER'!$B$3:$V$366,'Feeder DER'!P$369,FALSE)/1000)</f>
        <v>-1.3820339302160292</v>
      </c>
      <c r="AQ257" s="82">
        <f>IF(ISNA(VLOOKUP($B257,'Feeder DER'!$B$3:$V$366,'Feeder DER'!Q$369,FALSE)),0,VLOOKUP($B257,'Feeder DER'!$B$3:$V$366,'Feeder DER'!Q$369,FALSE)/1000)</f>
        <v>-1.5322697112515506</v>
      </c>
      <c r="AR257" s="82">
        <f>IF(ISNA(VLOOKUP($B257,'Feeder DER'!$B$3:$V$366,'Feeder DER'!R$369,FALSE)),0,VLOOKUP($B257,'Feeder DER'!$B$3:$V$366,'Feeder DER'!R$369,FALSE)/1000)</f>
        <v>-1.6517777099331354</v>
      </c>
      <c r="AS257" s="82">
        <f>IF(ISNA(VLOOKUP($B257,'Feeder DER'!$B$3:$V$366,'Feeder DER'!S$369,FALSE)),0,VLOOKUP($B257,'Feeder DER'!$B$3:$V$366,'Feeder DER'!S$369,FALSE)/1000)</f>
        <v>-1.7478811913094972</v>
      </c>
      <c r="AT257" s="82">
        <f>IF(ISNA(VLOOKUP($B257,'Feeder DER'!$B$3:$V$366,'Feeder DER'!T$369,FALSE)),0,VLOOKUP($B257,'Feeder DER'!$B$3:$V$366,'Feeder DER'!T$369,FALSE)/1000)</f>
        <v>-1.7702280560298105</v>
      </c>
      <c r="AU257" s="82">
        <f>IF(ISNA(VLOOKUP($B257,'Feeder DER'!$B$3:$V$366,'Feeder DER'!U$369,FALSE)),0,VLOOKUP($B257,'Feeder DER'!$B$3:$V$366,'Feeder DER'!U$369,FALSE)/1000)</f>
        <v>-1.8214448982717537</v>
      </c>
      <c r="AV257" s="82">
        <f>IF(ISNA(VLOOKUP($B257,'Feeder DER'!$B$3:$V$366,'Feeder DER'!V$369,FALSE)),0,VLOOKUP($B257,'Feeder DER'!$B$3:$V$366,'Feeder DER'!V$369,FALSE)/1000)</f>
        <v>-1.853088096548581</v>
      </c>
    </row>
    <row r="258" spans="1:48" x14ac:dyDescent="0.25">
      <c r="A258" s="9" t="s">
        <v>74</v>
      </c>
      <c r="B258" s="108">
        <v>98001</v>
      </c>
      <c r="C258" s="109">
        <v>42.509970291362741</v>
      </c>
      <c r="D258" s="109">
        <v>56.781366429190037</v>
      </c>
      <c r="E258" s="109">
        <v>56.781366429190037</v>
      </c>
      <c r="F258" s="109">
        <v>57.64613472187591</v>
      </c>
      <c r="G258" s="109">
        <v>59.695729231109567</v>
      </c>
      <c r="H258" s="109">
        <v>61.131249762563307</v>
      </c>
      <c r="I258" s="109">
        <v>61.443167327925181</v>
      </c>
      <c r="J258" s="109">
        <v>61.769220532167601</v>
      </c>
      <c r="K258" s="109">
        <v>62.259602246739824</v>
      </c>
      <c r="L258" s="109">
        <v>64.240502591876975</v>
      </c>
      <c r="M258" s="109">
        <v>68.363295251300755</v>
      </c>
      <c r="N258" s="109">
        <v>72.489935445266113</v>
      </c>
      <c r="P258" s="109">
        <v>53.986967068338089</v>
      </c>
      <c r="Q258" s="109">
        <v>56.56586700908943</v>
      </c>
      <c r="R258" s="109">
        <v>56.56586700908943</v>
      </c>
      <c r="S258" s="109">
        <v>58.327845887109895</v>
      </c>
      <c r="T258" s="109">
        <v>59.466677053269578</v>
      </c>
      <c r="U258" s="109">
        <v>60.547846784867602</v>
      </c>
      <c r="V258" s="109">
        <v>60.937246909447211</v>
      </c>
      <c r="W258" s="109">
        <v>61.413211892445879</v>
      </c>
      <c r="X258" s="109">
        <v>62.092971178983547</v>
      </c>
      <c r="Y258" s="109">
        <v>63.334189855007665</v>
      </c>
      <c r="Z258" s="109">
        <v>66.452523958467637</v>
      </c>
      <c r="AA258" s="109">
        <v>69.279920035386368</v>
      </c>
      <c r="AC258" s="82">
        <f>IF(ISNA(VLOOKUP($B258,'Feeder DER'!$B$3:$V$366,'Feeder DER'!C$369,FALSE)),0,VLOOKUP($B258,'Feeder DER'!$B$3:$V$366,'Feeder DER'!C$369,FALSE)/1000)</f>
        <v>1.5454939937561231E-2</v>
      </c>
      <c r="AD258" s="82">
        <f>IF(ISNA(VLOOKUP($B258,'Feeder DER'!$B$3:$V$366,'Feeder DER'!D$369,FALSE)),0,VLOOKUP($B258,'Feeder DER'!$B$3:$V$366,'Feeder DER'!D$369,FALSE)/1000)</f>
        <v>3.034841288241755E-2</v>
      </c>
      <c r="AE258" s="82">
        <f>IF(ISNA(VLOOKUP($B258,'Feeder DER'!$B$3:$V$366,'Feeder DER'!E$369,FALSE)),0,VLOOKUP($B258,'Feeder DER'!$B$3:$V$366,'Feeder DER'!E$369,FALSE)/1000)</f>
        <v>5.1119510899742891E-2</v>
      </c>
      <c r="AF258" s="82">
        <f>IF(ISNA(VLOOKUP($B258,'Feeder DER'!$B$3:$V$366,'Feeder DER'!F$369,FALSE)),0,VLOOKUP($B258,'Feeder DER'!$B$3:$V$366,'Feeder DER'!F$369,FALSE)/1000)</f>
        <v>8.1939848220049655E-2</v>
      </c>
      <c r="AG258" s="82">
        <f>IF(ISNA(VLOOKUP($B258,'Feeder DER'!$B$3:$V$366,'Feeder DER'!G$369,FALSE)),0,VLOOKUP($B258,'Feeder DER'!$B$3:$V$366,'Feeder DER'!G$369,FALSE)/1000)</f>
        <v>0.1212025228289669</v>
      </c>
      <c r="AH258" s="82">
        <f>IF(ISNA(VLOOKUP($B258,'Feeder DER'!$B$3:$V$366,'Feeder DER'!H$369,FALSE)),0,VLOOKUP($B258,'Feeder DER'!$B$3:$V$366,'Feeder DER'!H$369,FALSE)/1000)</f>
        <v>0.17312888292203038</v>
      </c>
      <c r="AI258" s="82">
        <f>IF(ISNA(VLOOKUP($B258,'Feeder DER'!$B$3:$V$366,'Feeder DER'!I$369,FALSE)),0,VLOOKUP($B258,'Feeder DER'!$B$3:$V$366,'Feeder DER'!I$369,FALSE)/1000)</f>
        <v>0.23821889624515924</v>
      </c>
      <c r="AJ258" s="82">
        <f>IF(ISNA(VLOOKUP($B258,'Feeder DER'!$B$3:$V$366,'Feeder DER'!J$369,FALSE)),0,VLOOKUP($B258,'Feeder DER'!$B$3:$V$366,'Feeder DER'!J$369,FALSE)/1000)</f>
        <v>0.39792625541987936</v>
      </c>
      <c r="AK258" s="82">
        <f>IF(ISNA(VLOOKUP($B258,'Feeder DER'!$B$3:$V$366,'Feeder DER'!K$369,FALSE)),0,VLOOKUP($B258,'Feeder DER'!$B$3:$V$366,'Feeder DER'!K$369,FALSE)/1000)</f>
        <v>0.52812138490621374</v>
      </c>
      <c r="AL258" s="82">
        <f>IF(ISNA(VLOOKUP($B258,'Feeder DER'!$B$3:$V$366,'Feeder DER'!L$369,FALSE)),0,VLOOKUP($B258,'Feeder DER'!$B$3:$V$366,'Feeder DER'!L$369,FALSE)/1000)</f>
        <v>0.65492274955936114</v>
      </c>
      <c r="AM258" s="82">
        <f>IF(ISNA(VLOOKUP($B258,'Feeder DER'!$B$3:$V$366,'Feeder DER'!M$369,FALSE)),0,VLOOKUP($B258,'Feeder DER'!$B$3:$V$366,'Feeder DER'!M$369,FALSE)/1000)</f>
        <v>-0.11284948551788117</v>
      </c>
      <c r="AN258" s="82">
        <f>IF(ISNA(VLOOKUP($B258,'Feeder DER'!$B$3:$V$366,'Feeder DER'!N$369,FALSE)),0,VLOOKUP($B258,'Feeder DER'!$B$3:$V$366,'Feeder DER'!N$369,FALSE)/1000)</f>
        <v>-0.13777895760168163</v>
      </c>
      <c r="AO258" s="82">
        <f>IF(ISNA(VLOOKUP($B258,'Feeder DER'!$B$3:$V$366,'Feeder DER'!O$369,FALSE)),0,VLOOKUP($B258,'Feeder DER'!$B$3:$V$366,'Feeder DER'!O$369,FALSE)/1000)</f>
        <v>-0.16413667683834773</v>
      </c>
      <c r="AP258" s="82">
        <f>IF(ISNA(VLOOKUP($B258,'Feeder DER'!$B$3:$V$366,'Feeder DER'!P$369,FALSE)),0,VLOOKUP($B258,'Feeder DER'!$B$3:$V$366,'Feeder DER'!P$369,FALSE)/1000)</f>
        <v>-0.1861449288809757</v>
      </c>
      <c r="AQ258" s="82">
        <f>IF(ISNA(VLOOKUP($B258,'Feeder DER'!$B$3:$V$366,'Feeder DER'!Q$369,FALSE)),0,VLOOKUP($B258,'Feeder DER'!$B$3:$V$366,'Feeder DER'!Q$369,FALSE)/1000)</f>
        <v>-0.20099780074296972</v>
      </c>
      <c r="AR258" s="82">
        <f>IF(ISNA(VLOOKUP($B258,'Feeder DER'!$B$3:$V$366,'Feeder DER'!R$369,FALSE)),0,VLOOKUP($B258,'Feeder DER'!$B$3:$V$366,'Feeder DER'!R$369,FALSE)/1000)</f>
        <v>-0.20767526640015269</v>
      </c>
      <c r="AS258" s="82">
        <f>IF(ISNA(VLOOKUP($B258,'Feeder DER'!$B$3:$V$366,'Feeder DER'!S$369,FALSE)),0,VLOOKUP($B258,'Feeder DER'!$B$3:$V$366,'Feeder DER'!S$369,FALSE)/1000)</f>
        <v>-0.20724354718580115</v>
      </c>
      <c r="AT258" s="82">
        <f>IF(ISNA(VLOOKUP($B258,'Feeder DER'!$B$3:$V$366,'Feeder DER'!T$369,FALSE)),0,VLOOKUP($B258,'Feeder DER'!$B$3:$V$366,'Feeder DER'!T$369,FALSE)/1000)</f>
        <v>-0.16810772388625689</v>
      </c>
      <c r="AU258" s="82">
        <f>IF(ISNA(VLOOKUP($B258,'Feeder DER'!$B$3:$V$366,'Feeder DER'!U$369,FALSE)),0,VLOOKUP($B258,'Feeder DER'!$B$3:$V$366,'Feeder DER'!U$369,FALSE)/1000)</f>
        <v>-0.14246066894776918</v>
      </c>
      <c r="AV258" s="82">
        <f>IF(ISNA(VLOOKUP($B258,'Feeder DER'!$B$3:$V$366,'Feeder DER'!V$369,FALSE)),0,VLOOKUP($B258,'Feeder DER'!$B$3:$V$366,'Feeder DER'!V$369,FALSE)/1000)</f>
        <v>-0.11353377512254272</v>
      </c>
    </row>
    <row r="259" spans="1:48" x14ac:dyDescent="0.25">
      <c r="A259" s="9" t="s">
        <v>74</v>
      </c>
      <c r="B259" s="108">
        <v>98002</v>
      </c>
      <c r="C259" s="109">
        <v>44.681462388551012</v>
      </c>
      <c r="D259" s="109">
        <v>53.105982932533053</v>
      </c>
      <c r="E259" s="109">
        <v>53.105982932533053</v>
      </c>
      <c r="F259" s="109">
        <v>53.914775906003349</v>
      </c>
      <c r="G259" s="109">
        <v>55.831702846493833</v>
      </c>
      <c r="H259" s="109">
        <v>57.174304013687518</v>
      </c>
      <c r="I259" s="109">
        <v>57.466031563483675</v>
      </c>
      <c r="J259" s="109">
        <v>57.770979770765528</v>
      </c>
      <c r="K259" s="109">
        <v>58.229619719083345</v>
      </c>
      <c r="L259" s="109">
        <v>60.082298978767774</v>
      </c>
      <c r="M259" s="109">
        <v>63.938228667933856</v>
      </c>
      <c r="N259" s="109">
        <v>67.797756845768788</v>
      </c>
      <c r="P259" s="109">
        <v>60.610752954049197</v>
      </c>
      <c r="Q259" s="109">
        <v>64.642388567932358</v>
      </c>
      <c r="R259" s="109">
        <v>64.642388567932358</v>
      </c>
      <c r="S259" s="109">
        <v>66.655944256262671</v>
      </c>
      <c r="T259" s="109">
        <v>67.957378683924446</v>
      </c>
      <c r="U259" s="109">
        <v>69.192918729418949</v>
      </c>
      <c r="V259" s="109">
        <v>69.637917727797799</v>
      </c>
      <c r="W259" s="109">
        <v>70.181841387109614</v>
      </c>
      <c r="X259" s="109">
        <v>70.958657270192731</v>
      </c>
      <c r="Y259" s="109">
        <v>72.377098181571895</v>
      </c>
      <c r="Z259" s="109">
        <v>75.940670623025042</v>
      </c>
      <c r="AA259" s="109">
        <v>79.17176466442389</v>
      </c>
      <c r="AC259" s="82">
        <f>IF(ISNA(VLOOKUP($B259,'Feeder DER'!$B$3:$V$366,'Feeder DER'!C$369,FALSE)),0,VLOOKUP($B259,'Feeder DER'!$B$3:$V$366,'Feeder DER'!C$369,FALSE)/1000)</f>
        <v>1.5570958727098691E-2</v>
      </c>
      <c r="AD259" s="82">
        <f>IF(ISNA(VLOOKUP($B259,'Feeder DER'!$B$3:$V$366,'Feeder DER'!D$369,FALSE)),0,VLOOKUP($B259,'Feeder DER'!$B$3:$V$366,'Feeder DER'!D$369,FALSE)/1000)</f>
        <v>3.2274729952834834E-2</v>
      </c>
      <c r="AE259" s="82">
        <f>IF(ISNA(VLOOKUP($B259,'Feeder DER'!$B$3:$V$366,'Feeder DER'!E$369,FALSE)),0,VLOOKUP($B259,'Feeder DER'!$B$3:$V$366,'Feeder DER'!E$369,FALSE)/1000)</f>
        <v>5.3884353488150398E-2</v>
      </c>
      <c r="AF259" s="82">
        <f>IF(ISNA(VLOOKUP($B259,'Feeder DER'!$B$3:$V$366,'Feeder DER'!F$369,FALSE)),0,VLOOKUP($B259,'Feeder DER'!$B$3:$V$366,'Feeder DER'!F$369,FALSE)/1000)</f>
        <v>8.2209779375139444E-2</v>
      </c>
      <c r="AG259" s="82">
        <f>IF(ISNA(VLOOKUP($B259,'Feeder DER'!$B$3:$V$366,'Feeder DER'!G$369,FALSE)),0,VLOOKUP($B259,'Feeder DER'!$B$3:$V$366,'Feeder DER'!G$369,FALSE)/1000)</f>
        <v>0.11530125389830168</v>
      </c>
      <c r="AH259" s="82">
        <f>IF(ISNA(VLOOKUP($B259,'Feeder DER'!$B$3:$V$366,'Feeder DER'!H$369,FALSE)),0,VLOOKUP($B259,'Feeder DER'!$B$3:$V$366,'Feeder DER'!H$369,FALSE)/1000)</f>
        <v>0.15611702299002786</v>
      </c>
      <c r="AI259" s="82">
        <f>IF(ISNA(VLOOKUP($B259,'Feeder DER'!$B$3:$V$366,'Feeder DER'!I$369,FALSE)),0,VLOOKUP($B259,'Feeder DER'!$B$3:$V$366,'Feeder DER'!I$369,FALSE)/1000)</f>
        <v>0.20511353489884121</v>
      </c>
      <c r="AJ259" s="82">
        <f>IF(ISNA(VLOOKUP($B259,'Feeder DER'!$B$3:$V$366,'Feeder DER'!J$369,FALSE)),0,VLOOKUP($B259,'Feeder DER'!$B$3:$V$366,'Feeder DER'!J$369,FALSE)/1000)</f>
        <v>0.31963956699092411</v>
      </c>
      <c r="AK259" s="82">
        <f>IF(ISNA(VLOOKUP($B259,'Feeder DER'!$B$3:$V$366,'Feeder DER'!K$369,FALSE)),0,VLOOKUP($B259,'Feeder DER'!$B$3:$V$366,'Feeder DER'!K$369,FALSE)/1000)</f>
        <v>0.41370808069419984</v>
      </c>
      <c r="AL259" s="82">
        <f>IF(ISNA(VLOOKUP($B259,'Feeder DER'!$B$3:$V$366,'Feeder DER'!L$369,FALSE)),0,VLOOKUP($B259,'Feeder DER'!$B$3:$V$366,'Feeder DER'!L$369,FALSE)/1000)</f>
        <v>0.50362923835839113</v>
      </c>
      <c r="AM259" s="82">
        <f>IF(ISNA(VLOOKUP($B259,'Feeder DER'!$B$3:$V$366,'Feeder DER'!M$369,FALSE)),0,VLOOKUP($B259,'Feeder DER'!$B$3:$V$366,'Feeder DER'!M$369,FALSE)/1000)</f>
        <v>-0.13398546316851598</v>
      </c>
      <c r="AN259" s="82">
        <f>IF(ISNA(VLOOKUP($B259,'Feeder DER'!$B$3:$V$366,'Feeder DER'!N$369,FALSE)),0,VLOOKUP($B259,'Feeder DER'!$B$3:$V$366,'Feeder DER'!N$369,FALSE)/1000)</f>
        <v>-0.16842509947342449</v>
      </c>
      <c r="AO259" s="82">
        <f>IF(ISNA(VLOOKUP($B259,'Feeder DER'!$B$3:$V$366,'Feeder DER'!O$369,FALSE)),0,VLOOKUP($B259,'Feeder DER'!$B$3:$V$366,'Feeder DER'!O$369,FALSE)/1000)</f>
        <v>-0.20661531321829177</v>
      </c>
      <c r="AP259" s="82">
        <f>IF(ISNA(VLOOKUP($B259,'Feeder DER'!$B$3:$V$366,'Feeder DER'!P$369,FALSE)),0,VLOOKUP($B259,'Feeder DER'!$B$3:$V$366,'Feeder DER'!P$369,FALSE)/1000)</f>
        <v>-0.24337550657562804</v>
      </c>
      <c r="AQ259" s="82">
        <f>IF(ISNA(VLOOKUP($B259,'Feeder DER'!$B$3:$V$366,'Feeder DER'!Q$369,FALSE)),0,VLOOKUP($B259,'Feeder DER'!$B$3:$V$366,'Feeder DER'!Q$369,FALSE)/1000)</f>
        <v>-0.27493327277593349</v>
      </c>
      <c r="AR259" s="82">
        <f>IF(ISNA(VLOOKUP($B259,'Feeder DER'!$B$3:$V$366,'Feeder DER'!R$369,FALSE)),0,VLOOKUP($B259,'Feeder DER'!$B$3:$V$366,'Feeder DER'!R$369,FALSE)/1000)</f>
        <v>-0.30162896017216556</v>
      </c>
      <c r="AS259" s="82">
        <f>IF(ISNA(VLOOKUP($B259,'Feeder DER'!$B$3:$V$366,'Feeder DER'!S$369,FALSE)),0,VLOOKUP($B259,'Feeder DER'!$B$3:$V$366,'Feeder DER'!S$369,FALSE)/1000)</f>
        <v>-0.3250113063219281</v>
      </c>
      <c r="AT259" s="82">
        <f>IF(ISNA(VLOOKUP($B259,'Feeder DER'!$B$3:$V$366,'Feeder DER'!T$369,FALSE)),0,VLOOKUP($B259,'Feeder DER'!$B$3:$V$366,'Feeder DER'!T$369,FALSE)/1000)</f>
        <v>-0.33607357224227247</v>
      </c>
      <c r="AU259" s="82">
        <f>IF(ISNA(VLOOKUP($B259,'Feeder DER'!$B$3:$V$366,'Feeder DER'!U$369,FALSE)),0,VLOOKUP($B259,'Feeder DER'!$B$3:$V$366,'Feeder DER'!U$369,FALSE)/1000)</f>
        <v>-0.35341568610215451</v>
      </c>
      <c r="AV259" s="82">
        <f>IF(ISNA(VLOOKUP($B259,'Feeder DER'!$B$3:$V$366,'Feeder DER'!V$369,FALSE)),0,VLOOKUP($B259,'Feeder DER'!$B$3:$V$366,'Feeder DER'!V$369,FALSE)/1000)</f>
        <v>-0.36660542317361283</v>
      </c>
    </row>
    <row r="260" spans="1:48" x14ac:dyDescent="0.25">
      <c r="A260" s="9" t="s">
        <v>74</v>
      </c>
      <c r="B260" s="108">
        <v>98003</v>
      </c>
      <c r="C260" s="109">
        <v>26.75141962902125</v>
      </c>
      <c r="D260" s="109">
        <v>32.507366699918563</v>
      </c>
      <c r="E260" s="109">
        <v>32.507366699918563</v>
      </c>
      <c r="F260" s="109">
        <v>33.002447071678525</v>
      </c>
      <c r="G260" s="109">
        <v>34.175841170619172</v>
      </c>
      <c r="H260" s="109">
        <v>34.99767754504709</v>
      </c>
      <c r="I260" s="109">
        <v>35.176250540292088</v>
      </c>
      <c r="J260" s="109">
        <v>35.362916197364811</v>
      </c>
      <c r="K260" s="109">
        <v>35.643660026212494</v>
      </c>
      <c r="L260" s="109">
        <v>36.777726674567496</v>
      </c>
      <c r="M260" s="109">
        <v>39.138027971204203</v>
      </c>
      <c r="N260" s="109">
        <v>41.500531983698231</v>
      </c>
      <c r="P260" s="109">
        <v>37.081460940001392</v>
      </c>
      <c r="Q260" s="109">
        <v>43.333546684955635</v>
      </c>
      <c r="R260" s="109">
        <v>43.333546684955635</v>
      </c>
      <c r="S260" s="109">
        <v>44.683349985174416</v>
      </c>
      <c r="T260" s="109">
        <v>45.555777053199968</v>
      </c>
      <c r="U260" s="109">
        <v>46.384031290530679</v>
      </c>
      <c r="V260" s="109">
        <v>46.68233995916448</v>
      </c>
      <c r="W260" s="109">
        <v>47.046963572338527</v>
      </c>
      <c r="X260" s="109">
        <v>47.567708366597209</v>
      </c>
      <c r="Y260" s="109">
        <v>48.518571674943331</v>
      </c>
      <c r="Z260" s="109">
        <v>50.907441210521363</v>
      </c>
      <c r="AA260" s="109">
        <v>53.073431168322784</v>
      </c>
      <c r="AC260" s="82">
        <f>IF(ISNA(VLOOKUP($B260,'Feeder DER'!$B$3:$V$366,'Feeder DER'!C$369,FALSE)),0,VLOOKUP($B260,'Feeder DER'!$B$3:$V$366,'Feeder DER'!C$369,FALSE)/1000)</f>
        <v>1.2171942286901482E-2</v>
      </c>
      <c r="AD260" s="82">
        <f>IF(ISNA(VLOOKUP($B260,'Feeder DER'!$B$3:$V$366,'Feeder DER'!D$369,FALSE)),0,VLOOKUP($B260,'Feeder DER'!$B$3:$V$366,'Feeder DER'!D$369,FALSE)/1000)</f>
        <v>2.4534895342674154E-2</v>
      </c>
      <c r="AE260" s="82">
        <f>IF(ISNA(VLOOKUP($B260,'Feeder DER'!$B$3:$V$366,'Feeder DER'!E$369,FALSE)),0,VLOOKUP($B260,'Feeder DER'!$B$3:$V$366,'Feeder DER'!E$369,FALSE)/1000)</f>
        <v>4.1054454883939974E-2</v>
      </c>
      <c r="AF260" s="82">
        <f>IF(ISNA(VLOOKUP($B260,'Feeder DER'!$B$3:$V$366,'Feeder DER'!F$369,FALSE)),0,VLOOKUP($B260,'Feeder DER'!$B$3:$V$366,'Feeder DER'!F$369,FALSE)/1000)</f>
        <v>6.4046249691141102E-2</v>
      </c>
      <c r="AG260" s="82">
        <f>IF(ISNA(VLOOKUP($B260,'Feeder DER'!$B$3:$V$366,'Feeder DER'!G$369,FALSE)),0,VLOOKUP($B260,'Feeder DER'!$B$3:$V$366,'Feeder DER'!G$369,FALSE)/1000)</f>
        <v>9.2149675175522916E-2</v>
      </c>
      <c r="AH260" s="82">
        <f>IF(ISNA(VLOOKUP($B260,'Feeder DER'!$B$3:$V$366,'Feeder DER'!H$369,FALSE)),0,VLOOKUP($B260,'Feeder DER'!$B$3:$V$366,'Feeder DER'!H$369,FALSE)/1000)</f>
        <v>0.12818083929578825</v>
      </c>
      <c r="AI260" s="82">
        <f>IF(ISNA(VLOOKUP($B260,'Feeder DER'!$B$3:$V$366,'Feeder DER'!I$369,FALSE)),0,VLOOKUP($B260,'Feeder DER'!$B$3:$V$366,'Feeder DER'!I$369,FALSE)/1000)</f>
        <v>0.1725338028438535</v>
      </c>
      <c r="AJ260" s="82">
        <f>IF(ISNA(VLOOKUP($B260,'Feeder DER'!$B$3:$V$366,'Feeder DER'!J$369,FALSE)),0,VLOOKUP($B260,'Feeder DER'!$B$3:$V$366,'Feeder DER'!J$369,FALSE)/1000)</f>
        <v>0.27921217730737796</v>
      </c>
      <c r="AK260" s="82">
        <f>IF(ISNA(VLOOKUP($B260,'Feeder DER'!$B$3:$V$366,'Feeder DER'!K$369,FALSE)),0,VLOOKUP($B260,'Feeder DER'!$B$3:$V$366,'Feeder DER'!K$369,FALSE)/1000)</f>
        <v>0.36664814698846626</v>
      </c>
      <c r="AL260" s="82">
        <f>IF(ISNA(VLOOKUP($B260,'Feeder DER'!$B$3:$V$366,'Feeder DER'!L$369,FALSE)),0,VLOOKUP($B260,'Feeder DER'!$B$3:$V$366,'Feeder DER'!L$369,FALSE)/1000)</f>
        <v>0.45126577563653425</v>
      </c>
      <c r="AM260" s="82">
        <f>IF(ISNA(VLOOKUP($B260,'Feeder DER'!$B$3:$V$366,'Feeder DER'!M$369,FALSE)),0,VLOOKUP($B260,'Feeder DER'!$B$3:$V$366,'Feeder DER'!M$369,FALSE)/1000)</f>
        <v>-9.0771844576242725E-2</v>
      </c>
      <c r="AN260" s="82">
        <f>IF(ISNA(VLOOKUP($B260,'Feeder DER'!$B$3:$V$366,'Feeder DER'!N$369,FALSE)),0,VLOOKUP($B260,'Feeder DER'!$B$3:$V$366,'Feeder DER'!N$369,FALSE)/1000)</f>
        <v>-0.11382903897463098</v>
      </c>
      <c r="AO260" s="82">
        <f>IF(ISNA(VLOOKUP($B260,'Feeder DER'!$B$3:$V$366,'Feeder DER'!O$369,FALSE)),0,VLOOKUP($B260,'Feeder DER'!$B$3:$V$366,'Feeder DER'!O$369,FALSE)/1000)</f>
        <v>-0.13874594465828485</v>
      </c>
      <c r="AP260" s="82">
        <f>IF(ISNA(VLOOKUP($B260,'Feeder DER'!$B$3:$V$366,'Feeder DER'!P$369,FALSE)),0,VLOOKUP($B260,'Feeder DER'!$B$3:$V$366,'Feeder DER'!P$369,FALSE)/1000)</f>
        <v>-0.16122007593871457</v>
      </c>
      <c r="AQ260" s="82">
        <f>IF(ISNA(VLOOKUP($B260,'Feeder DER'!$B$3:$V$366,'Feeder DER'!Q$369,FALSE)),0,VLOOKUP($B260,'Feeder DER'!$B$3:$V$366,'Feeder DER'!Q$369,FALSE)/1000)</f>
        <v>-0.17873696555843285</v>
      </c>
      <c r="AR260" s="82">
        <f>IF(ISNA(VLOOKUP($B260,'Feeder DER'!$B$3:$V$366,'Feeder DER'!R$369,FALSE)),0,VLOOKUP($B260,'Feeder DER'!$B$3:$V$366,'Feeder DER'!R$369,FALSE)/1000)</f>
        <v>-0.19102982690966855</v>
      </c>
      <c r="AS260" s="82">
        <f>IF(ISNA(VLOOKUP($B260,'Feeder DER'!$B$3:$V$366,'Feeder DER'!S$369,FALSE)),0,VLOOKUP($B260,'Feeder DER'!$B$3:$V$366,'Feeder DER'!S$369,FALSE)/1000)</f>
        <v>-0.19910445673718985</v>
      </c>
      <c r="AT260" s="82">
        <f>IF(ISNA(VLOOKUP($B260,'Feeder DER'!$B$3:$V$366,'Feeder DER'!T$369,FALSE)),0,VLOOKUP($B260,'Feeder DER'!$B$3:$V$366,'Feeder DER'!T$369,FALSE)/1000)</f>
        <v>-0.18669403781466698</v>
      </c>
      <c r="AU260" s="82">
        <f>IF(ISNA(VLOOKUP($B260,'Feeder DER'!$B$3:$V$366,'Feeder DER'!U$369,FALSE)),0,VLOOKUP($B260,'Feeder DER'!$B$3:$V$366,'Feeder DER'!U$369,FALSE)/1000)</f>
        <v>-0.18214825599397091</v>
      </c>
      <c r="AV260" s="82">
        <f>IF(ISNA(VLOOKUP($B260,'Feeder DER'!$B$3:$V$366,'Feeder DER'!V$369,FALSE)),0,VLOOKUP($B260,'Feeder DER'!$B$3:$V$366,'Feeder DER'!V$369,FALSE)/1000)</f>
        <v>-0.17479166483461903</v>
      </c>
    </row>
    <row r="261" spans="1:48" x14ac:dyDescent="0.25">
      <c r="A261" s="9" t="s">
        <v>56</v>
      </c>
      <c r="B261" s="108">
        <v>85001</v>
      </c>
      <c r="C261" s="109">
        <v>112.925340628283</v>
      </c>
      <c r="D261" s="109">
        <v>166.79446135823895</v>
      </c>
      <c r="E261" s="109">
        <v>166.79446135823895</v>
      </c>
      <c r="F261" s="109">
        <v>169.33470599567821</v>
      </c>
      <c r="G261" s="109">
        <v>175.355360898317</v>
      </c>
      <c r="H261" s="109">
        <v>179.57218217032906</v>
      </c>
      <c r="I261" s="109">
        <v>180.48843561004836</v>
      </c>
      <c r="J261" s="109">
        <v>181.44621228919118</v>
      </c>
      <c r="K261" s="109">
        <v>182.88670164486749</v>
      </c>
      <c r="L261" s="109">
        <v>188.7055684113715</v>
      </c>
      <c r="M261" s="109">
        <v>200.81621357835326</v>
      </c>
      <c r="N261" s="109">
        <v>212.93816082367124</v>
      </c>
      <c r="P261" s="109">
        <v>195.052249108795</v>
      </c>
      <c r="Q261" s="109">
        <v>166.14705416334982</v>
      </c>
      <c r="R261" s="109">
        <v>166.14705416334982</v>
      </c>
      <c r="S261" s="109">
        <v>171.32239426790625</v>
      </c>
      <c r="T261" s="109">
        <v>174.66740519855173</v>
      </c>
      <c r="U261" s="109">
        <v>177.84305113935781</v>
      </c>
      <c r="V261" s="109">
        <v>178.98680950479306</v>
      </c>
      <c r="W261" s="109">
        <v>180.38482891104439</v>
      </c>
      <c r="X261" s="109">
        <v>182.38143939312653</v>
      </c>
      <c r="Y261" s="109">
        <v>186.02718615699746</v>
      </c>
      <c r="Z261" s="109">
        <v>195.18645574096286</v>
      </c>
      <c r="AA261" s="109">
        <v>203.491172948914</v>
      </c>
      <c r="AC261" s="82">
        <f>IF(ISNA(VLOOKUP($B261,'Feeder DER'!$B$3:$V$366,'Feeder DER'!C$369,FALSE)),0,VLOOKUP($B261,'Feeder DER'!$B$3:$V$366,'Feeder DER'!C$369,FALSE)/1000)</f>
        <v>0.11127106421708242</v>
      </c>
      <c r="AD261" s="82">
        <f>IF(ISNA(VLOOKUP($B261,'Feeder DER'!$B$3:$V$366,'Feeder DER'!D$369,FALSE)),0,VLOOKUP($B261,'Feeder DER'!$B$3:$V$366,'Feeder DER'!D$369,FALSE)/1000)</f>
        <v>0.22644022707879902</v>
      </c>
      <c r="AE261" s="82">
        <f>IF(ISNA(VLOOKUP($B261,'Feeder DER'!$B$3:$V$366,'Feeder DER'!E$369,FALSE)),0,VLOOKUP($B261,'Feeder DER'!$B$3:$V$366,'Feeder DER'!E$369,FALSE)/1000)</f>
        <v>0.3630815500609525</v>
      </c>
      <c r="AF261" s="82">
        <f>IF(ISNA(VLOOKUP($B261,'Feeder DER'!$B$3:$V$366,'Feeder DER'!F$369,FALSE)),0,VLOOKUP($B261,'Feeder DER'!$B$3:$V$366,'Feeder DER'!F$369,FALSE)/1000)</f>
        <v>0.52082714858524926</v>
      </c>
      <c r="AG261" s="82">
        <f>IF(ISNA(VLOOKUP($B261,'Feeder DER'!$B$3:$V$366,'Feeder DER'!G$369,FALSE)),0,VLOOKUP($B261,'Feeder DER'!$B$3:$V$366,'Feeder DER'!G$369,FALSE)/1000)</f>
        <v>0.68817704563554527</v>
      </c>
      <c r="AH261" s="82">
        <f>IF(ISNA(VLOOKUP($B261,'Feeder DER'!$B$3:$V$366,'Feeder DER'!H$369,FALSE)),0,VLOOKUP($B261,'Feeder DER'!$B$3:$V$366,'Feeder DER'!H$369,FALSE)/1000)</f>
        <v>0.87944816734431219</v>
      </c>
      <c r="AI261" s="82">
        <f>IF(ISNA(VLOOKUP($B261,'Feeder DER'!$B$3:$V$366,'Feeder DER'!I$369,FALSE)),0,VLOOKUP($B261,'Feeder DER'!$B$3:$V$366,'Feeder DER'!I$369,FALSE)/1000)</f>
        <v>1.0985331067792106</v>
      </c>
      <c r="AJ261" s="82">
        <f>IF(ISNA(VLOOKUP($B261,'Feeder DER'!$B$3:$V$366,'Feeder DER'!J$369,FALSE)),0,VLOOKUP($B261,'Feeder DER'!$B$3:$V$366,'Feeder DER'!J$369,FALSE)/1000)</f>
        <v>1.583780379279258</v>
      </c>
      <c r="AK261" s="82">
        <f>IF(ISNA(VLOOKUP($B261,'Feeder DER'!$B$3:$V$366,'Feeder DER'!K$369,FALSE)),0,VLOOKUP($B261,'Feeder DER'!$B$3:$V$366,'Feeder DER'!K$369,FALSE)/1000)</f>
        <v>1.9911602845652627</v>
      </c>
      <c r="AL261" s="82">
        <f>IF(ISNA(VLOOKUP($B261,'Feeder DER'!$B$3:$V$366,'Feeder DER'!L$369,FALSE)),0,VLOOKUP($B261,'Feeder DER'!$B$3:$V$366,'Feeder DER'!L$369,FALSE)/1000)</f>
        <v>2.37805584306729</v>
      </c>
      <c r="AM261" s="82">
        <f>IF(ISNA(VLOOKUP($B261,'Feeder DER'!$B$3:$V$366,'Feeder DER'!M$369,FALSE)),0,VLOOKUP($B261,'Feeder DER'!$B$3:$V$366,'Feeder DER'!M$369,FALSE)/1000)</f>
        <v>-1.1976790103127766</v>
      </c>
      <c r="AN261" s="82">
        <f>IF(ISNA(VLOOKUP($B261,'Feeder DER'!$B$3:$V$366,'Feeder DER'!N$369,FALSE)),0,VLOOKUP($B261,'Feeder DER'!$B$3:$V$366,'Feeder DER'!N$369,FALSE)/1000)</f>
        <v>-1.4458615749954293</v>
      </c>
      <c r="AO261" s="82">
        <f>IF(ISNA(VLOOKUP($B261,'Feeder DER'!$B$3:$V$366,'Feeder DER'!O$369,FALSE)),0,VLOOKUP($B261,'Feeder DER'!$B$3:$V$366,'Feeder DER'!O$369,FALSE)/1000)</f>
        <v>-1.7107403401432209</v>
      </c>
      <c r="AP261" s="82">
        <f>IF(ISNA(VLOOKUP($B261,'Feeder DER'!$B$3:$V$366,'Feeder DER'!P$369,FALSE)),0,VLOOKUP($B261,'Feeder DER'!$B$3:$V$366,'Feeder DER'!P$369,FALSE)/1000)</f>
        <v>-1.9586117748733767</v>
      </c>
      <c r="AQ261" s="82">
        <f>IF(ISNA(VLOOKUP($B261,'Feeder DER'!$B$3:$V$366,'Feeder DER'!Q$369,FALSE)),0,VLOOKUP($B261,'Feeder DER'!$B$3:$V$366,'Feeder DER'!Q$369,FALSE)/1000)</f>
        <v>-2.1660634335559945</v>
      </c>
      <c r="AR261" s="82">
        <f>IF(ISNA(VLOOKUP($B261,'Feeder DER'!$B$3:$V$366,'Feeder DER'!R$369,FALSE)),0,VLOOKUP($B261,'Feeder DER'!$B$3:$V$366,'Feeder DER'!R$369,FALSE)/1000)</f>
        <v>-2.3405806305396215</v>
      </c>
      <c r="AS261" s="82">
        <f>IF(ISNA(VLOOKUP($B261,'Feeder DER'!$B$3:$V$366,'Feeder DER'!S$369,FALSE)),0,VLOOKUP($B261,'Feeder DER'!$B$3:$V$366,'Feeder DER'!S$369,FALSE)/1000)</f>
        <v>-2.4919427078696446</v>
      </c>
      <c r="AT261" s="82">
        <f>IF(ISNA(VLOOKUP($B261,'Feeder DER'!$B$3:$V$366,'Feeder DER'!T$369,FALSE)),0,VLOOKUP($B261,'Feeder DER'!$B$3:$V$366,'Feeder DER'!T$369,FALSE)/1000)</f>
        <v>-2.6086403972093382</v>
      </c>
      <c r="AU261" s="82">
        <f>IF(ISNA(VLOOKUP($B261,'Feeder DER'!$B$3:$V$366,'Feeder DER'!U$369,FALSE)),0,VLOOKUP($B261,'Feeder DER'!$B$3:$V$366,'Feeder DER'!U$369,FALSE)/1000)</f>
        <v>-2.7399531315516086</v>
      </c>
      <c r="AV261" s="82">
        <f>IF(ISNA(VLOOKUP($B261,'Feeder DER'!$B$3:$V$366,'Feeder DER'!V$369,FALSE)),0,VLOOKUP($B261,'Feeder DER'!$B$3:$V$366,'Feeder DER'!V$369,FALSE)/1000)</f>
        <v>-2.8442370211191372</v>
      </c>
    </row>
    <row r="262" spans="1:48" x14ac:dyDescent="0.25">
      <c r="A262" s="9" t="s">
        <v>56</v>
      </c>
      <c r="B262" s="108">
        <v>85002</v>
      </c>
      <c r="C262" s="109">
        <v>161.4000092</v>
      </c>
      <c r="D262" s="109">
        <v>190.32142777503475</v>
      </c>
      <c r="E262" s="109">
        <v>190.32142777503475</v>
      </c>
      <c r="F262" s="109">
        <v>193.2199831728482</v>
      </c>
      <c r="G262" s="109">
        <v>200.08987338311073</v>
      </c>
      <c r="H262" s="109">
        <v>204.90149265767263</v>
      </c>
      <c r="I262" s="109">
        <v>205.94698698303051</v>
      </c>
      <c r="J262" s="109">
        <v>207.03986155200428</v>
      </c>
      <c r="K262" s="109">
        <v>208.68353717908775</v>
      </c>
      <c r="L262" s="109">
        <v>215.32317630148739</v>
      </c>
      <c r="M262" s="109">
        <v>229.14207208907791</v>
      </c>
      <c r="N262" s="109">
        <v>242.97386415432808</v>
      </c>
      <c r="P262" s="109">
        <v>152.84067313067899</v>
      </c>
      <c r="Q262" s="109">
        <v>150.97982880474038</v>
      </c>
      <c r="R262" s="109">
        <v>150.97982880474038</v>
      </c>
      <c r="S262" s="109">
        <v>155.68272267744194</v>
      </c>
      <c r="T262" s="109">
        <v>158.72237438960721</v>
      </c>
      <c r="U262" s="109">
        <v>161.60812209606962</v>
      </c>
      <c r="V262" s="109">
        <v>162.64746909549115</v>
      </c>
      <c r="W262" s="109">
        <v>163.91786616442749</v>
      </c>
      <c r="X262" s="109">
        <v>165.73221015200215</v>
      </c>
      <c r="Y262" s="109">
        <v>169.04514413717831</v>
      </c>
      <c r="Z262" s="109">
        <v>177.36828270094713</v>
      </c>
      <c r="AA262" s="109">
        <v>184.91487923040174</v>
      </c>
      <c r="AC262" s="82">
        <f>IF(ISNA(VLOOKUP($B262,'Feeder DER'!$B$3:$V$366,'Feeder DER'!C$369,FALSE)),0,VLOOKUP($B262,'Feeder DER'!$B$3:$V$366,'Feeder DER'!C$369,FALSE)/1000)</f>
        <v>8.6831539062583812E-2</v>
      </c>
      <c r="AD262" s="82">
        <f>IF(ISNA(VLOOKUP($B262,'Feeder DER'!$B$3:$V$366,'Feeder DER'!D$369,FALSE)),0,VLOOKUP($B262,'Feeder DER'!$B$3:$V$366,'Feeder DER'!D$369,FALSE)/1000)</f>
        <v>0.17279137830854421</v>
      </c>
      <c r="AE262" s="82">
        <f>IF(ISNA(VLOOKUP($B262,'Feeder DER'!$B$3:$V$366,'Feeder DER'!E$369,FALSE)),0,VLOOKUP($B262,'Feeder DER'!$B$3:$V$366,'Feeder DER'!E$369,FALSE)/1000)</f>
        <v>0.27605981045240185</v>
      </c>
      <c r="AF262" s="82">
        <f>IF(ISNA(VLOOKUP($B262,'Feeder DER'!$B$3:$V$366,'Feeder DER'!F$369,FALSE)),0,VLOOKUP($B262,'Feeder DER'!$B$3:$V$366,'Feeder DER'!F$369,FALSE)/1000)</f>
        <v>0.39802185502775</v>
      </c>
      <c r="AG262" s="82">
        <f>IF(ISNA(VLOOKUP($B262,'Feeder DER'!$B$3:$V$366,'Feeder DER'!G$369,FALSE)),0,VLOOKUP($B262,'Feeder DER'!$B$3:$V$366,'Feeder DER'!G$369,FALSE)/1000)</f>
        <v>0.53006564133110923</v>
      </c>
      <c r="AH262" s="82">
        <f>IF(ISNA(VLOOKUP($B262,'Feeder DER'!$B$3:$V$366,'Feeder DER'!H$369,FALSE)),0,VLOOKUP($B262,'Feeder DER'!$B$3:$V$366,'Feeder DER'!H$369,FALSE)/1000)</f>
        <v>0.68385730675976608</v>
      </c>
      <c r="AI262" s="82">
        <f>IF(ISNA(VLOOKUP($B262,'Feeder DER'!$B$3:$V$366,'Feeder DER'!I$369,FALSE)),0,VLOOKUP($B262,'Feeder DER'!$B$3:$V$366,'Feeder DER'!I$369,FALSE)/1000)</f>
        <v>0.86235901884093835</v>
      </c>
      <c r="AJ262" s="82">
        <f>IF(ISNA(VLOOKUP($B262,'Feeder DER'!$B$3:$V$366,'Feeder DER'!J$369,FALSE)),0,VLOOKUP($B262,'Feeder DER'!$B$3:$V$366,'Feeder DER'!J$369,FALSE)/1000)</f>
        <v>1.2639959232551545</v>
      </c>
      <c r="AK262" s="82">
        <f>IF(ISNA(VLOOKUP($B262,'Feeder DER'!$B$3:$V$366,'Feeder DER'!K$369,FALSE)),0,VLOOKUP($B262,'Feeder DER'!$B$3:$V$366,'Feeder DER'!K$369,FALSE)/1000)</f>
        <v>1.6004793038646541</v>
      </c>
      <c r="AL262" s="82">
        <f>IF(ISNA(VLOOKUP($B262,'Feeder DER'!$B$3:$V$366,'Feeder DER'!L$369,FALSE)),0,VLOOKUP($B262,'Feeder DER'!$B$3:$V$366,'Feeder DER'!L$369,FALSE)/1000)</f>
        <v>1.9218208594130339</v>
      </c>
      <c r="AM262" s="82">
        <f>IF(ISNA(VLOOKUP($B262,'Feeder DER'!$B$3:$V$366,'Feeder DER'!M$369,FALSE)),0,VLOOKUP($B262,'Feeder DER'!$B$3:$V$366,'Feeder DER'!M$369,FALSE)/1000)</f>
        <v>-0.87432983516420459</v>
      </c>
      <c r="AN262" s="82">
        <f>IF(ISNA(VLOOKUP($B262,'Feeder DER'!$B$3:$V$366,'Feeder DER'!N$369,FALSE)),0,VLOOKUP($B262,'Feeder DER'!$B$3:$V$366,'Feeder DER'!N$369,FALSE)/1000)</f>
        <v>-1.0572892007409003</v>
      </c>
      <c r="AO262" s="82">
        <f>IF(ISNA(VLOOKUP($B262,'Feeder DER'!$B$3:$V$366,'Feeder DER'!O$369,FALSE)),0,VLOOKUP($B262,'Feeder DER'!$B$3:$V$366,'Feeder DER'!O$369,FALSE)/1000)</f>
        <v>-1.2525552142886041</v>
      </c>
      <c r="AP262" s="82">
        <f>IF(ISNA(VLOOKUP($B262,'Feeder DER'!$B$3:$V$366,'Feeder DER'!P$369,FALSE)),0,VLOOKUP($B262,'Feeder DER'!$B$3:$V$366,'Feeder DER'!P$369,FALSE)/1000)</f>
        <v>-1.4341697089788485</v>
      </c>
      <c r="AQ262" s="82">
        <f>IF(ISNA(VLOOKUP($B262,'Feeder DER'!$B$3:$V$366,'Feeder DER'!Q$369,FALSE)),0,VLOOKUP($B262,'Feeder DER'!$B$3:$V$366,'Feeder DER'!Q$369,FALSE)/1000)</f>
        <v>-1.5845720362903273</v>
      </c>
      <c r="AR262" s="82">
        <f>IF(ISNA(VLOOKUP($B262,'Feeder DER'!$B$3:$V$366,'Feeder DER'!R$369,FALSE)),0,VLOOKUP($B262,'Feeder DER'!$B$3:$V$366,'Feeder DER'!R$369,FALSE)/1000)</f>
        <v>-1.7084503969437521</v>
      </c>
      <c r="AS262" s="82">
        <f>IF(ISNA(VLOOKUP($B262,'Feeder DER'!$B$3:$V$366,'Feeder DER'!S$369,FALSE)),0,VLOOKUP($B262,'Feeder DER'!$B$3:$V$366,'Feeder DER'!S$369,FALSE)/1000)</f>
        <v>-1.8129785667900733</v>
      </c>
      <c r="AT262" s="82">
        <f>IF(ISNA(VLOOKUP($B262,'Feeder DER'!$B$3:$V$366,'Feeder DER'!T$369,FALSE)),0,VLOOKUP($B262,'Feeder DER'!$B$3:$V$366,'Feeder DER'!T$369,FALSE)/1000)</f>
        <v>-1.8760156770480416</v>
      </c>
      <c r="AU262" s="82">
        <f>IF(ISNA(VLOOKUP($B262,'Feeder DER'!$B$3:$V$366,'Feeder DER'!U$369,FALSE)),0,VLOOKUP($B262,'Feeder DER'!$B$3:$V$366,'Feeder DER'!U$369,FALSE)/1000)</f>
        <v>-1.9553756504101367</v>
      </c>
      <c r="AV262" s="82">
        <f>IF(ISNA(VLOOKUP($B262,'Feeder DER'!$B$3:$V$366,'Feeder DER'!V$369,FALSE)),0,VLOOKUP($B262,'Feeder DER'!$B$3:$V$366,'Feeder DER'!V$369,FALSE)/1000)</f>
        <v>-2.0149130122866712</v>
      </c>
    </row>
    <row r="263" spans="1:48" x14ac:dyDescent="0.25">
      <c r="A263" s="9" t="s">
        <v>56</v>
      </c>
      <c r="B263" s="108">
        <v>85003</v>
      </c>
      <c r="C263" s="109">
        <v>81.107498469999996</v>
      </c>
      <c r="D263" s="109">
        <v>44.589591650150993</v>
      </c>
      <c r="E263" s="109">
        <v>44.589591650150993</v>
      </c>
      <c r="F263" s="109">
        <v>45.268681771924442</v>
      </c>
      <c r="G263" s="109">
        <v>46.878198906900231</v>
      </c>
      <c r="H263" s="109">
        <v>48.005492565511872</v>
      </c>
      <c r="I263" s="109">
        <v>48.250436950310004</v>
      </c>
      <c r="J263" s="109">
        <v>48.506481849326718</v>
      </c>
      <c r="K263" s="109">
        <v>48.891571567671988</v>
      </c>
      <c r="L263" s="109">
        <v>50.447144162062763</v>
      </c>
      <c r="M263" s="109">
        <v>53.684714032298253</v>
      </c>
      <c r="N263" s="109">
        <v>56.925305316156866</v>
      </c>
      <c r="P263" s="109">
        <v>95.784898965841691</v>
      </c>
      <c r="Q263" s="109">
        <v>43.446772281122144</v>
      </c>
      <c r="R263" s="109">
        <v>43.446772281122144</v>
      </c>
      <c r="S263" s="109">
        <v>44.800102462823439</v>
      </c>
      <c r="T263" s="109">
        <v>45.674809082892288</v>
      </c>
      <c r="U263" s="109">
        <v>46.505227453717104</v>
      </c>
      <c r="V263" s="109">
        <v>46.804315568748251</v>
      </c>
      <c r="W263" s="109">
        <v>47.169891901677232</v>
      </c>
      <c r="X263" s="109">
        <v>47.691997342462471</v>
      </c>
      <c r="Y263" s="109">
        <v>48.645345147767578</v>
      </c>
      <c r="Z263" s="109">
        <v>51.040456525936897</v>
      </c>
      <c r="AA263" s="109">
        <v>53.212105967510688</v>
      </c>
      <c r="AC263" s="82">
        <f>IF(ISNA(VLOOKUP($B263,'Feeder DER'!$B$3:$V$366,'Feeder DER'!C$369,FALSE)),0,VLOOKUP($B263,'Feeder DER'!$B$3:$V$366,'Feeder DER'!C$369,FALSE)/1000)</f>
        <v>5.6201745893962547E-2</v>
      </c>
      <c r="AD263" s="82">
        <f>IF(ISNA(VLOOKUP($B263,'Feeder DER'!$B$3:$V$366,'Feeder DER'!D$369,FALSE)),0,VLOOKUP($B263,'Feeder DER'!$B$3:$V$366,'Feeder DER'!D$369,FALSE)/1000)</f>
        <v>0.11499420332427539</v>
      </c>
      <c r="AE263" s="82">
        <f>IF(ISNA(VLOOKUP($B263,'Feeder DER'!$B$3:$V$366,'Feeder DER'!E$369,FALSE)),0,VLOOKUP($B263,'Feeder DER'!$B$3:$V$366,'Feeder DER'!E$369,FALSE)/1000)</f>
        <v>0.18492152268463907</v>
      </c>
      <c r="AF263" s="82">
        <f>IF(ISNA(VLOOKUP($B263,'Feeder DER'!$B$3:$V$366,'Feeder DER'!F$369,FALSE)),0,VLOOKUP($B263,'Feeder DER'!$B$3:$V$366,'Feeder DER'!F$369,FALSE)/1000)</f>
        <v>0.26539084848484151</v>
      </c>
      <c r="AG263" s="82">
        <f>IF(ISNA(VLOOKUP($B263,'Feeder DER'!$B$3:$V$366,'Feeder DER'!G$369,FALSE)),0,VLOOKUP($B263,'Feeder DER'!$B$3:$V$366,'Feeder DER'!G$369,FALSE)/1000)</f>
        <v>0.3503156126270896</v>
      </c>
      <c r="AH263" s="82">
        <f>IF(ISNA(VLOOKUP($B263,'Feeder DER'!$B$3:$V$366,'Feeder DER'!H$369,FALSE)),0,VLOOKUP($B263,'Feeder DER'!$B$3:$V$366,'Feeder DER'!H$369,FALSE)/1000)</f>
        <v>0.44663536593841707</v>
      </c>
      <c r="AI263" s="82">
        <f>IF(ISNA(VLOOKUP($B263,'Feeder DER'!$B$3:$V$366,'Feeder DER'!I$369,FALSE)),0,VLOOKUP($B263,'Feeder DER'!$B$3:$V$366,'Feeder DER'!I$369,FALSE)/1000)</f>
        <v>0.55625509405465956</v>
      </c>
      <c r="AJ263" s="82">
        <f>IF(ISNA(VLOOKUP($B263,'Feeder DER'!$B$3:$V$366,'Feeder DER'!J$369,FALSE)),0,VLOOKUP($B263,'Feeder DER'!$B$3:$V$366,'Feeder DER'!J$369,FALSE)/1000)</f>
        <v>0.79674860408738712</v>
      </c>
      <c r="AK263" s="82">
        <f>IF(ISNA(VLOOKUP($B263,'Feeder DER'!$B$3:$V$366,'Feeder DER'!K$369,FALSE)),0,VLOOKUP($B263,'Feeder DER'!$B$3:$V$366,'Feeder DER'!K$369,FALSE)/1000)</f>
        <v>0.99898262854133202</v>
      </c>
      <c r="AL263" s="82">
        <f>IF(ISNA(VLOOKUP($B263,'Feeder DER'!$B$3:$V$366,'Feeder DER'!L$369,FALSE)),0,VLOOKUP($B263,'Feeder DER'!$B$3:$V$366,'Feeder DER'!L$369,FALSE)/1000)</f>
        <v>1.190258464280517</v>
      </c>
      <c r="AM263" s="82">
        <f>IF(ISNA(VLOOKUP($B263,'Feeder DER'!$B$3:$V$366,'Feeder DER'!M$369,FALSE)),0,VLOOKUP($B263,'Feeder DER'!$B$3:$V$366,'Feeder DER'!M$369,FALSE)/1000)</f>
        <v>-0.60063343740525865</v>
      </c>
      <c r="AN263" s="82">
        <f>IF(ISNA(VLOOKUP($B263,'Feeder DER'!$B$3:$V$366,'Feeder DER'!N$369,FALSE)),0,VLOOKUP($B263,'Feeder DER'!$B$3:$V$366,'Feeder DER'!N$369,FALSE)/1000)</f>
        <v>-0.72996364515974643</v>
      </c>
      <c r="AO263" s="82">
        <f>IF(ISNA(VLOOKUP($B263,'Feeder DER'!$B$3:$V$366,'Feeder DER'!O$369,FALSE)),0,VLOOKUP($B263,'Feeder DER'!$B$3:$V$366,'Feeder DER'!O$369,FALSE)/1000)</f>
        <v>-0.86964419685157923</v>
      </c>
      <c r="AP263" s="82">
        <f>IF(ISNA(VLOOKUP($B263,'Feeder DER'!$B$3:$V$366,'Feeder DER'!P$369,FALSE)),0,VLOOKUP($B263,'Feeder DER'!$B$3:$V$366,'Feeder DER'!P$369,FALSE)/1000)</f>
        <v>-1.002775146023597</v>
      </c>
      <c r="AQ263" s="82">
        <f>IF(ISNA(VLOOKUP($B263,'Feeder DER'!$B$3:$V$366,'Feeder DER'!Q$369,FALSE)),0,VLOOKUP($B263,'Feeder DER'!$B$3:$V$366,'Feeder DER'!Q$369,FALSE)/1000)</f>
        <v>-1.1167794529154711</v>
      </c>
      <c r="AR263" s="82">
        <f>IF(ISNA(VLOOKUP($B263,'Feeder DER'!$B$3:$V$366,'Feeder DER'!R$369,FALSE)),0,VLOOKUP($B263,'Feeder DER'!$B$3:$V$366,'Feeder DER'!R$369,FALSE)/1000)</f>
        <v>-1.2157104563347196</v>
      </c>
      <c r="AS263" s="82">
        <f>IF(ISNA(VLOOKUP($B263,'Feeder DER'!$B$3:$V$366,'Feeder DER'!S$369,FALSE)),0,VLOOKUP($B263,'Feeder DER'!$B$3:$V$366,'Feeder DER'!S$369,FALSE)/1000)</f>
        <v>-1.3047506379439739</v>
      </c>
      <c r="AT263" s="82">
        <f>IF(ISNA(VLOOKUP($B263,'Feeder DER'!$B$3:$V$366,'Feeder DER'!T$369,FALSE)),0,VLOOKUP($B263,'Feeder DER'!$B$3:$V$366,'Feeder DER'!T$369,FALSE)/1000)</f>
        <v>-1.3855521559745718</v>
      </c>
      <c r="AU263" s="82">
        <f>IF(ISNA(VLOOKUP($B263,'Feeder DER'!$B$3:$V$366,'Feeder DER'!U$369,FALSE)),0,VLOOKUP($B263,'Feeder DER'!$B$3:$V$366,'Feeder DER'!U$369,FALSE)/1000)</f>
        <v>-1.4720081005653307</v>
      </c>
      <c r="AV263" s="82">
        <f>IF(ISNA(VLOOKUP($B263,'Feeder DER'!$B$3:$V$366,'Feeder DER'!V$369,FALSE)),0,VLOOKUP($B263,'Feeder DER'!$B$3:$V$366,'Feeder DER'!V$369,FALSE)/1000)</f>
        <v>-1.5450885865738693</v>
      </c>
    </row>
    <row r="264" spans="1:48" x14ac:dyDescent="0.25">
      <c r="A264" s="9" t="s">
        <v>56</v>
      </c>
      <c r="B264" s="108">
        <v>85004</v>
      </c>
      <c r="C264" s="109">
        <v>122.65350309999999</v>
      </c>
      <c r="D264" s="109">
        <v>116.25920522647633</v>
      </c>
      <c r="E264" s="109">
        <v>116.25920522647633</v>
      </c>
      <c r="F264" s="109">
        <v>118.02980852004256</v>
      </c>
      <c r="G264" s="109">
        <v>122.22633008451056</v>
      </c>
      <c r="H264" s="109">
        <v>125.16554212832824</v>
      </c>
      <c r="I264" s="109">
        <v>125.80418981375109</v>
      </c>
      <c r="J264" s="109">
        <v>126.47178005982315</v>
      </c>
      <c r="K264" s="109">
        <v>127.47583107125593</v>
      </c>
      <c r="L264" s="109">
        <v>131.53170211207868</v>
      </c>
      <c r="M264" s="109">
        <v>139.97307342877451</v>
      </c>
      <c r="N264" s="109">
        <v>148.42232252890554</v>
      </c>
      <c r="P264" s="109">
        <v>77.353499999999997</v>
      </c>
      <c r="Q264" s="109">
        <v>100.63951086861039</v>
      </c>
      <c r="R264" s="109">
        <v>100.63951086861039</v>
      </c>
      <c r="S264" s="109">
        <v>103.77434644739341</v>
      </c>
      <c r="T264" s="109">
        <v>105.80050493455711</v>
      </c>
      <c r="U264" s="109">
        <v>107.72407472508976</v>
      </c>
      <c r="V264" s="109">
        <v>108.41687835636039</v>
      </c>
      <c r="W264" s="109">
        <v>109.26369438893133</v>
      </c>
      <c r="X264" s="109">
        <v>110.47309231249808</v>
      </c>
      <c r="Y264" s="109">
        <v>112.68141416878606</v>
      </c>
      <c r="Z264" s="109">
        <v>118.22941750526263</v>
      </c>
      <c r="AA264" s="109">
        <v>123.25979665895272</v>
      </c>
      <c r="AC264" s="82">
        <f>IF(ISNA(VLOOKUP($B264,'Feeder DER'!$B$3:$V$366,'Feeder DER'!C$369,FALSE)),0,VLOOKUP($B264,'Feeder DER'!$B$3:$V$366,'Feeder DER'!C$369,FALSE)/1000)</f>
        <v>2.2310787054694397E-2</v>
      </c>
      <c r="AD264" s="82">
        <f>IF(ISNA(VLOOKUP($B264,'Feeder DER'!$B$3:$V$366,'Feeder DER'!D$369,FALSE)),0,VLOOKUP($B264,'Feeder DER'!$B$3:$V$366,'Feeder DER'!D$369,FALSE)/1000)</f>
        <v>4.6668756631129231E-2</v>
      </c>
      <c r="AE264" s="82">
        <f>IF(ISNA(VLOOKUP($B264,'Feeder DER'!$B$3:$V$366,'Feeder DER'!E$369,FALSE)),0,VLOOKUP($B264,'Feeder DER'!$B$3:$V$366,'Feeder DER'!E$369,FALSE)/1000)</f>
        <v>7.5174636318856056E-2</v>
      </c>
      <c r="AF264" s="82">
        <f>IF(ISNA(VLOOKUP($B264,'Feeder DER'!$B$3:$V$366,'Feeder DER'!F$369,FALSE)),0,VLOOKUP($B264,'Feeder DER'!$B$3:$V$366,'Feeder DER'!F$369,FALSE)/1000)</f>
        <v>0.10691883776922786</v>
      </c>
      <c r="AG264" s="82">
        <f>IF(ISNA(VLOOKUP($B264,'Feeder DER'!$B$3:$V$366,'Feeder DER'!G$369,FALSE)),0,VLOOKUP($B264,'Feeder DER'!$B$3:$V$366,'Feeder DER'!G$369,FALSE)/1000)</f>
        <v>0.13937510982338985</v>
      </c>
      <c r="AH264" s="82">
        <f>IF(ISNA(VLOOKUP($B264,'Feeder DER'!$B$3:$V$366,'Feeder DER'!H$369,FALSE)),0,VLOOKUP($B264,'Feeder DER'!$B$3:$V$366,'Feeder DER'!H$369,FALSE)/1000)</f>
        <v>0.17502912325265915</v>
      </c>
      <c r="AI264" s="82">
        <f>IF(ISNA(VLOOKUP($B264,'Feeder DER'!$B$3:$V$366,'Feeder DER'!I$369,FALSE)),0,VLOOKUP($B264,'Feeder DER'!$B$3:$V$366,'Feeder DER'!I$369,FALSE)/1000)</f>
        <v>0.21465061009833139</v>
      </c>
      <c r="AJ264" s="82">
        <f>IF(ISNA(VLOOKUP($B264,'Feeder DER'!$B$3:$V$366,'Feeder DER'!J$369,FALSE)),0,VLOOKUP($B264,'Feeder DER'!$B$3:$V$366,'Feeder DER'!J$369,FALSE)/1000)</f>
        <v>0.29894403765619892</v>
      </c>
      <c r="AK264" s="82">
        <f>IF(ISNA(VLOOKUP($B264,'Feeder DER'!$B$3:$V$366,'Feeder DER'!K$369,FALSE)),0,VLOOKUP($B264,'Feeder DER'!$B$3:$V$366,'Feeder DER'!K$369,FALSE)/1000)</f>
        <v>0.37021711871505725</v>
      </c>
      <c r="AL264" s="82">
        <f>IF(ISNA(VLOOKUP($B264,'Feeder DER'!$B$3:$V$366,'Feeder DER'!L$369,FALSE)),0,VLOOKUP($B264,'Feeder DER'!$B$3:$V$366,'Feeder DER'!L$369,FALSE)/1000)</f>
        <v>0.436913618756823</v>
      </c>
      <c r="AM264" s="82">
        <f>IF(ISNA(VLOOKUP($B264,'Feeder DER'!$B$3:$V$366,'Feeder DER'!M$369,FALSE)),0,VLOOKUP($B264,'Feeder DER'!$B$3:$V$366,'Feeder DER'!M$369,FALSE)/1000)</f>
        <v>-0.25221913545272856</v>
      </c>
      <c r="AN264" s="82">
        <f>IF(ISNA(VLOOKUP($B264,'Feeder DER'!$B$3:$V$366,'Feeder DER'!N$369,FALSE)),0,VLOOKUP($B264,'Feeder DER'!$B$3:$V$366,'Feeder DER'!N$369,FALSE)/1000)</f>
        <v>-0.3070727240895077</v>
      </c>
      <c r="AO264" s="82">
        <f>IF(ISNA(VLOOKUP($B264,'Feeder DER'!$B$3:$V$366,'Feeder DER'!O$369,FALSE)),0,VLOOKUP($B264,'Feeder DER'!$B$3:$V$366,'Feeder DER'!O$369,FALSE)/1000)</f>
        <v>-0.36641966692687528</v>
      </c>
      <c r="AP264" s="82">
        <f>IF(ISNA(VLOOKUP($B264,'Feeder DER'!$B$3:$V$366,'Feeder DER'!P$369,FALSE)),0,VLOOKUP($B264,'Feeder DER'!$B$3:$V$366,'Feeder DER'!P$369,FALSE)/1000)</f>
        <v>-0.42349552043774857</v>
      </c>
      <c r="AQ264" s="82">
        <f>IF(ISNA(VLOOKUP($B264,'Feeder DER'!$B$3:$V$366,'Feeder DER'!Q$369,FALSE)),0,VLOOKUP($B264,'Feeder DER'!$B$3:$V$366,'Feeder DER'!Q$369,FALSE)/1000)</f>
        <v>-0.47301741293529131</v>
      </c>
      <c r="AR264" s="82">
        <f>IF(ISNA(VLOOKUP($B264,'Feeder DER'!$B$3:$V$366,'Feeder DER'!R$369,FALSE)),0,VLOOKUP($B264,'Feeder DER'!$B$3:$V$366,'Feeder DER'!R$369,FALSE)/1000)</f>
        <v>-0.51699068143940441</v>
      </c>
      <c r="AS264" s="82">
        <f>IF(ISNA(VLOOKUP($B264,'Feeder DER'!$B$3:$V$366,'Feeder DER'!S$369,FALSE)),0,VLOOKUP($B264,'Feeder DER'!$B$3:$V$366,'Feeder DER'!S$369,FALSE)/1000)</f>
        <v>-0.55760415313121314</v>
      </c>
      <c r="AT264" s="82">
        <f>IF(ISNA(VLOOKUP($B264,'Feeder DER'!$B$3:$V$366,'Feeder DER'!T$369,FALSE)),0,VLOOKUP($B264,'Feeder DER'!$B$3:$V$366,'Feeder DER'!T$369,FALSE)/1000)</f>
        <v>-0.60070803870233747</v>
      </c>
      <c r="AU264" s="82">
        <f>IF(ISNA(VLOOKUP($B264,'Feeder DER'!$B$3:$V$366,'Feeder DER'!U$369,FALSE)),0,VLOOKUP($B264,'Feeder DER'!$B$3:$V$366,'Feeder DER'!U$369,FALSE)/1000)</f>
        <v>-0.64410920419181295</v>
      </c>
      <c r="AV264" s="82">
        <f>IF(ISNA(VLOOKUP($B264,'Feeder DER'!$B$3:$V$366,'Feeder DER'!V$369,FALSE)),0,VLOOKUP($B264,'Feeder DER'!$B$3:$V$366,'Feeder DER'!V$369,FALSE)/1000)</f>
        <v>-0.68169005168179242</v>
      </c>
    </row>
    <row r="265" spans="1:48" x14ac:dyDescent="0.25">
      <c r="A265" s="9" t="s">
        <v>56</v>
      </c>
      <c r="B265" s="108">
        <v>85005</v>
      </c>
      <c r="C265" s="109">
        <v>345.904472558137</v>
      </c>
      <c r="D265" s="109">
        <v>346.09215141090982</v>
      </c>
      <c r="E265" s="109">
        <v>346.09215141090982</v>
      </c>
      <c r="F265" s="109">
        <v>351.36306223446007</v>
      </c>
      <c r="G265" s="109">
        <v>363.85569173299933</v>
      </c>
      <c r="H265" s="109">
        <v>372.60543518527999</v>
      </c>
      <c r="I265" s="109">
        <v>374.50662615773695</v>
      </c>
      <c r="J265" s="109">
        <v>376.49397626970375</v>
      </c>
      <c r="K265" s="109">
        <v>379.48293679111919</v>
      </c>
      <c r="L265" s="109">
        <v>391.55686359656306</v>
      </c>
      <c r="M265" s="109">
        <v>416.68599082706879</v>
      </c>
      <c r="N265" s="109">
        <v>441.83856943944261</v>
      </c>
      <c r="P265" s="109">
        <v>330.59481383605601</v>
      </c>
      <c r="Q265" s="109">
        <v>297.83269773739016</v>
      </c>
      <c r="R265" s="109">
        <v>297.83269773739016</v>
      </c>
      <c r="S265" s="109">
        <v>307.10993417597967</v>
      </c>
      <c r="T265" s="109">
        <v>313.10615020552018</v>
      </c>
      <c r="U265" s="109">
        <v>318.79876511447412</v>
      </c>
      <c r="V265" s="109">
        <v>320.84904907077208</v>
      </c>
      <c r="W265" s="109">
        <v>323.35511752530931</v>
      </c>
      <c r="X265" s="109">
        <v>326.9342112938009</v>
      </c>
      <c r="Y265" s="109">
        <v>333.46952183191905</v>
      </c>
      <c r="Z265" s="109">
        <v>349.88829003237385</v>
      </c>
      <c r="AA265" s="109">
        <v>364.77520056139491</v>
      </c>
      <c r="AC265" s="82">
        <f>IF(ISNA(VLOOKUP($B265,'Feeder DER'!$B$3:$V$366,'Feeder DER'!C$369,FALSE)),0,VLOOKUP($B265,'Feeder DER'!$B$3:$V$366,'Feeder DER'!C$369,FALSE)/1000)</f>
        <v>4.0308278345656604E-5</v>
      </c>
      <c r="AD265" s="82">
        <f>IF(ISNA(VLOOKUP($B265,'Feeder DER'!$B$3:$V$366,'Feeder DER'!D$369,FALSE)),0,VLOOKUP($B265,'Feeder DER'!$B$3:$V$366,'Feeder DER'!D$369,FALSE)/1000)</f>
        <v>8.3894710609733268E-5</v>
      </c>
      <c r="AE265" s="82">
        <f>IF(ISNA(VLOOKUP($B265,'Feeder DER'!$B$3:$V$366,'Feeder DER'!E$369,FALSE)),0,VLOOKUP($B265,'Feeder DER'!$B$3:$V$366,'Feeder DER'!E$369,FALSE)/1000)</f>
        <v>1.3445659544280458E-4</v>
      </c>
      <c r="AF265" s="82">
        <f>IF(ISNA(VLOOKUP($B265,'Feeder DER'!$B$3:$V$366,'Feeder DER'!F$369,FALSE)),0,VLOOKUP($B265,'Feeder DER'!$B$3:$V$366,'Feeder DER'!F$369,FALSE)/1000)</f>
        <v>1.8989219230957171E-4</v>
      </c>
      <c r="AG265" s="82">
        <f>IF(ISNA(VLOOKUP($B265,'Feeder DER'!$B$3:$V$366,'Feeder DER'!G$369,FALSE)),0,VLOOKUP($B265,'Feeder DER'!$B$3:$V$366,'Feeder DER'!G$369,FALSE)/1000)</f>
        <v>2.4575739929535393E-4</v>
      </c>
      <c r="AH265" s="82">
        <f>IF(ISNA(VLOOKUP($B265,'Feeder DER'!$B$3:$V$366,'Feeder DER'!H$369,FALSE)),0,VLOOKUP($B265,'Feeder DER'!$B$3:$V$366,'Feeder DER'!H$369,FALSE)/1000)</f>
        <v>3.0627360776826174E-4</v>
      </c>
      <c r="AI265" s="82">
        <f>IF(ISNA(VLOOKUP($B265,'Feeder DER'!$B$3:$V$366,'Feeder DER'!I$369,FALSE)),0,VLOOKUP($B265,'Feeder DER'!$B$3:$V$366,'Feeder DER'!I$369,FALSE)/1000)</f>
        <v>3.7285640831256851E-4</v>
      </c>
      <c r="AJ265" s="82">
        <f>IF(ISNA(VLOOKUP($B265,'Feeder DER'!$B$3:$V$366,'Feeder DER'!J$369,FALSE)),0,VLOOKUP($B265,'Feeder DER'!$B$3:$V$366,'Feeder DER'!J$369,FALSE)/1000)</f>
        <v>5.1258045691241687E-4</v>
      </c>
      <c r="AK265" s="82">
        <f>IF(ISNA(VLOOKUP($B265,'Feeder DER'!$B$3:$V$366,'Feeder DER'!K$369,FALSE)),0,VLOOKUP($B265,'Feeder DER'!$B$3:$V$366,'Feeder DER'!K$369,FALSE)/1000)</f>
        <v>6.3155522684736544E-4</v>
      </c>
      <c r="AL265" s="82">
        <f>IF(ISNA(VLOOKUP($B265,'Feeder DER'!$B$3:$V$366,'Feeder DER'!L$369,FALSE)),0,VLOOKUP($B265,'Feeder DER'!$B$3:$V$366,'Feeder DER'!L$369,FALSE)/1000)</f>
        <v>7.4270418936271676E-4</v>
      </c>
      <c r="AM265" s="82">
        <f>IF(ISNA(VLOOKUP($B265,'Feeder DER'!$B$3:$V$366,'Feeder DER'!M$369,FALSE)),0,VLOOKUP($B265,'Feeder DER'!$B$3:$V$366,'Feeder DER'!M$369,FALSE)/1000)</f>
        <v>-4.1469075930436369E-4</v>
      </c>
      <c r="AN265" s="82">
        <f>IF(ISNA(VLOOKUP($B265,'Feeder DER'!$B$3:$V$366,'Feeder DER'!N$369,FALSE)),0,VLOOKUP($B265,'Feeder DER'!$B$3:$V$366,'Feeder DER'!N$369,FALSE)/1000)</f>
        <v>-5.1318459042642116E-4</v>
      </c>
      <c r="AO265" s="82">
        <f>IF(ISNA(VLOOKUP($B265,'Feeder DER'!$B$3:$V$366,'Feeder DER'!O$369,FALSE)),0,VLOOKUP($B265,'Feeder DER'!$B$3:$V$366,'Feeder DER'!O$369,FALSE)/1000)</f>
        <v>-6.1943821268142015E-4</v>
      </c>
      <c r="AP265" s="82">
        <f>IF(ISNA(VLOOKUP($B265,'Feeder DER'!$B$3:$V$366,'Feeder DER'!P$369,FALSE)),0,VLOOKUP($B265,'Feeder DER'!$B$3:$V$366,'Feeder DER'!P$369,FALSE)/1000)</f>
        <v>-7.2148350451108523E-4</v>
      </c>
      <c r="AQ265" s="82">
        <f>IF(ISNA(VLOOKUP($B265,'Feeder DER'!$B$3:$V$366,'Feeder DER'!Q$369,FALSE)),0,VLOOKUP($B265,'Feeder DER'!$B$3:$V$366,'Feeder DER'!Q$369,FALSE)/1000)</f>
        <v>-8.0998777979824927E-4</v>
      </c>
      <c r="AR265" s="82">
        <f>IF(ISNA(VLOOKUP($B265,'Feeder DER'!$B$3:$V$366,'Feeder DER'!R$369,FALSE)),0,VLOOKUP($B265,'Feeder DER'!$B$3:$V$366,'Feeder DER'!R$369,FALSE)/1000)</f>
        <v>-8.8875460184964635E-4</v>
      </c>
      <c r="AS265" s="82">
        <f>IF(ISNA(VLOOKUP($B265,'Feeder DER'!$B$3:$V$366,'Feeder DER'!S$369,FALSE)),0,VLOOKUP($B265,'Feeder DER'!$B$3:$V$366,'Feeder DER'!S$369,FALSE)/1000)</f>
        <v>-9.6169811212967011E-4</v>
      </c>
      <c r="AT265" s="82">
        <f>IF(ISNA(VLOOKUP($B265,'Feeder DER'!$B$3:$V$366,'Feeder DER'!T$369,FALSE)),0,VLOOKUP($B265,'Feeder DER'!$B$3:$V$366,'Feeder DER'!T$369,FALSE)/1000)</f>
        <v>-1.0416301667569238E-3</v>
      </c>
      <c r="AU265" s="82">
        <f>IF(ISNA(VLOOKUP($B265,'Feeder DER'!$B$3:$V$366,'Feeder DER'!U$369,FALSE)),0,VLOOKUP($B265,'Feeder DER'!$B$3:$V$366,'Feeder DER'!U$369,FALSE)/1000)</f>
        <v>-1.121549811735573E-3</v>
      </c>
      <c r="AV265" s="82">
        <f>IF(ISNA(VLOOKUP($B265,'Feeder DER'!$B$3:$V$366,'Feeder DER'!V$369,FALSE)),0,VLOOKUP($B265,'Feeder DER'!$B$3:$V$366,'Feeder DER'!V$369,FALSE)/1000)</f>
        <v>-1.1912814116342668E-3</v>
      </c>
    </row>
    <row r="266" spans="1:48" x14ac:dyDescent="0.25">
      <c r="A266" s="9" t="s">
        <v>56</v>
      </c>
      <c r="B266" s="108">
        <v>85006</v>
      </c>
      <c r="C266" s="109">
        <v>240.45232414252899</v>
      </c>
      <c r="D266" s="109">
        <v>244.59023347178541</v>
      </c>
      <c r="E266" s="109">
        <v>244.59023347178541</v>
      </c>
      <c r="F266" s="109">
        <v>248.31529138969947</v>
      </c>
      <c r="G266" s="109">
        <v>257.14408208393394</v>
      </c>
      <c r="H266" s="109">
        <v>263.32770047888175</v>
      </c>
      <c r="I266" s="109">
        <v>264.67131009826193</v>
      </c>
      <c r="J266" s="109">
        <v>266.07581010178563</v>
      </c>
      <c r="K266" s="109">
        <v>268.18816817980218</v>
      </c>
      <c r="L266" s="109">
        <v>276.72105332101563</v>
      </c>
      <c r="M266" s="109">
        <v>294.48030926251823</v>
      </c>
      <c r="N266" s="109">
        <v>312.25613876381681</v>
      </c>
      <c r="P266" s="109">
        <v>191.29201603154601</v>
      </c>
      <c r="Q266" s="109">
        <v>177.37821222839452</v>
      </c>
      <c r="R266" s="109">
        <v>177.37821222839452</v>
      </c>
      <c r="S266" s="109">
        <v>182.90339340023516</v>
      </c>
      <c r="T266" s="109">
        <v>186.47451936301627</v>
      </c>
      <c r="U266" s="109">
        <v>189.8648316528552</v>
      </c>
      <c r="V266" s="109">
        <v>191.08590544861877</v>
      </c>
      <c r="W266" s="109">
        <v>192.57842774574993</v>
      </c>
      <c r="X266" s="109">
        <v>194.71000449630739</v>
      </c>
      <c r="Y266" s="109">
        <v>198.60219534175619</v>
      </c>
      <c r="Z266" s="109">
        <v>208.38061044699418</v>
      </c>
      <c r="AA266" s="109">
        <v>217.24670740445501</v>
      </c>
      <c r="AC266" s="82">
        <f>IF(ISNA(VLOOKUP($B266,'Feeder DER'!$B$3:$V$366,'Feeder DER'!C$369,FALSE)),0,VLOOKUP($B266,'Feeder DER'!$B$3:$V$366,'Feeder DER'!C$369,FALSE)/1000)</f>
        <v>0.10827120358517552</v>
      </c>
      <c r="AD266" s="82">
        <f>IF(ISNA(VLOOKUP($B266,'Feeder DER'!$B$3:$V$366,'Feeder DER'!D$369,FALSE)),0,VLOOKUP($B266,'Feeder DER'!$B$3:$V$366,'Feeder DER'!D$369,FALSE)/1000)</f>
        <v>0.21496698656137017</v>
      </c>
      <c r="AE266" s="82">
        <f>IF(ISNA(VLOOKUP($B266,'Feeder DER'!$B$3:$V$366,'Feeder DER'!E$369,FALSE)),0,VLOOKUP($B266,'Feeder DER'!$B$3:$V$366,'Feeder DER'!E$369,FALSE)/1000)</f>
        <v>0.34355803290963566</v>
      </c>
      <c r="AF266" s="82">
        <f>IF(ISNA(VLOOKUP($B266,'Feeder DER'!$B$3:$V$366,'Feeder DER'!F$369,FALSE)),0,VLOOKUP($B266,'Feeder DER'!$B$3:$V$366,'Feeder DER'!F$369,FALSE)/1000)</f>
        <v>0.49636666717840738</v>
      </c>
      <c r="AG266" s="82">
        <f>IF(ISNA(VLOOKUP($B266,'Feeder DER'!$B$3:$V$366,'Feeder DER'!G$369,FALSE)),0,VLOOKUP($B266,'Feeder DER'!$B$3:$V$366,'Feeder DER'!G$369,FALSE)/1000)</f>
        <v>0.66271091572692875</v>
      </c>
      <c r="AH266" s="82">
        <f>IF(ISNA(VLOOKUP($B266,'Feeder DER'!$B$3:$V$366,'Feeder DER'!H$369,FALSE)),0,VLOOKUP($B266,'Feeder DER'!$B$3:$V$366,'Feeder DER'!H$369,FALSE)/1000)</f>
        <v>0.85743132667869226</v>
      </c>
      <c r="AI266" s="82">
        <f>IF(ISNA(VLOOKUP($B266,'Feeder DER'!$B$3:$V$366,'Feeder DER'!I$369,FALSE)),0,VLOOKUP($B266,'Feeder DER'!$B$3:$V$366,'Feeder DER'!I$369,FALSE)/1000)</f>
        <v>1.0842222129595713</v>
      </c>
      <c r="AJ266" s="82">
        <f>IF(ISNA(VLOOKUP($B266,'Feeder DER'!$B$3:$V$366,'Feeder DER'!J$369,FALSE)),0,VLOOKUP($B266,'Feeder DER'!$B$3:$V$366,'Feeder DER'!J$369,FALSE)/1000)</f>
        <v>1.5966509023131448</v>
      </c>
      <c r="AK266" s="82">
        <f>IF(ISNA(VLOOKUP($B266,'Feeder DER'!$B$3:$V$366,'Feeder DER'!K$369,FALSE)),0,VLOOKUP($B266,'Feeder DER'!$B$3:$V$366,'Feeder DER'!K$369,FALSE)/1000)</f>
        <v>2.0255785132202226</v>
      </c>
      <c r="AL266" s="82">
        <f>IF(ISNA(VLOOKUP($B266,'Feeder DER'!$B$3:$V$366,'Feeder DER'!L$369,FALSE)),0,VLOOKUP($B266,'Feeder DER'!$B$3:$V$366,'Feeder DER'!L$369,FALSE)/1000)</f>
        <v>2.4357373112189156</v>
      </c>
      <c r="AM266" s="82">
        <f>IF(ISNA(VLOOKUP($B266,'Feeder DER'!$B$3:$V$366,'Feeder DER'!M$369,FALSE)),0,VLOOKUP($B266,'Feeder DER'!$B$3:$V$366,'Feeder DER'!M$369,FALSE)/1000)</f>
        <v>-1.0819749101914842</v>
      </c>
      <c r="AN266" s="82">
        <f>IF(ISNA(VLOOKUP($B266,'Feeder DER'!$B$3:$V$366,'Feeder DER'!N$369,FALSE)),0,VLOOKUP($B266,'Feeder DER'!$B$3:$V$366,'Feeder DER'!N$369,FALSE)/1000)</f>
        <v>-1.3079497249895011</v>
      </c>
      <c r="AO266" s="82">
        <f>IF(ISNA(VLOOKUP($B266,'Feeder DER'!$B$3:$V$366,'Feeder DER'!O$369,FALSE)),0,VLOOKUP($B266,'Feeder DER'!$B$3:$V$366,'Feeder DER'!O$369,FALSE)/1000)</f>
        <v>-1.5489580238599066</v>
      </c>
      <c r="AP266" s="82">
        <f>IF(ISNA(VLOOKUP($B266,'Feeder DER'!$B$3:$V$366,'Feeder DER'!P$369,FALSE)),0,VLOOKUP($B266,'Feeder DER'!$B$3:$V$366,'Feeder DER'!P$369,FALSE)/1000)</f>
        <v>-1.7725201092577252</v>
      </c>
      <c r="AQ266" s="82">
        <f>IF(ISNA(VLOOKUP($B266,'Feeder DER'!$B$3:$V$366,'Feeder DER'!Q$369,FALSE)),0,VLOOKUP($B266,'Feeder DER'!$B$3:$V$366,'Feeder DER'!Q$369,FALSE)/1000)</f>
        <v>-1.9568968030736202</v>
      </c>
      <c r="AR266" s="82">
        <f>IF(ISNA(VLOOKUP($B266,'Feeder DER'!$B$3:$V$366,'Feeder DER'!R$369,FALSE)),0,VLOOKUP($B266,'Feeder DER'!$B$3:$V$366,'Feeder DER'!R$369,FALSE)/1000)</f>
        <v>-2.1075974506763506</v>
      </c>
      <c r="AS266" s="82">
        <f>IF(ISNA(VLOOKUP($B266,'Feeder DER'!$B$3:$V$366,'Feeder DER'!S$369,FALSE)),0,VLOOKUP($B266,'Feeder DER'!$B$3:$V$366,'Feeder DER'!S$369,FALSE)/1000)</f>
        <v>-2.233472817764889</v>
      </c>
      <c r="AT266" s="82">
        <f>IF(ISNA(VLOOKUP($B266,'Feeder DER'!$B$3:$V$366,'Feeder DER'!T$369,FALSE)),0,VLOOKUP($B266,'Feeder DER'!$B$3:$V$366,'Feeder DER'!T$369,FALSE)/1000)</f>
        <v>-2.3020065789569082</v>
      </c>
      <c r="AU266" s="82">
        <f>IF(ISNA(VLOOKUP($B266,'Feeder DER'!$B$3:$V$366,'Feeder DER'!U$369,FALSE)),0,VLOOKUP($B266,'Feeder DER'!$B$3:$V$366,'Feeder DER'!U$369,FALSE)/1000)</f>
        <v>-2.3926282838736816</v>
      </c>
      <c r="AV266" s="82">
        <f>IF(ISNA(VLOOKUP($B266,'Feeder DER'!$B$3:$V$366,'Feeder DER'!V$369,FALSE)),0,VLOOKUP($B266,'Feeder DER'!$B$3:$V$366,'Feeder DER'!V$369,FALSE)/1000)</f>
        <v>-2.4587454708697116</v>
      </c>
    </row>
    <row r="267" spans="1:48" x14ac:dyDescent="0.25">
      <c r="A267" s="9" t="s">
        <v>56</v>
      </c>
      <c r="B267" s="108">
        <v>85007</v>
      </c>
      <c r="C267" s="109">
        <v>410.5</v>
      </c>
      <c r="D267" s="109">
        <v>563.71242720424459</v>
      </c>
      <c r="E267" s="109">
        <v>563.71242720424459</v>
      </c>
      <c r="F267" s="109">
        <v>572.29764915108058</v>
      </c>
      <c r="G267" s="109">
        <v>592.64555495615548</v>
      </c>
      <c r="H267" s="109">
        <v>606.89707467075164</v>
      </c>
      <c r="I267" s="109">
        <v>609.9937209636347</v>
      </c>
      <c r="J267" s="109">
        <v>613.23070264829391</v>
      </c>
      <c r="K267" s="109">
        <v>618.09910022239637</v>
      </c>
      <c r="L267" s="109">
        <v>637.76502606797328</v>
      </c>
      <c r="M267" s="109">
        <v>678.69516923037656</v>
      </c>
      <c r="N267" s="109">
        <v>719.66350983626478</v>
      </c>
      <c r="P267" s="109">
        <v>418.93099948342302</v>
      </c>
      <c r="Q267" s="109">
        <v>495.85826490335211</v>
      </c>
      <c r="R267" s="109">
        <v>495.85826490335211</v>
      </c>
      <c r="S267" s="109">
        <v>511.30383014344983</v>
      </c>
      <c r="T267" s="109">
        <v>521.28686188906181</v>
      </c>
      <c r="U267" s="109">
        <v>530.76443158829522</v>
      </c>
      <c r="V267" s="109">
        <v>534.17792598582957</v>
      </c>
      <c r="W267" s="109">
        <v>538.35025080119124</v>
      </c>
      <c r="X267" s="109">
        <v>544.30904323551113</v>
      </c>
      <c r="Y267" s="109">
        <v>555.18960728591378</v>
      </c>
      <c r="Z267" s="109">
        <v>582.52502738443627</v>
      </c>
      <c r="AA267" s="109">
        <v>607.31007510005225</v>
      </c>
      <c r="AC267" s="82">
        <f>IF(ISNA(VLOOKUP($B267,'Feeder DER'!$B$3:$V$366,'Feeder DER'!C$369,FALSE)),0,VLOOKUP($B267,'Feeder DER'!$B$3:$V$366,'Feeder DER'!C$369,FALSE)/1000)</f>
        <v>0</v>
      </c>
      <c r="AD267" s="82">
        <f>IF(ISNA(VLOOKUP($B267,'Feeder DER'!$B$3:$V$366,'Feeder DER'!D$369,FALSE)),0,VLOOKUP($B267,'Feeder DER'!$B$3:$V$366,'Feeder DER'!D$369,FALSE)/1000)</f>
        <v>0</v>
      </c>
      <c r="AE267" s="82">
        <f>IF(ISNA(VLOOKUP($B267,'Feeder DER'!$B$3:$V$366,'Feeder DER'!E$369,FALSE)),0,VLOOKUP($B267,'Feeder DER'!$B$3:$V$366,'Feeder DER'!E$369,FALSE)/1000)</f>
        <v>0</v>
      </c>
      <c r="AF267" s="82">
        <f>IF(ISNA(VLOOKUP($B267,'Feeder DER'!$B$3:$V$366,'Feeder DER'!F$369,FALSE)),0,VLOOKUP($B267,'Feeder DER'!$B$3:$V$366,'Feeder DER'!F$369,FALSE)/1000)</f>
        <v>0</v>
      </c>
      <c r="AG267" s="82">
        <f>IF(ISNA(VLOOKUP($B267,'Feeder DER'!$B$3:$V$366,'Feeder DER'!G$369,FALSE)),0,VLOOKUP($B267,'Feeder DER'!$B$3:$V$366,'Feeder DER'!G$369,FALSE)/1000)</f>
        <v>0</v>
      </c>
      <c r="AH267" s="82">
        <f>IF(ISNA(VLOOKUP($B267,'Feeder DER'!$B$3:$V$366,'Feeder DER'!H$369,FALSE)),0,VLOOKUP($B267,'Feeder DER'!$B$3:$V$366,'Feeder DER'!H$369,FALSE)/1000)</f>
        <v>0</v>
      </c>
      <c r="AI267" s="82">
        <f>IF(ISNA(VLOOKUP($B267,'Feeder DER'!$B$3:$V$366,'Feeder DER'!I$369,FALSE)),0,VLOOKUP($B267,'Feeder DER'!$B$3:$V$366,'Feeder DER'!I$369,FALSE)/1000)</f>
        <v>0</v>
      </c>
      <c r="AJ267" s="82">
        <f>IF(ISNA(VLOOKUP($B267,'Feeder DER'!$B$3:$V$366,'Feeder DER'!J$369,FALSE)),0,VLOOKUP($B267,'Feeder DER'!$B$3:$V$366,'Feeder DER'!J$369,FALSE)/1000)</f>
        <v>0</v>
      </c>
      <c r="AK267" s="82">
        <f>IF(ISNA(VLOOKUP($B267,'Feeder DER'!$B$3:$V$366,'Feeder DER'!K$369,FALSE)),0,VLOOKUP($B267,'Feeder DER'!$B$3:$V$366,'Feeder DER'!K$369,FALSE)/1000)</f>
        <v>0</v>
      </c>
      <c r="AL267" s="82">
        <f>IF(ISNA(VLOOKUP($B267,'Feeder DER'!$B$3:$V$366,'Feeder DER'!L$369,FALSE)),0,VLOOKUP($B267,'Feeder DER'!$B$3:$V$366,'Feeder DER'!L$369,FALSE)/1000)</f>
        <v>0</v>
      </c>
      <c r="AM267" s="82">
        <f>IF(ISNA(VLOOKUP($B267,'Feeder DER'!$B$3:$V$366,'Feeder DER'!M$369,FALSE)),0,VLOOKUP($B267,'Feeder DER'!$B$3:$V$366,'Feeder DER'!M$369,FALSE)/1000)</f>
        <v>0</v>
      </c>
      <c r="AN267" s="82">
        <f>IF(ISNA(VLOOKUP($B267,'Feeder DER'!$B$3:$V$366,'Feeder DER'!N$369,FALSE)),0,VLOOKUP($B267,'Feeder DER'!$B$3:$V$366,'Feeder DER'!N$369,FALSE)/1000)</f>
        <v>0</v>
      </c>
      <c r="AO267" s="82">
        <f>IF(ISNA(VLOOKUP($B267,'Feeder DER'!$B$3:$V$366,'Feeder DER'!O$369,FALSE)),0,VLOOKUP($B267,'Feeder DER'!$B$3:$V$366,'Feeder DER'!O$369,FALSE)/1000)</f>
        <v>0</v>
      </c>
      <c r="AP267" s="82">
        <f>IF(ISNA(VLOOKUP($B267,'Feeder DER'!$B$3:$V$366,'Feeder DER'!P$369,FALSE)),0,VLOOKUP($B267,'Feeder DER'!$B$3:$V$366,'Feeder DER'!P$369,FALSE)/1000)</f>
        <v>0</v>
      </c>
      <c r="AQ267" s="82">
        <f>IF(ISNA(VLOOKUP($B267,'Feeder DER'!$B$3:$V$366,'Feeder DER'!Q$369,FALSE)),0,VLOOKUP($B267,'Feeder DER'!$B$3:$V$366,'Feeder DER'!Q$369,FALSE)/1000)</f>
        <v>0</v>
      </c>
      <c r="AR267" s="82">
        <f>IF(ISNA(VLOOKUP($B267,'Feeder DER'!$B$3:$V$366,'Feeder DER'!R$369,FALSE)),0,VLOOKUP($B267,'Feeder DER'!$B$3:$V$366,'Feeder DER'!R$369,FALSE)/1000)</f>
        <v>0</v>
      </c>
      <c r="AS267" s="82">
        <f>IF(ISNA(VLOOKUP($B267,'Feeder DER'!$B$3:$V$366,'Feeder DER'!S$369,FALSE)),0,VLOOKUP($B267,'Feeder DER'!$B$3:$V$366,'Feeder DER'!S$369,FALSE)/1000)</f>
        <v>0</v>
      </c>
      <c r="AT267" s="82">
        <f>IF(ISNA(VLOOKUP($B267,'Feeder DER'!$B$3:$V$366,'Feeder DER'!T$369,FALSE)),0,VLOOKUP($B267,'Feeder DER'!$B$3:$V$366,'Feeder DER'!T$369,FALSE)/1000)</f>
        <v>0</v>
      </c>
      <c r="AU267" s="82">
        <f>IF(ISNA(VLOOKUP($B267,'Feeder DER'!$B$3:$V$366,'Feeder DER'!U$369,FALSE)),0,VLOOKUP($B267,'Feeder DER'!$B$3:$V$366,'Feeder DER'!U$369,FALSE)/1000)</f>
        <v>0</v>
      </c>
      <c r="AV267" s="82">
        <f>IF(ISNA(VLOOKUP($B267,'Feeder DER'!$B$3:$V$366,'Feeder DER'!V$369,FALSE)),0,VLOOKUP($B267,'Feeder DER'!$B$3:$V$366,'Feeder DER'!V$369,FALSE)/1000)</f>
        <v>0</v>
      </c>
    </row>
    <row r="268" spans="1:48" x14ac:dyDescent="0.25">
      <c r="A268" s="9" t="s">
        <v>56</v>
      </c>
      <c r="B268" s="108">
        <v>85008</v>
      </c>
      <c r="C268" s="109">
        <v>96.49</v>
      </c>
      <c r="D268" s="109">
        <v>120.54484129335223</v>
      </c>
      <c r="E268" s="109">
        <v>158.50412172264197</v>
      </c>
      <c r="F268" s="109">
        <v>122.38071392469053</v>
      </c>
      <c r="G268" s="109">
        <v>126.73193088843527</v>
      </c>
      <c r="H268" s="109">
        <v>129.77949042283353</v>
      </c>
      <c r="I268" s="109">
        <v>130.44168042948027</v>
      </c>
      <c r="J268" s="109">
        <v>131.13387989966395</v>
      </c>
      <c r="K268" s="109">
        <v>132.17494301021782</v>
      </c>
      <c r="L268" s="109">
        <v>136.38032468274741</v>
      </c>
      <c r="M268" s="109">
        <v>145.13286830875199</v>
      </c>
      <c r="N268" s="109">
        <v>153.89358011509199</v>
      </c>
      <c r="P268" s="109">
        <v>179.040564486368</v>
      </c>
      <c r="Q268" s="109">
        <v>190.41363759211015</v>
      </c>
      <c r="R268" s="109">
        <v>223.80399681267039</v>
      </c>
      <c r="S268" s="109">
        <v>196.3448612303942</v>
      </c>
      <c r="T268" s="109">
        <v>200.17842723791046</v>
      </c>
      <c r="U268" s="109">
        <v>203.81789167703914</v>
      </c>
      <c r="V268" s="109">
        <v>205.12870150141805</v>
      </c>
      <c r="W268" s="109">
        <v>206.7309084253335</v>
      </c>
      <c r="X268" s="109">
        <v>209.01913355615056</v>
      </c>
      <c r="Y268" s="109">
        <v>213.19735932454614</v>
      </c>
      <c r="Z268" s="109">
        <v>223.69438467327691</v>
      </c>
      <c r="AA268" s="109">
        <v>233.21204612507165</v>
      </c>
      <c r="AC268" s="82">
        <f>IF(ISNA(VLOOKUP($B268,'Feeder DER'!$B$3:$V$366,'Feeder DER'!C$369,FALSE)),0,VLOOKUP($B268,'Feeder DER'!$B$3:$V$366,'Feeder DER'!C$369,FALSE)/1000)</f>
        <v>6.2839457157394363E-2</v>
      </c>
      <c r="AD268" s="82">
        <f>IF(ISNA(VLOOKUP($B268,'Feeder DER'!$B$3:$V$366,'Feeder DER'!D$369,FALSE)),0,VLOOKUP($B268,'Feeder DER'!$B$3:$V$366,'Feeder DER'!D$369,FALSE)/1000)</f>
        <v>0.13147672953628703</v>
      </c>
      <c r="AE268" s="82">
        <f>IF(ISNA(VLOOKUP($B268,'Feeder DER'!$B$3:$V$366,'Feeder DER'!E$369,FALSE)),0,VLOOKUP($B268,'Feeder DER'!$B$3:$V$366,'Feeder DER'!E$369,FALSE)/1000)</f>
        <v>0.21185049283071733</v>
      </c>
      <c r="AF268" s="82">
        <f>IF(ISNA(VLOOKUP($B268,'Feeder DER'!$B$3:$V$366,'Feeder DER'!F$369,FALSE)),0,VLOOKUP($B268,'Feeder DER'!$B$3:$V$366,'Feeder DER'!F$369,FALSE)/1000)</f>
        <v>0.30144071206694789</v>
      </c>
      <c r="AG268" s="82">
        <f>IF(ISNA(VLOOKUP($B268,'Feeder DER'!$B$3:$V$366,'Feeder DER'!G$369,FALSE)),0,VLOOKUP($B268,'Feeder DER'!$B$3:$V$366,'Feeder DER'!G$369,FALSE)/1000)</f>
        <v>0.39311839369714252</v>
      </c>
      <c r="AH268" s="82">
        <f>IF(ISNA(VLOOKUP($B268,'Feeder DER'!$B$3:$V$366,'Feeder DER'!H$369,FALSE)),0,VLOOKUP($B268,'Feeder DER'!$B$3:$V$366,'Feeder DER'!H$369,FALSE)/1000)</f>
        <v>0.49390626223650064</v>
      </c>
      <c r="AI268" s="82">
        <f>IF(ISNA(VLOOKUP($B268,'Feeder DER'!$B$3:$V$366,'Feeder DER'!I$369,FALSE)),0,VLOOKUP($B268,'Feeder DER'!$B$3:$V$366,'Feeder DER'!I$369,FALSE)/1000)</f>
        <v>0.60596885011620361</v>
      </c>
      <c r="AJ268" s="82">
        <f>IF(ISNA(VLOOKUP($B268,'Feeder DER'!$B$3:$V$366,'Feeder DER'!J$369,FALSE)),0,VLOOKUP($B268,'Feeder DER'!$B$3:$V$366,'Feeder DER'!J$369,FALSE)/1000)</f>
        <v>0.8445428416581866</v>
      </c>
      <c r="AK268" s="82">
        <f>IF(ISNA(VLOOKUP($B268,'Feeder DER'!$B$3:$V$366,'Feeder DER'!K$369,FALSE)),0,VLOOKUP($B268,'Feeder DER'!$B$3:$V$366,'Feeder DER'!K$369,FALSE)/1000)</f>
        <v>1.046194439667107</v>
      </c>
      <c r="AL268" s="82">
        <f>IF(ISNA(VLOOKUP($B268,'Feeder DER'!$B$3:$V$366,'Feeder DER'!L$369,FALSE)),0,VLOOKUP($B268,'Feeder DER'!$B$3:$V$366,'Feeder DER'!L$369,FALSE)/1000)</f>
        <v>1.2349102981879301</v>
      </c>
      <c r="AM268" s="82">
        <f>IF(ISNA(VLOOKUP($B268,'Feeder DER'!$B$3:$V$366,'Feeder DER'!M$369,FALSE)),0,VLOOKUP($B268,'Feeder DER'!$B$3:$V$366,'Feeder DER'!M$369,FALSE)/1000)</f>
        <v>-0.71359672084516002</v>
      </c>
      <c r="AN268" s="82">
        <f>IF(ISNA(VLOOKUP($B268,'Feeder DER'!$B$3:$V$366,'Feeder DER'!N$369,FALSE)),0,VLOOKUP($B268,'Feeder DER'!$B$3:$V$366,'Feeder DER'!N$369,FALSE)/1000)</f>
        <v>-0.86816630282409313</v>
      </c>
      <c r="AO268" s="82">
        <f>IF(ISNA(VLOOKUP($B268,'Feeder DER'!$B$3:$V$366,'Feeder DER'!O$369,FALSE)),0,VLOOKUP($B268,'Feeder DER'!$B$3:$V$366,'Feeder DER'!O$369,FALSE)/1000)</f>
        <v>-1.0354516188514948</v>
      </c>
      <c r="AP268" s="82">
        <f>IF(ISNA(VLOOKUP($B268,'Feeder DER'!$B$3:$V$366,'Feeder DER'!P$369,FALSE)),0,VLOOKUP($B268,'Feeder DER'!$B$3:$V$366,'Feeder DER'!P$369,FALSE)/1000)</f>
        <v>-1.1963817935443892</v>
      </c>
      <c r="AQ268" s="82">
        <f>IF(ISNA(VLOOKUP($B268,'Feeder DER'!$B$3:$V$366,'Feeder DER'!Q$369,FALSE)),0,VLOOKUP($B268,'Feeder DER'!$B$3:$V$366,'Feeder DER'!Q$369,FALSE)/1000)</f>
        <v>-1.3360498697427103</v>
      </c>
      <c r="AR268" s="82">
        <f>IF(ISNA(VLOOKUP($B268,'Feeder DER'!$B$3:$V$366,'Feeder DER'!R$369,FALSE)),0,VLOOKUP($B268,'Feeder DER'!$B$3:$V$366,'Feeder DER'!R$369,FALSE)/1000)</f>
        <v>-1.4600875649714016</v>
      </c>
      <c r="AS268" s="82">
        <f>IF(ISNA(VLOOKUP($B268,'Feeder DER'!$B$3:$V$366,'Feeder DER'!S$369,FALSE)),0,VLOOKUP($B268,'Feeder DER'!$B$3:$V$366,'Feeder DER'!S$369,FALSE)/1000)</f>
        <v>-1.5746657333309264</v>
      </c>
      <c r="AT268" s="82">
        <f>IF(ISNA(VLOOKUP($B268,'Feeder DER'!$B$3:$V$366,'Feeder DER'!T$369,FALSE)),0,VLOOKUP($B268,'Feeder DER'!$B$3:$V$366,'Feeder DER'!T$369,FALSE)/1000)</f>
        <v>-1.6961288075252072</v>
      </c>
      <c r="AU268" s="82">
        <f>IF(ISNA(VLOOKUP($B268,'Feeder DER'!$B$3:$V$366,'Feeder DER'!U$369,FALSE)),0,VLOOKUP($B268,'Feeder DER'!$B$3:$V$366,'Feeder DER'!U$369,FALSE)/1000)</f>
        <v>-1.8184845122270497</v>
      </c>
      <c r="AV268" s="82">
        <f>IF(ISNA(VLOOKUP($B268,'Feeder DER'!$B$3:$V$366,'Feeder DER'!V$369,FALSE)),0,VLOOKUP($B268,'Feeder DER'!$B$3:$V$366,'Feeder DER'!V$369,FALSE)/1000)</f>
        <v>-1.9244106156597669</v>
      </c>
    </row>
    <row r="269" spans="1:48" x14ac:dyDescent="0.25">
      <c r="A269" s="9" t="s">
        <v>1666</v>
      </c>
      <c r="B269" s="108">
        <v>40001</v>
      </c>
      <c r="C269" s="109">
        <v>23.833333970000002</v>
      </c>
      <c r="D269" s="109">
        <v>29.617639610986359</v>
      </c>
      <c r="E269" s="109">
        <v>29.617639610986359</v>
      </c>
      <c r="F269" s="109">
        <v>30.068710045716355</v>
      </c>
      <c r="G269" s="109">
        <v>31.137795827560666</v>
      </c>
      <c r="H269" s="109">
        <v>31.886575443630484</v>
      </c>
      <c r="I269" s="109">
        <v>32.049274276367186</v>
      </c>
      <c r="J269" s="109">
        <v>32.219346377560846</v>
      </c>
      <c r="K269" s="109">
        <v>32.475133615652936</v>
      </c>
      <c r="L269" s="109">
        <v>33.508387942153078</v>
      </c>
      <c r="M269" s="109">
        <v>35.6588713640325</v>
      </c>
      <c r="N269" s="109">
        <v>37.811361692378057</v>
      </c>
      <c r="P269" s="109">
        <v>36.003666413055399</v>
      </c>
      <c r="Q269" s="109">
        <v>35.29078946740006</v>
      </c>
      <c r="R269" s="109">
        <v>35.29078946740006</v>
      </c>
      <c r="S269" s="109">
        <v>36.390067687960773</v>
      </c>
      <c r="T269" s="109">
        <v>37.100571266335997</v>
      </c>
      <c r="U269" s="109">
        <v>37.775100543333032</v>
      </c>
      <c r="V269" s="109">
        <v>38.018042772308505</v>
      </c>
      <c r="W269" s="109">
        <v>38.314991814142545</v>
      </c>
      <c r="X269" s="109">
        <v>38.739085762280133</v>
      </c>
      <c r="Y269" s="109">
        <v>39.513467722544853</v>
      </c>
      <c r="Z269" s="109">
        <v>41.458960263418248</v>
      </c>
      <c r="AA269" s="109">
        <v>43.222939938218566</v>
      </c>
      <c r="AC269" s="82">
        <f>IF(ISNA(VLOOKUP($B269,'Feeder DER'!$B$3:$V$366,'Feeder DER'!C$369,FALSE)),0,VLOOKUP($B269,'Feeder DER'!$B$3:$V$366,'Feeder DER'!C$369,FALSE)/1000)</f>
        <v>1.2680461530088682E-2</v>
      </c>
      <c r="AD269" s="82">
        <f>IF(ISNA(VLOOKUP($B269,'Feeder DER'!$B$3:$V$366,'Feeder DER'!D$369,FALSE)),0,VLOOKUP($B269,'Feeder DER'!$B$3:$V$366,'Feeder DER'!D$369,FALSE)/1000)</f>
        <v>2.3732593010134608E-2</v>
      </c>
      <c r="AE269" s="82">
        <f>IF(ISNA(VLOOKUP($B269,'Feeder DER'!$B$3:$V$366,'Feeder DER'!E$369,FALSE)),0,VLOOKUP($B269,'Feeder DER'!$B$3:$V$366,'Feeder DER'!E$369,FALSE)/1000)</f>
        <v>3.6525173940072306E-2</v>
      </c>
      <c r="AF269" s="82">
        <f>IF(ISNA(VLOOKUP($B269,'Feeder DER'!$B$3:$V$366,'Feeder DER'!F$369,FALSE)),0,VLOOKUP($B269,'Feeder DER'!$B$3:$V$366,'Feeder DER'!F$369,FALSE)/1000)</f>
        <v>5.0703303283900408E-2</v>
      </c>
      <c r="AG269" s="82">
        <f>IF(ISNA(VLOOKUP($B269,'Feeder DER'!$B$3:$V$366,'Feeder DER'!G$369,FALSE)),0,VLOOKUP($B269,'Feeder DER'!$B$3:$V$366,'Feeder DER'!G$369,FALSE)/1000)</f>
        <v>6.5196767966902894E-2</v>
      </c>
      <c r="AH269" s="82">
        <f>IF(ISNA(VLOOKUP($B269,'Feeder DER'!$B$3:$V$366,'Feeder DER'!H$369,FALSE)),0,VLOOKUP($B269,'Feeder DER'!$B$3:$V$366,'Feeder DER'!H$369,FALSE)/1000)</f>
        <v>8.1212633648852103E-2</v>
      </c>
      <c r="AI269" s="82">
        <f>IF(ISNA(VLOOKUP($B269,'Feeder DER'!$B$3:$V$366,'Feeder DER'!I$369,FALSE)),0,VLOOKUP($B269,'Feeder DER'!$B$3:$V$366,'Feeder DER'!I$369,FALSE)/1000)</f>
        <v>9.9142265219077819E-2</v>
      </c>
      <c r="AJ269" s="82">
        <f>IF(ISNA(VLOOKUP($B269,'Feeder DER'!$B$3:$V$366,'Feeder DER'!J$369,FALSE)),0,VLOOKUP($B269,'Feeder DER'!$B$3:$V$366,'Feeder DER'!J$369,FALSE)/1000)</f>
        <v>0.1377599703773621</v>
      </c>
      <c r="AK269" s="82">
        <f>IF(ISNA(VLOOKUP($B269,'Feeder DER'!$B$3:$V$366,'Feeder DER'!K$369,FALSE)),0,VLOOKUP($B269,'Feeder DER'!$B$3:$V$366,'Feeder DER'!K$369,FALSE)/1000)</f>
        <v>0.17039998517999166</v>
      </c>
      <c r="AL269" s="82">
        <f>IF(ISNA(VLOOKUP($B269,'Feeder DER'!$B$3:$V$366,'Feeder DER'!L$369,FALSE)),0,VLOOKUP($B269,'Feeder DER'!$B$3:$V$366,'Feeder DER'!L$369,FALSE)/1000)</f>
        <v>0.20117232737209284</v>
      </c>
      <c r="AM269" s="82">
        <f>IF(ISNA(VLOOKUP($B269,'Feeder DER'!$B$3:$V$366,'Feeder DER'!M$369,FALSE)),0,VLOOKUP($B269,'Feeder DER'!$B$3:$V$366,'Feeder DER'!M$369,FALSE)/1000)</f>
        <v>-0.12347861750076167</v>
      </c>
      <c r="AN269" s="82">
        <f>IF(ISNA(VLOOKUP($B269,'Feeder DER'!$B$3:$V$366,'Feeder DER'!N$369,FALSE)),0,VLOOKUP($B269,'Feeder DER'!$B$3:$V$366,'Feeder DER'!N$369,FALSE)/1000)</f>
        <v>-0.14732623822015167</v>
      </c>
      <c r="AO269" s="82">
        <f>IF(ISNA(VLOOKUP($B269,'Feeder DER'!$B$3:$V$366,'Feeder DER'!O$369,FALSE)),0,VLOOKUP($B269,'Feeder DER'!$B$3:$V$366,'Feeder DER'!O$369,FALSE)/1000)</f>
        <v>-0.17262029960903097</v>
      </c>
      <c r="AP269" s="82">
        <f>IF(ISNA(VLOOKUP($B269,'Feeder DER'!$B$3:$V$366,'Feeder DER'!P$369,FALSE)),0,VLOOKUP($B269,'Feeder DER'!$B$3:$V$366,'Feeder DER'!P$369,FALSE)/1000)</f>
        <v>-0.19640958821452253</v>
      </c>
      <c r="AQ269" s="82">
        <f>IF(ISNA(VLOOKUP($B269,'Feeder DER'!$B$3:$V$366,'Feeder DER'!Q$369,FALSE)),0,VLOOKUP($B269,'Feeder DER'!$B$3:$V$366,'Feeder DER'!Q$369,FALSE)/1000)</f>
        <v>-0.2165307243606506</v>
      </c>
      <c r="AR269" s="82">
        <f>IF(ISNA(VLOOKUP($B269,'Feeder DER'!$B$3:$V$366,'Feeder DER'!R$369,FALSE)),0,VLOOKUP($B269,'Feeder DER'!$B$3:$V$366,'Feeder DER'!R$369,FALSE)/1000)</f>
        <v>-0.23392939183657718</v>
      </c>
      <c r="AS269" s="82">
        <f>IF(ISNA(VLOOKUP($B269,'Feeder DER'!$B$3:$V$366,'Feeder DER'!S$369,FALSE)),0,VLOOKUP($B269,'Feeder DER'!$B$3:$V$366,'Feeder DER'!S$369,FALSE)/1000)</f>
        <v>-0.24957259238374149</v>
      </c>
      <c r="AT269" s="82">
        <f>IF(ISNA(VLOOKUP($B269,'Feeder DER'!$B$3:$V$366,'Feeder DER'!T$369,FALSE)),0,VLOOKUP($B269,'Feeder DER'!$B$3:$V$366,'Feeder DER'!T$369,FALSE)/1000)</f>
        <v>-0.26511233717603699</v>
      </c>
      <c r="AU269" s="82">
        <f>IF(ISNA(VLOOKUP($B269,'Feeder DER'!$B$3:$V$366,'Feeder DER'!U$369,FALSE)),0,VLOOKUP($B269,'Feeder DER'!$B$3:$V$366,'Feeder DER'!U$369,FALSE)/1000)</f>
        <v>-0.28099909689799807</v>
      </c>
      <c r="AV269" s="82">
        <f>IF(ISNA(VLOOKUP($B269,'Feeder DER'!$B$3:$V$366,'Feeder DER'!V$369,FALSE)),0,VLOOKUP($B269,'Feeder DER'!$B$3:$V$366,'Feeder DER'!V$369,FALSE)/1000)</f>
        <v>-0.29446677594686721</v>
      </c>
    </row>
    <row r="270" spans="1:48" x14ac:dyDescent="0.25">
      <c r="A270" s="9" t="s">
        <v>1666</v>
      </c>
      <c r="B270" s="108">
        <v>40002</v>
      </c>
      <c r="C270" s="109">
        <v>82.633338929999994</v>
      </c>
      <c r="D270" s="109">
        <v>102.66481756088608</v>
      </c>
      <c r="E270" s="109">
        <v>102.66481756088608</v>
      </c>
      <c r="F270" s="109">
        <v>104.22838118367683</v>
      </c>
      <c r="G270" s="109">
        <v>107.93419630573234</v>
      </c>
      <c r="H270" s="109">
        <v>110.52972125933474</v>
      </c>
      <c r="I270" s="109">
        <v>111.09369077883983</v>
      </c>
      <c r="J270" s="109">
        <v>111.68321855588681</v>
      </c>
      <c r="K270" s="109">
        <v>112.56986416566683</v>
      </c>
      <c r="L270" s="109">
        <v>116.15147527031354</v>
      </c>
      <c r="M270" s="109">
        <v>123.60578260455043</v>
      </c>
      <c r="N270" s="109">
        <v>131.06704655953476</v>
      </c>
      <c r="P270" s="109">
        <v>103.065444642728</v>
      </c>
      <c r="Q270" s="109">
        <v>117.3051390932477</v>
      </c>
      <c r="R270" s="109">
        <v>117.3051390932477</v>
      </c>
      <c r="S270" s="109">
        <v>120.95909488486215</v>
      </c>
      <c r="T270" s="109">
        <v>123.3207796854968</v>
      </c>
      <c r="U270" s="109">
        <v>125.56288738143533</v>
      </c>
      <c r="V270" s="109">
        <v>126.37041740248847</v>
      </c>
      <c r="W270" s="109">
        <v>127.35746385799852</v>
      </c>
      <c r="X270" s="109">
        <v>128.76713477569902</v>
      </c>
      <c r="Y270" s="109">
        <v>131.34114870202581</v>
      </c>
      <c r="Z270" s="109">
        <v>137.80788624335636</v>
      </c>
      <c r="AA270" s="109">
        <v>143.67128245049594</v>
      </c>
      <c r="AC270" s="82">
        <f>IF(ISNA(VLOOKUP($B270,'Feeder DER'!$B$3:$V$366,'Feeder DER'!C$369,FALSE)),0,VLOOKUP($B270,'Feeder DER'!$B$3:$V$366,'Feeder DER'!C$369,FALSE)/1000)</f>
        <v>3.6099417763697461E-2</v>
      </c>
      <c r="AD270" s="82">
        <f>IF(ISNA(VLOOKUP($B270,'Feeder DER'!$B$3:$V$366,'Feeder DER'!D$369,FALSE)),0,VLOOKUP($B270,'Feeder DER'!$B$3:$V$366,'Feeder DER'!D$369,FALSE)/1000)</f>
        <v>7.4247056398899877E-2</v>
      </c>
      <c r="AE270" s="82">
        <f>IF(ISNA(VLOOKUP($B270,'Feeder DER'!$B$3:$V$366,'Feeder DER'!E$369,FALSE)),0,VLOOKUP($B270,'Feeder DER'!$B$3:$V$366,'Feeder DER'!E$369,FALSE)/1000)</f>
        <v>0.12077678072704917</v>
      </c>
      <c r="AF270" s="82">
        <f>IF(ISNA(VLOOKUP($B270,'Feeder DER'!$B$3:$V$366,'Feeder DER'!F$369,FALSE)),0,VLOOKUP($B270,'Feeder DER'!$B$3:$V$366,'Feeder DER'!F$369,FALSE)/1000)</f>
        <v>0.17757737043768723</v>
      </c>
      <c r="AG270" s="82">
        <f>IF(ISNA(VLOOKUP($B270,'Feeder DER'!$B$3:$V$366,'Feeder DER'!G$369,FALSE)),0,VLOOKUP($B270,'Feeder DER'!$B$3:$V$366,'Feeder DER'!G$369,FALSE)/1000)</f>
        <v>0.24091722486947378</v>
      </c>
      <c r="AH270" s="82">
        <f>IF(ISNA(VLOOKUP($B270,'Feeder DER'!$B$3:$V$366,'Feeder DER'!H$369,FALSE)),0,VLOOKUP($B270,'Feeder DER'!$B$3:$V$366,'Feeder DER'!H$369,FALSE)/1000)</f>
        <v>0.3167978592314234</v>
      </c>
      <c r="AI270" s="82">
        <f>IF(ISNA(VLOOKUP($B270,'Feeder DER'!$B$3:$V$366,'Feeder DER'!I$369,FALSE)),0,VLOOKUP($B270,'Feeder DER'!$B$3:$V$366,'Feeder DER'!I$369,FALSE)/1000)</f>
        <v>0.40665615069293681</v>
      </c>
      <c r="AJ270" s="82">
        <f>IF(ISNA(VLOOKUP($B270,'Feeder DER'!$B$3:$V$366,'Feeder DER'!J$369,FALSE)),0,VLOOKUP($B270,'Feeder DER'!$B$3:$V$366,'Feeder DER'!J$369,FALSE)/1000)</f>
        <v>0.61368373459882375</v>
      </c>
      <c r="AK270" s="82">
        <f>IF(ISNA(VLOOKUP($B270,'Feeder DER'!$B$3:$V$366,'Feeder DER'!K$369,FALSE)),0,VLOOKUP($B270,'Feeder DER'!$B$3:$V$366,'Feeder DER'!K$369,FALSE)/1000)</f>
        <v>0.7867819958359441</v>
      </c>
      <c r="AL270" s="82">
        <f>IF(ISNA(VLOOKUP($B270,'Feeder DER'!$B$3:$V$366,'Feeder DER'!L$369,FALSE)),0,VLOOKUP($B270,'Feeder DER'!$B$3:$V$366,'Feeder DER'!L$369,FALSE)/1000)</f>
        <v>0.95366293227836241</v>
      </c>
      <c r="AM270" s="82">
        <f>IF(ISNA(VLOOKUP($B270,'Feeder DER'!$B$3:$V$366,'Feeder DER'!M$369,FALSE)),0,VLOOKUP($B270,'Feeder DER'!$B$3:$V$366,'Feeder DER'!M$369,FALSE)/1000)</f>
        <v>-0.35365720544990353</v>
      </c>
      <c r="AN270" s="82">
        <f>IF(ISNA(VLOOKUP($B270,'Feeder DER'!$B$3:$V$366,'Feeder DER'!N$369,FALSE)),0,VLOOKUP($B270,'Feeder DER'!$B$3:$V$366,'Feeder DER'!N$369,FALSE)/1000)</f>
        <v>-0.4317264249813918</v>
      </c>
      <c r="AO270" s="82">
        <f>IF(ISNA(VLOOKUP($B270,'Feeder DER'!$B$3:$V$366,'Feeder DER'!O$369,FALSE)),0,VLOOKUP($B270,'Feeder DER'!$B$3:$V$366,'Feeder DER'!O$369,FALSE)/1000)</f>
        <v>-0.51432822166093672</v>
      </c>
      <c r="AP270" s="82">
        <f>IF(ISNA(VLOOKUP($B270,'Feeder DER'!$B$3:$V$366,'Feeder DER'!P$369,FALSE)),0,VLOOKUP($B270,'Feeder DER'!$B$3:$V$366,'Feeder DER'!P$369,FALSE)/1000)</f>
        <v>-0.58965555472132625</v>
      </c>
      <c r="AQ270" s="82">
        <f>IF(ISNA(VLOOKUP($B270,'Feeder DER'!$B$3:$V$366,'Feeder DER'!Q$369,FALSE)),0,VLOOKUP($B270,'Feeder DER'!$B$3:$V$366,'Feeder DER'!Q$369,FALSE)/1000)</f>
        <v>-0.65016680875356525</v>
      </c>
      <c r="AR270" s="82">
        <f>IF(ISNA(VLOOKUP($B270,'Feeder DER'!$B$3:$V$366,'Feeder DER'!R$369,FALSE)),0,VLOOKUP($B270,'Feeder DER'!$B$3:$V$366,'Feeder DER'!R$369,FALSE)/1000)</f>
        <v>-0.69741170916860518</v>
      </c>
      <c r="AS270" s="82">
        <f>IF(ISNA(VLOOKUP($B270,'Feeder DER'!$B$3:$V$366,'Feeder DER'!S$369,FALSE)),0,VLOOKUP($B270,'Feeder DER'!$B$3:$V$366,'Feeder DER'!S$369,FALSE)/1000)</f>
        <v>-0.73448120787693294</v>
      </c>
      <c r="AT270" s="82">
        <f>IF(ISNA(VLOOKUP($B270,'Feeder DER'!$B$3:$V$366,'Feeder DER'!T$369,FALSE)),0,VLOOKUP($B270,'Feeder DER'!$B$3:$V$366,'Feeder DER'!T$369,FALSE)/1000)</f>
        <v>-0.74100303644144061</v>
      </c>
      <c r="AU270" s="82">
        <f>IF(ISNA(VLOOKUP($B270,'Feeder DER'!$B$3:$V$366,'Feeder DER'!U$369,FALSE)),0,VLOOKUP($B270,'Feeder DER'!$B$3:$V$366,'Feeder DER'!U$369,FALSE)/1000)</f>
        <v>-0.75895384182472403</v>
      </c>
      <c r="AV270" s="82">
        <f>IF(ISNA(VLOOKUP($B270,'Feeder DER'!$B$3:$V$366,'Feeder DER'!V$369,FALSE)),0,VLOOKUP($B270,'Feeder DER'!$B$3:$V$366,'Feeder DER'!V$369,FALSE)/1000)</f>
        <v>-0.769072650695792</v>
      </c>
    </row>
    <row r="271" spans="1:48" x14ac:dyDescent="0.25">
      <c r="A271" s="9" t="s">
        <v>1666</v>
      </c>
      <c r="B271" s="108">
        <v>40003</v>
      </c>
      <c r="C271" s="109">
        <v>12.80000019</v>
      </c>
      <c r="D271" s="109">
        <v>43.683300521751512</v>
      </c>
      <c r="E271" s="109">
        <v>43.683300521751512</v>
      </c>
      <c r="F271" s="109">
        <v>44.348588019863897</v>
      </c>
      <c r="G271" s="109">
        <v>45.925391441920311</v>
      </c>
      <c r="H271" s="109">
        <v>47.029772662806202</v>
      </c>
      <c r="I271" s="109">
        <v>47.269738510805084</v>
      </c>
      <c r="J271" s="109">
        <v>47.520579253159596</v>
      </c>
      <c r="K271" s="109">
        <v>47.897841956668927</v>
      </c>
      <c r="L271" s="109">
        <v>49.4217972702167</v>
      </c>
      <c r="M271" s="109">
        <v>52.593562975345918</v>
      </c>
      <c r="N271" s="109">
        <v>55.768288683346093</v>
      </c>
      <c r="P271" s="109">
        <v>13.3654530638383</v>
      </c>
      <c r="Q271" s="109">
        <v>43.111885460982435</v>
      </c>
      <c r="R271" s="109">
        <v>43.111885460982435</v>
      </c>
      <c r="S271" s="109">
        <v>44.454784201696206</v>
      </c>
      <c r="T271" s="109">
        <v>45.322748601269254</v>
      </c>
      <c r="U271" s="109">
        <v>46.146766124505397</v>
      </c>
      <c r="V271" s="109">
        <v>46.443548874545648</v>
      </c>
      <c r="W271" s="109">
        <v>46.806307352678402</v>
      </c>
      <c r="X271" s="109">
        <v>47.324388415548739</v>
      </c>
      <c r="Y271" s="109">
        <v>48.270387835732386</v>
      </c>
      <c r="Z271" s="109">
        <v>50.647037745046767</v>
      </c>
      <c r="AA271" s="109">
        <v>52.801948157740782</v>
      </c>
      <c r="AC271" s="82">
        <f>IF(ISNA(VLOOKUP($B271,'Feeder DER'!$B$3:$V$366,'Feeder DER'!C$369,FALSE)),0,VLOOKUP($B271,'Feeder DER'!$B$3:$V$366,'Feeder DER'!C$369,FALSE)/1000)</f>
        <v>5.4521438950193221E-3</v>
      </c>
      <c r="AD271" s="82">
        <f>IF(ISNA(VLOOKUP($B271,'Feeder DER'!$B$3:$V$366,'Feeder DER'!D$369,FALSE)),0,VLOOKUP($B271,'Feeder DER'!$B$3:$V$366,'Feeder DER'!D$369,FALSE)/1000)</f>
        <v>1.0689525307847718E-2</v>
      </c>
      <c r="AE271" s="82">
        <f>IF(ISNA(VLOOKUP($B271,'Feeder DER'!$B$3:$V$366,'Feeder DER'!E$369,FALSE)),0,VLOOKUP($B271,'Feeder DER'!$B$3:$V$366,'Feeder DER'!E$369,FALSE)/1000)</f>
        <v>1.6721149417845433E-2</v>
      </c>
      <c r="AF271" s="82">
        <f>IF(ISNA(VLOOKUP($B271,'Feeder DER'!$B$3:$V$366,'Feeder DER'!F$369,FALSE)),0,VLOOKUP($B271,'Feeder DER'!$B$3:$V$366,'Feeder DER'!F$369,FALSE)/1000)</f>
        <v>2.3338795442819318E-2</v>
      </c>
      <c r="AG271" s="82">
        <f>IF(ISNA(VLOOKUP($B271,'Feeder DER'!$B$3:$V$366,'Feeder DER'!G$369,FALSE)),0,VLOOKUP($B271,'Feeder DER'!$B$3:$V$366,'Feeder DER'!G$369,FALSE)/1000)</f>
        <v>3.0036601501203679E-2</v>
      </c>
      <c r="AH271" s="82">
        <f>IF(ISNA(VLOOKUP($B271,'Feeder DER'!$B$3:$V$366,'Feeder DER'!H$369,FALSE)),0,VLOOKUP($B271,'Feeder DER'!$B$3:$V$366,'Feeder DER'!H$369,FALSE)/1000)</f>
        <v>3.7363449372085369E-2</v>
      </c>
      <c r="AI271" s="82">
        <f>IF(ISNA(VLOOKUP($B271,'Feeder DER'!$B$3:$V$366,'Feeder DER'!I$369,FALSE)),0,VLOOKUP($B271,'Feeder DER'!$B$3:$V$366,'Feeder DER'!I$369,FALSE)/1000)</f>
        <v>4.550448523347015E-2</v>
      </c>
      <c r="AJ271" s="82">
        <f>IF(ISNA(VLOOKUP($B271,'Feeder DER'!$B$3:$V$366,'Feeder DER'!J$369,FALSE)),0,VLOOKUP($B271,'Feeder DER'!$B$3:$V$366,'Feeder DER'!J$369,FALSE)/1000)</f>
        <v>6.2865910103320793E-2</v>
      </c>
      <c r="AK271" s="82">
        <f>IF(ISNA(VLOOKUP($B271,'Feeder DER'!$B$3:$V$366,'Feeder DER'!K$369,FALSE)),0,VLOOKUP($B271,'Feeder DER'!$B$3:$V$366,'Feeder DER'!K$369,FALSE)/1000)</f>
        <v>7.7581366976723382E-2</v>
      </c>
      <c r="AL271" s="82">
        <f>IF(ISNA(VLOOKUP($B271,'Feeder DER'!$B$3:$V$366,'Feeder DER'!L$369,FALSE)),0,VLOOKUP($B271,'Feeder DER'!$B$3:$V$366,'Feeder DER'!L$369,FALSE)/1000)</f>
        <v>9.1417413285010421E-2</v>
      </c>
      <c r="AM271" s="82">
        <f>IF(ISNA(VLOOKUP($B271,'Feeder DER'!$B$3:$V$366,'Feeder DER'!M$369,FALSE)),0,VLOOKUP($B271,'Feeder DER'!$B$3:$V$366,'Feeder DER'!M$369,FALSE)/1000)</f>
        <v>-5.7320013314672888E-2</v>
      </c>
      <c r="AN271" s="82">
        <f>IF(ISNA(VLOOKUP($B271,'Feeder DER'!$B$3:$V$366,'Feeder DER'!N$369,FALSE)),0,VLOOKUP($B271,'Feeder DER'!$B$3:$V$366,'Feeder DER'!N$369,FALSE)/1000)</f>
        <v>-6.866715669921368E-2</v>
      </c>
      <c r="AO271" s="82">
        <f>IF(ISNA(VLOOKUP($B271,'Feeder DER'!$B$3:$V$366,'Feeder DER'!O$369,FALSE)),0,VLOOKUP($B271,'Feeder DER'!$B$3:$V$366,'Feeder DER'!O$369,FALSE)/1000)</f>
        <v>-8.070396916492685E-2</v>
      </c>
      <c r="AP271" s="82">
        <f>IF(ISNA(VLOOKUP($B271,'Feeder DER'!$B$3:$V$366,'Feeder DER'!P$369,FALSE)),0,VLOOKUP($B271,'Feeder DER'!$B$3:$V$366,'Feeder DER'!P$369,FALSE)/1000)</f>
        <v>-9.2051508998855502E-2</v>
      </c>
      <c r="AQ271" s="82">
        <f>IF(ISNA(VLOOKUP($B271,'Feeder DER'!$B$3:$V$366,'Feeder DER'!Q$369,FALSE)),0,VLOOKUP($B271,'Feeder DER'!$B$3:$V$366,'Feeder DER'!Q$369,FALSE)/1000)</f>
        <v>-0.10168721020628257</v>
      </c>
      <c r="AR271" s="82">
        <f>IF(ISNA(VLOOKUP($B271,'Feeder DER'!$B$3:$V$366,'Feeder DER'!R$369,FALSE)),0,VLOOKUP($B271,'Feeder DER'!$B$3:$V$366,'Feeder DER'!R$369,FALSE)/1000)</f>
        <v>-0.11007978780492544</v>
      </c>
      <c r="AS271" s="82">
        <f>IF(ISNA(VLOOKUP($B271,'Feeder DER'!$B$3:$V$366,'Feeder DER'!S$369,FALSE)),0,VLOOKUP($B271,'Feeder DER'!$B$3:$V$366,'Feeder DER'!S$369,FALSE)/1000)</f>
        <v>-0.11769017361836957</v>
      </c>
      <c r="AT271" s="82">
        <f>IF(ISNA(VLOOKUP($B271,'Feeder DER'!$B$3:$V$366,'Feeder DER'!T$369,FALSE)),0,VLOOKUP($B271,'Feeder DER'!$B$3:$V$366,'Feeder DER'!T$369,FALSE)/1000)</f>
        <v>-0.12561493273806174</v>
      </c>
      <c r="AU271" s="82">
        <f>IF(ISNA(VLOOKUP($B271,'Feeder DER'!$B$3:$V$366,'Feeder DER'!U$369,FALSE)),0,VLOOKUP($B271,'Feeder DER'!$B$3:$V$366,'Feeder DER'!U$369,FALSE)/1000)</f>
        <v>-0.13359802681767211</v>
      </c>
      <c r="AV271" s="82">
        <f>IF(ISNA(VLOOKUP($B271,'Feeder DER'!$B$3:$V$366,'Feeder DER'!V$369,FALSE)),0,VLOOKUP($B271,'Feeder DER'!$B$3:$V$366,'Feeder DER'!V$369,FALSE)/1000)</f>
        <v>-0.14043568215059049</v>
      </c>
    </row>
    <row r="272" spans="1:48" x14ac:dyDescent="0.25">
      <c r="A272" s="9" t="s">
        <v>10</v>
      </c>
      <c r="B272" s="108">
        <v>28221</v>
      </c>
      <c r="C272" s="109">
        <v>63.896940010306601</v>
      </c>
      <c r="D272" s="109">
        <v>118.6483063168665</v>
      </c>
      <c r="E272" s="109">
        <v>118.6483063168665</v>
      </c>
      <c r="F272" s="109">
        <v>120.45529511858297</v>
      </c>
      <c r="G272" s="109">
        <v>124.73805427796644</v>
      </c>
      <c r="H272" s="109">
        <v>127.73766648265821</v>
      </c>
      <c r="I272" s="109">
        <v>128.38943823751407</v>
      </c>
      <c r="J272" s="109">
        <v>129.0707473162731</v>
      </c>
      <c r="K272" s="109">
        <v>130.09543135509972</v>
      </c>
      <c r="L272" s="109">
        <v>134.23464965352014</v>
      </c>
      <c r="M272" s="109">
        <v>142.84948929367317</v>
      </c>
      <c r="N272" s="109">
        <v>151.47236860397794</v>
      </c>
      <c r="P272" s="109">
        <v>138.01197594604105</v>
      </c>
      <c r="Q272" s="109">
        <v>110.96052276502466</v>
      </c>
      <c r="R272" s="109">
        <v>110.96052276502466</v>
      </c>
      <c r="S272" s="109">
        <v>114.41684912831839</v>
      </c>
      <c r="T272" s="109">
        <v>116.65079882660332</v>
      </c>
      <c r="U272" s="109">
        <v>118.77163891903152</v>
      </c>
      <c r="V272" s="109">
        <v>119.53549252320551</v>
      </c>
      <c r="W272" s="109">
        <v>120.46915315856521</v>
      </c>
      <c r="X272" s="109">
        <v>121.80258000724197</v>
      </c>
      <c r="Y272" s="109">
        <v>124.23737470658277</v>
      </c>
      <c r="Z272" s="109">
        <v>130.35434949316783</v>
      </c>
      <c r="AA272" s="109">
        <v>135.90061552508899</v>
      </c>
      <c r="AC272" s="82">
        <f>IF(ISNA(VLOOKUP($B272,'Feeder DER'!$B$3:$V$366,'Feeder DER'!C$369,FALSE)),0,VLOOKUP($B272,'Feeder DER'!$B$3:$V$366,'Feeder DER'!C$369,FALSE)/1000)</f>
        <v>2.2266126799535726E-2</v>
      </c>
      <c r="AD272" s="82">
        <f>IF(ISNA(VLOOKUP($B272,'Feeder DER'!$B$3:$V$366,'Feeder DER'!D$369,FALSE)),0,VLOOKUP($B272,'Feeder DER'!$B$3:$V$366,'Feeder DER'!D$369,FALSE)/1000)</f>
        <v>4.6677013872992862E-2</v>
      </c>
      <c r="AE272" s="82">
        <f>IF(ISNA(VLOOKUP($B272,'Feeder DER'!$B$3:$V$366,'Feeder DER'!E$369,FALSE)),0,VLOOKUP($B272,'Feeder DER'!$B$3:$V$366,'Feeder DER'!E$369,FALSE)/1000)</f>
        <v>7.5780345757461814E-2</v>
      </c>
      <c r="AF272" s="82">
        <f>IF(ISNA(VLOOKUP($B272,'Feeder DER'!$B$3:$V$366,'Feeder DER'!F$369,FALSE)),0,VLOOKUP($B272,'Feeder DER'!$B$3:$V$366,'Feeder DER'!F$369,FALSE)/1000)</f>
        <v>0.10875588317439273</v>
      </c>
      <c r="AG272" s="82">
        <f>IF(ISNA(VLOOKUP($B272,'Feeder DER'!$B$3:$V$366,'Feeder DER'!G$369,FALSE)),0,VLOOKUP($B272,'Feeder DER'!$B$3:$V$366,'Feeder DER'!G$369,FALSE)/1000)</f>
        <v>0.142881959479671</v>
      </c>
      <c r="AH272" s="82">
        <f>IF(ISNA(VLOOKUP($B272,'Feeder DER'!$B$3:$V$366,'Feeder DER'!H$369,FALSE)),0,VLOOKUP($B272,'Feeder DER'!$B$3:$V$366,'Feeder DER'!H$369,FALSE)/1000)</f>
        <v>0.1806190483282217</v>
      </c>
      <c r="AI272" s="82">
        <f>IF(ISNA(VLOOKUP($B272,'Feeder DER'!$B$3:$V$366,'Feeder DER'!I$369,FALSE)),0,VLOOKUP($B272,'Feeder DER'!$B$3:$V$366,'Feeder DER'!I$369,FALSE)/1000)</f>
        <v>0.22325423703444941</v>
      </c>
      <c r="AJ272" s="82">
        <f>IF(ISNA(VLOOKUP($B272,'Feeder DER'!$B$3:$V$366,'Feeder DER'!J$369,FALSE)),0,VLOOKUP($B272,'Feeder DER'!$B$3:$V$366,'Feeder DER'!J$369,FALSE)/1000)</f>
        <v>0.31483522815920234</v>
      </c>
      <c r="AK272" s="82">
        <f>IF(ISNA(VLOOKUP($B272,'Feeder DER'!$B$3:$V$366,'Feeder DER'!K$369,FALSE)),0,VLOOKUP($B272,'Feeder DER'!$B$3:$V$366,'Feeder DER'!K$369,FALSE)/1000)</f>
        <v>0.3926867656884519</v>
      </c>
      <c r="AL272" s="82">
        <f>IF(ISNA(VLOOKUP($B272,'Feeder DER'!$B$3:$V$366,'Feeder DER'!L$369,FALSE)),0,VLOOKUP($B272,'Feeder DER'!$B$3:$V$366,'Feeder DER'!L$369,FALSE)/1000)</f>
        <v>0.46577141395239507</v>
      </c>
      <c r="AM272" s="82">
        <f>IF(ISNA(VLOOKUP($B272,'Feeder DER'!$B$3:$V$366,'Feeder DER'!M$369,FALSE)),0,VLOOKUP($B272,'Feeder DER'!$B$3:$V$366,'Feeder DER'!M$369,FALSE)/1000)</f>
        <v>-0.20447221909507463</v>
      </c>
      <c r="AN272" s="82">
        <f>IF(ISNA(VLOOKUP($B272,'Feeder DER'!$B$3:$V$366,'Feeder DER'!N$369,FALSE)),0,VLOOKUP($B272,'Feeder DER'!$B$3:$V$366,'Feeder DER'!N$369,FALSE)/1000)</f>
        <v>-0.26143215712159273</v>
      </c>
      <c r="AO272" s="82">
        <f>IF(ISNA(VLOOKUP($B272,'Feeder DER'!$B$3:$V$366,'Feeder DER'!O$369,FALSE)),0,VLOOKUP($B272,'Feeder DER'!$B$3:$V$366,'Feeder DER'!O$369,FALSE)/1000)</f>
        <v>-0.32481775448477812</v>
      </c>
      <c r="AP272" s="82">
        <f>IF(ISNA(VLOOKUP($B272,'Feeder DER'!$B$3:$V$366,'Feeder DER'!P$369,FALSE)),0,VLOOKUP($B272,'Feeder DER'!$B$3:$V$366,'Feeder DER'!P$369,FALSE)/1000)</f>
        <v>-0.38819012420973664</v>
      </c>
      <c r="AQ272" s="82">
        <f>IF(ISNA(VLOOKUP($B272,'Feeder DER'!$B$3:$V$366,'Feeder DER'!Q$369,FALSE)),0,VLOOKUP($B272,'Feeder DER'!$B$3:$V$366,'Feeder DER'!Q$369,FALSE)/1000)</f>
        <v>-0.44553273943355459</v>
      </c>
      <c r="AR272" s="82">
        <f>IF(ISNA(VLOOKUP($B272,'Feeder DER'!$B$3:$V$366,'Feeder DER'!R$369,FALSE)),0,VLOOKUP($B272,'Feeder DER'!$B$3:$V$366,'Feeder DER'!R$369,FALSE)/1000)</f>
        <v>-0.4989431186781233</v>
      </c>
      <c r="AS272" s="82">
        <f>IF(ISNA(VLOOKUP($B272,'Feeder DER'!$B$3:$V$366,'Feeder DER'!S$369,FALSE)),0,VLOOKUP($B272,'Feeder DER'!$B$3:$V$366,'Feeder DER'!S$369,FALSE)/1000)</f>
        <v>-0.55084150820799294</v>
      </c>
      <c r="AT272" s="82">
        <f>IF(ISNA(VLOOKUP($B272,'Feeder DER'!$B$3:$V$366,'Feeder DER'!T$369,FALSE)),0,VLOOKUP($B272,'Feeder DER'!$B$3:$V$366,'Feeder DER'!T$369,FALSE)/1000)</f>
        <v>-0.61188812271594029</v>
      </c>
      <c r="AU272" s="82">
        <f>IF(ISNA(VLOOKUP($B272,'Feeder DER'!$B$3:$V$366,'Feeder DER'!U$369,FALSE)),0,VLOOKUP($B272,'Feeder DER'!$B$3:$V$366,'Feeder DER'!U$369,FALSE)/1000)</f>
        <v>-0.67427172511116684</v>
      </c>
      <c r="AV272" s="82">
        <f>IF(ISNA(VLOOKUP($B272,'Feeder DER'!$B$3:$V$366,'Feeder DER'!V$369,FALSE)),0,VLOOKUP($B272,'Feeder DER'!$B$3:$V$366,'Feeder DER'!V$369,FALSE)/1000)</f>
        <v>-0.73040916640518561</v>
      </c>
    </row>
    <row r="273" spans="1:48" x14ac:dyDescent="0.25">
      <c r="A273" s="9" t="s">
        <v>10</v>
      </c>
      <c r="B273" s="108">
        <v>28222</v>
      </c>
      <c r="C273" s="109">
        <v>95.393511202592336</v>
      </c>
      <c r="D273" s="109">
        <v>129.04970880845931</v>
      </c>
      <c r="E273" s="109">
        <v>129.04970880845931</v>
      </c>
      <c r="F273" s="109">
        <v>131.01510878693762</v>
      </c>
      <c r="G273" s="109">
        <v>135.67331959138997</v>
      </c>
      <c r="H273" s="109">
        <v>138.93589529575758</v>
      </c>
      <c r="I273" s="109">
        <v>139.64480516379311</v>
      </c>
      <c r="J273" s="109">
        <v>140.38584176980754</v>
      </c>
      <c r="K273" s="109">
        <v>141.50035558746035</v>
      </c>
      <c r="L273" s="109">
        <v>146.00244190194377</v>
      </c>
      <c r="M273" s="109">
        <v>155.37250862691045</v>
      </c>
      <c r="N273" s="109">
        <v>164.75131982640184</v>
      </c>
      <c r="P273" s="109">
        <v>186.72553162085055</v>
      </c>
      <c r="Q273" s="109">
        <v>180.01731288398611</v>
      </c>
      <c r="R273" s="109">
        <v>180.01731288398611</v>
      </c>
      <c r="S273" s="109">
        <v>185.62469980742205</v>
      </c>
      <c r="T273" s="109">
        <v>189.24895834353995</v>
      </c>
      <c r="U273" s="109">
        <v>192.68971299196605</v>
      </c>
      <c r="V273" s="109">
        <v>193.92895438911899</v>
      </c>
      <c r="W273" s="109">
        <v>195.44368300191519</v>
      </c>
      <c r="X273" s="109">
        <v>197.60697416389425</v>
      </c>
      <c r="Y273" s="109">
        <v>201.55707450838955</v>
      </c>
      <c r="Z273" s="109">
        <v>211.48097660095635</v>
      </c>
      <c r="AA273" s="109">
        <v>220.47898672858065</v>
      </c>
      <c r="AC273" s="82">
        <f>IF(ISNA(VLOOKUP($B273,'Feeder DER'!$B$3:$V$366,'Feeder DER'!C$369,FALSE)),0,VLOOKUP($B273,'Feeder DER'!$B$3:$V$366,'Feeder DER'!C$369,FALSE)/1000)</f>
        <v>6.232672992130954E-2</v>
      </c>
      <c r="AD273" s="82">
        <f>IF(ISNA(VLOOKUP($B273,'Feeder DER'!$B$3:$V$366,'Feeder DER'!D$369,FALSE)),0,VLOOKUP($B273,'Feeder DER'!$B$3:$V$366,'Feeder DER'!D$369,FALSE)/1000)</f>
        <v>0.12233002366974001</v>
      </c>
      <c r="AE273" s="82">
        <f>IF(ISNA(VLOOKUP($B273,'Feeder DER'!$B$3:$V$366,'Feeder DER'!E$369,FALSE)),0,VLOOKUP($B273,'Feeder DER'!$B$3:$V$366,'Feeder DER'!E$369,FALSE)/1000)</f>
        <v>0.19121930009572732</v>
      </c>
      <c r="AF273" s="82">
        <f>IF(ISNA(VLOOKUP($B273,'Feeder DER'!$B$3:$V$366,'Feeder DER'!F$369,FALSE)),0,VLOOKUP($B273,'Feeder DER'!$B$3:$V$366,'Feeder DER'!F$369,FALSE)/1000)</f>
        <v>0.26598663056109134</v>
      </c>
      <c r="AG273" s="82">
        <f>IF(ISNA(VLOOKUP($B273,'Feeder DER'!$B$3:$V$366,'Feeder DER'!G$369,FALSE)),0,VLOOKUP($B273,'Feeder DER'!$B$3:$V$366,'Feeder DER'!G$369,FALSE)/1000)</f>
        <v>0.34073382901055055</v>
      </c>
      <c r="AH273" s="82">
        <f>IF(ISNA(VLOOKUP($B273,'Feeder DER'!$B$3:$V$366,'Feeder DER'!H$369,FALSE)),0,VLOOKUP($B273,'Feeder DER'!$B$3:$V$366,'Feeder DER'!H$369,FALSE)/1000)</f>
        <v>0.42132928192220281</v>
      </c>
      <c r="AI273" s="82">
        <f>IF(ISNA(VLOOKUP($B273,'Feeder DER'!$B$3:$V$366,'Feeder DER'!I$369,FALSE)),0,VLOOKUP($B273,'Feeder DER'!$B$3:$V$366,'Feeder DER'!I$369,FALSE)/1000)</f>
        <v>0.50984851440244661</v>
      </c>
      <c r="AJ273" s="82">
        <f>IF(ISNA(VLOOKUP($B273,'Feeder DER'!$B$3:$V$366,'Feeder DER'!J$369,FALSE)),0,VLOOKUP($B273,'Feeder DER'!$B$3:$V$366,'Feeder DER'!J$369,FALSE)/1000)</f>
        <v>0.69554284367790475</v>
      </c>
      <c r="AK273" s="82">
        <f>IF(ISNA(VLOOKUP($B273,'Feeder DER'!$B$3:$V$366,'Feeder DER'!K$369,FALSE)),0,VLOOKUP($B273,'Feeder DER'!$B$3:$V$366,'Feeder DER'!K$369,FALSE)/1000)</f>
        <v>0.85372597658892857</v>
      </c>
      <c r="AL273" s="82">
        <f>IF(ISNA(VLOOKUP($B273,'Feeder DER'!$B$3:$V$366,'Feeder DER'!L$369,FALSE)),0,VLOOKUP($B273,'Feeder DER'!$B$3:$V$366,'Feeder DER'!L$369,FALSE)/1000)</f>
        <v>1.0021080400565547</v>
      </c>
      <c r="AM273" s="82">
        <f>IF(ISNA(VLOOKUP($B273,'Feeder DER'!$B$3:$V$366,'Feeder DER'!M$369,FALSE)),0,VLOOKUP($B273,'Feeder DER'!$B$3:$V$366,'Feeder DER'!M$369,FALSE)/1000)</f>
        <v>-0.61563355098871175</v>
      </c>
      <c r="AN273" s="82">
        <f>IF(ISNA(VLOOKUP($B273,'Feeder DER'!$B$3:$V$366,'Feeder DER'!N$369,FALSE)),0,VLOOKUP($B273,'Feeder DER'!$B$3:$V$366,'Feeder DER'!N$369,FALSE)/1000)</f>
        <v>-0.74783650987936146</v>
      </c>
      <c r="AO273" s="82">
        <f>IF(ISNA(VLOOKUP($B273,'Feeder DER'!$B$3:$V$366,'Feeder DER'!O$369,FALSE)),0,VLOOKUP($B273,'Feeder DER'!$B$3:$V$366,'Feeder DER'!O$369,FALSE)/1000)</f>
        <v>-0.88895707401067781</v>
      </c>
      <c r="AP273" s="82">
        <f>IF(ISNA(VLOOKUP($B273,'Feeder DER'!$B$3:$V$366,'Feeder DER'!P$369,FALSE)),0,VLOOKUP($B273,'Feeder DER'!$B$3:$V$366,'Feeder DER'!P$369,FALSE)/1000)</f>
        <v>-1.0234594763471643</v>
      </c>
      <c r="AQ273" s="82">
        <f>IF(ISNA(VLOOKUP($B273,'Feeder DER'!$B$3:$V$366,'Feeder DER'!Q$369,FALSE)),0,VLOOKUP($B273,'Feeder DER'!$B$3:$V$366,'Feeder DER'!Q$369,FALSE)/1000)</f>
        <v>-1.1392557826267919</v>
      </c>
      <c r="AR273" s="82">
        <f>IF(ISNA(VLOOKUP($B273,'Feeder DER'!$B$3:$V$366,'Feeder DER'!R$369,FALSE)),0,VLOOKUP($B273,'Feeder DER'!$B$3:$V$366,'Feeder DER'!R$369,FALSE)/1000)</f>
        <v>-1.2420262799261661</v>
      </c>
      <c r="AS273" s="82">
        <f>IF(ISNA(VLOOKUP($B273,'Feeder DER'!$B$3:$V$366,'Feeder DER'!S$369,FALSE)),0,VLOOKUP($B273,'Feeder DER'!$B$3:$V$366,'Feeder DER'!S$369,FALSE)/1000)</f>
        <v>-1.3371670026122389</v>
      </c>
      <c r="AT273" s="82">
        <f>IF(ISNA(VLOOKUP($B273,'Feeder DER'!$B$3:$V$366,'Feeder DER'!T$369,FALSE)),0,VLOOKUP($B273,'Feeder DER'!$B$3:$V$366,'Feeder DER'!T$369,FALSE)/1000)</f>
        <v>-1.4439557382780803</v>
      </c>
      <c r="AU273" s="82">
        <f>IF(ISNA(VLOOKUP($B273,'Feeder DER'!$B$3:$V$366,'Feeder DER'!U$369,FALSE)),0,VLOOKUP($B273,'Feeder DER'!$B$3:$V$366,'Feeder DER'!U$369,FALSE)/1000)</f>
        <v>-1.5499557802445096</v>
      </c>
      <c r="AV273" s="82">
        <f>IF(ISNA(VLOOKUP($B273,'Feeder DER'!$B$3:$V$366,'Feeder DER'!V$369,FALSE)),0,VLOOKUP($B273,'Feeder DER'!$B$3:$V$366,'Feeder DER'!V$369,FALSE)/1000)</f>
        <v>-1.6422763108723124</v>
      </c>
    </row>
    <row r="274" spans="1:48" x14ac:dyDescent="0.25">
      <c r="A274" s="9" t="s">
        <v>10</v>
      </c>
      <c r="B274" s="108">
        <v>28223</v>
      </c>
      <c r="C274" s="109">
        <v>159.68736847375425</v>
      </c>
      <c r="D274" s="109">
        <v>210.96750867306784</v>
      </c>
      <c r="E274" s="109">
        <v>210.96750867306784</v>
      </c>
      <c r="F274" s="109">
        <v>214.18049954948347</v>
      </c>
      <c r="G274" s="109">
        <v>221.79563589781796</v>
      </c>
      <c r="H274" s="109">
        <v>227.12921994510404</v>
      </c>
      <c r="I274" s="109">
        <v>228.28812956306516</v>
      </c>
      <c r="J274" s="109">
        <v>229.49955923655983</v>
      </c>
      <c r="K274" s="109">
        <v>231.32154090287185</v>
      </c>
      <c r="L274" s="109">
        <v>238.68144851031485</v>
      </c>
      <c r="M274" s="109">
        <v>253.99941901422855</v>
      </c>
      <c r="N274" s="109">
        <v>269.3316847848435</v>
      </c>
      <c r="P274" s="109">
        <v>296.69080571547136</v>
      </c>
      <c r="Q274" s="109">
        <v>279.61372687266885</v>
      </c>
      <c r="R274" s="109">
        <v>279.61372687266885</v>
      </c>
      <c r="S274" s="109">
        <v>288.32345778999149</v>
      </c>
      <c r="T274" s="109">
        <v>293.95287431776234</v>
      </c>
      <c r="U274" s="109">
        <v>299.29726156078772</v>
      </c>
      <c r="V274" s="109">
        <v>301.22212589745368</v>
      </c>
      <c r="W274" s="109">
        <v>303.57489356095931</v>
      </c>
      <c r="X274" s="109">
        <v>306.93504761737216</v>
      </c>
      <c r="Y274" s="109">
        <v>313.07058125661251</v>
      </c>
      <c r="Z274" s="109">
        <v>328.48498337587068</v>
      </c>
      <c r="AA274" s="109">
        <v>342.46123435926631</v>
      </c>
      <c r="AC274" s="82">
        <f>IF(ISNA(VLOOKUP($B274,'Feeder DER'!$B$3:$V$366,'Feeder DER'!C$369,FALSE)),0,VLOOKUP($B274,'Feeder DER'!$B$3:$V$366,'Feeder DER'!C$369,FALSE)/1000)</f>
        <v>6.383974679640475E-2</v>
      </c>
      <c r="AD274" s="82">
        <f>IF(ISNA(VLOOKUP($B274,'Feeder DER'!$B$3:$V$366,'Feeder DER'!D$369,FALSE)),0,VLOOKUP($B274,'Feeder DER'!$B$3:$V$366,'Feeder DER'!D$369,FALSE)/1000)</f>
        <v>0.12966315820354854</v>
      </c>
      <c r="AE274" s="82">
        <f>IF(ISNA(VLOOKUP($B274,'Feeder DER'!$B$3:$V$366,'Feeder DER'!E$369,FALSE)),0,VLOOKUP($B274,'Feeder DER'!$B$3:$V$366,'Feeder DER'!E$369,FALSE)/1000)</f>
        <v>0.20652433296522915</v>
      </c>
      <c r="AF274" s="82">
        <f>IF(ISNA(VLOOKUP($B274,'Feeder DER'!$B$3:$V$366,'Feeder DER'!F$369,FALSE)),0,VLOOKUP($B274,'Feeder DER'!$B$3:$V$366,'Feeder DER'!F$369,FALSE)/1000)</f>
        <v>0.29156727019218381</v>
      </c>
      <c r="AG274" s="82">
        <f>IF(ISNA(VLOOKUP($B274,'Feeder DER'!$B$3:$V$366,'Feeder DER'!G$369,FALSE)),0,VLOOKUP($B274,'Feeder DER'!$B$3:$V$366,'Feeder DER'!G$369,FALSE)/1000)</f>
        <v>0.37791261610745108</v>
      </c>
      <c r="AH274" s="82">
        <f>IF(ISNA(VLOOKUP($B274,'Feeder DER'!$B$3:$V$366,'Feeder DER'!H$369,FALSE)),0,VLOOKUP($B274,'Feeder DER'!$B$3:$V$366,'Feeder DER'!H$369,FALSE)/1000)</f>
        <v>0.47207209086928004</v>
      </c>
      <c r="AI274" s="82">
        <f>IF(ISNA(VLOOKUP($B274,'Feeder DER'!$B$3:$V$366,'Feeder DER'!I$369,FALSE)),0,VLOOKUP($B274,'Feeder DER'!$B$3:$V$366,'Feeder DER'!I$369,FALSE)/1000)</f>
        <v>0.57625509306056211</v>
      </c>
      <c r="AJ274" s="82">
        <f>IF(ISNA(VLOOKUP($B274,'Feeder DER'!$B$3:$V$366,'Feeder DER'!J$369,FALSE)),0,VLOOKUP($B274,'Feeder DER'!$B$3:$V$366,'Feeder DER'!J$369,FALSE)/1000)</f>
        <v>0.79820425795677896</v>
      </c>
      <c r="AK274" s="82">
        <f>IF(ISNA(VLOOKUP($B274,'Feeder DER'!$B$3:$V$366,'Feeder DER'!K$369,FALSE)),0,VLOOKUP($B274,'Feeder DER'!$B$3:$V$366,'Feeder DER'!K$369,FALSE)/1000)</f>
        <v>0.98717639173141736</v>
      </c>
      <c r="AL274" s="82">
        <f>IF(ISNA(VLOOKUP($B274,'Feeder DER'!$B$3:$V$366,'Feeder DER'!L$369,FALSE)),0,VLOOKUP($B274,'Feeder DER'!$B$3:$V$366,'Feeder DER'!L$369,FALSE)/1000)</f>
        <v>1.1641078171786519</v>
      </c>
      <c r="AM274" s="82">
        <f>IF(ISNA(VLOOKUP($B274,'Feeder DER'!$B$3:$V$366,'Feeder DER'!M$369,FALSE)),0,VLOOKUP($B274,'Feeder DER'!$B$3:$V$366,'Feeder DER'!M$369,FALSE)/1000)</f>
        <v>-0.68988682719445871</v>
      </c>
      <c r="AN274" s="82">
        <f>IF(ISNA(VLOOKUP($B274,'Feeder DER'!$B$3:$V$366,'Feeder DER'!N$369,FALSE)),0,VLOOKUP($B274,'Feeder DER'!$B$3:$V$366,'Feeder DER'!N$369,FALSE)/1000)</f>
        <v>-0.83952043180242075</v>
      </c>
      <c r="AO274" s="82">
        <f>IF(ISNA(VLOOKUP($B274,'Feeder DER'!$B$3:$V$366,'Feeder DER'!O$369,FALSE)),0,VLOOKUP($B274,'Feeder DER'!$B$3:$V$366,'Feeder DER'!O$369,FALSE)/1000)</f>
        <v>-1.0023407172266596</v>
      </c>
      <c r="AP274" s="82">
        <f>IF(ISNA(VLOOKUP($B274,'Feeder DER'!$B$3:$V$366,'Feeder DER'!P$369,FALSE)),0,VLOOKUP($B274,'Feeder DER'!$B$3:$V$366,'Feeder DER'!P$369,FALSE)/1000)</f>
        <v>-1.1609490492080026</v>
      </c>
      <c r="AQ274" s="82">
        <f>IF(ISNA(VLOOKUP($B274,'Feeder DER'!$B$3:$V$366,'Feeder DER'!Q$369,FALSE)),0,VLOOKUP($B274,'Feeder DER'!$B$3:$V$366,'Feeder DER'!Q$369,FALSE)/1000)</f>
        <v>-1.3005986965032814</v>
      </c>
      <c r="AR274" s="82">
        <f>IF(ISNA(VLOOKUP($B274,'Feeder DER'!$B$3:$V$366,'Feeder DER'!R$369,FALSE)),0,VLOOKUP($B274,'Feeder DER'!$B$3:$V$366,'Feeder DER'!R$369,FALSE)/1000)</f>
        <v>-1.4272263150041458</v>
      </c>
      <c r="AS274" s="82">
        <f>IF(ISNA(VLOOKUP($B274,'Feeder DER'!$B$3:$V$366,'Feeder DER'!S$369,FALSE)),0,VLOOKUP($B274,'Feeder DER'!$B$3:$V$366,'Feeder DER'!S$369,FALSE)/1000)</f>
        <v>-1.5469865204392854</v>
      </c>
      <c r="AT274" s="82">
        <f>IF(ISNA(VLOOKUP($B274,'Feeder DER'!$B$3:$V$366,'Feeder DER'!T$369,FALSE)),0,VLOOKUP($B274,'Feeder DER'!$B$3:$V$366,'Feeder DER'!T$369,FALSE)/1000)</f>
        <v>-1.6836624980344002</v>
      </c>
      <c r="AU274" s="82">
        <f>IF(ISNA(VLOOKUP($B274,'Feeder DER'!$B$3:$V$366,'Feeder DER'!U$369,FALSE)),0,VLOOKUP($B274,'Feeder DER'!$B$3:$V$366,'Feeder DER'!U$369,FALSE)/1000)</f>
        <v>-1.8200116250402147</v>
      </c>
      <c r="AV274" s="82">
        <f>IF(ISNA(VLOOKUP($B274,'Feeder DER'!$B$3:$V$366,'Feeder DER'!V$369,FALSE)),0,VLOOKUP($B274,'Feeder DER'!$B$3:$V$366,'Feeder DER'!V$369,FALSE)/1000)</f>
        <v>-1.9413105718011268</v>
      </c>
    </row>
    <row r="275" spans="1:48" x14ac:dyDescent="0.25">
      <c r="A275" s="9" t="s">
        <v>10</v>
      </c>
      <c r="B275" s="108">
        <v>28224</v>
      </c>
      <c r="C275" s="109">
        <v>86.708603015965352</v>
      </c>
      <c r="D275" s="109">
        <v>93.537288493220018</v>
      </c>
      <c r="E275" s="109">
        <v>93.537288493220018</v>
      </c>
      <c r="F275" s="109">
        <v>94.961841764117793</v>
      </c>
      <c r="G275" s="109">
        <v>98.338187297179019</v>
      </c>
      <c r="H275" s="109">
        <v>100.70295423627651</v>
      </c>
      <c r="I275" s="109">
        <v>101.21678342236594</v>
      </c>
      <c r="J275" s="109">
        <v>101.75389858086419</v>
      </c>
      <c r="K275" s="109">
        <v>102.56171598280967</v>
      </c>
      <c r="L275" s="109">
        <v>105.82489999389679</v>
      </c>
      <c r="M275" s="109">
        <v>112.61647389628189</v>
      </c>
      <c r="N275" s="109">
        <v>119.41438593335862</v>
      </c>
      <c r="P275" s="109">
        <v>144.12508292828929</v>
      </c>
      <c r="Q275" s="109">
        <v>144.64627897987273</v>
      </c>
      <c r="R275" s="109">
        <v>144.64627897987273</v>
      </c>
      <c r="S275" s="109">
        <v>149.15188813646603</v>
      </c>
      <c r="T275" s="109">
        <v>152.06402754634792</v>
      </c>
      <c r="U275" s="109">
        <v>154.82871916852693</v>
      </c>
      <c r="V275" s="109">
        <v>155.82446593301458</v>
      </c>
      <c r="W275" s="109">
        <v>157.04157029922916</v>
      </c>
      <c r="X275" s="109">
        <v>158.77980320537179</v>
      </c>
      <c r="Y275" s="109">
        <v>161.95376079464313</v>
      </c>
      <c r="Z275" s="109">
        <v>169.92774667218734</v>
      </c>
      <c r="AA275" s="109">
        <v>177.15776617604942</v>
      </c>
      <c r="AC275" s="82">
        <f>IF(ISNA(VLOOKUP($B275,'Feeder DER'!$B$3:$V$366,'Feeder DER'!C$369,FALSE)),0,VLOOKUP($B275,'Feeder DER'!$B$3:$V$366,'Feeder DER'!C$369,FALSE)/1000)</f>
        <v>2.5809547474471738E-2</v>
      </c>
      <c r="AD275" s="82">
        <f>IF(ISNA(VLOOKUP($B275,'Feeder DER'!$B$3:$V$366,'Feeder DER'!D$369,FALSE)),0,VLOOKUP($B275,'Feeder DER'!$B$3:$V$366,'Feeder DER'!D$369,FALSE)/1000)</f>
        <v>5.4104746947916386E-2</v>
      </c>
      <c r="AE275" s="82">
        <f>IF(ISNA(VLOOKUP($B275,'Feeder DER'!$B$3:$V$366,'Feeder DER'!E$369,FALSE)),0,VLOOKUP($B275,'Feeder DER'!$B$3:$V$366,'Feeder DER'!E$369,FALSE)/1000)</f>
        <v>8.7839503492969193E-2</v>
      </c>
      <c r="AF275" s="82">
        <f>IF(ISNA(VLOOKUP($B275,'Feeder DER'!$B$3:$V$366,'Feeder DER'!F$369,FALSE)),0,VLOOKUP($B275,'Feeder DER'!$B$3:$V$366,'Feeder DER'!F$369,FALSE)/1000)</f>
        <v>0.1260632782250761</v>
      </c>
      <c r="AG275" s="82">
        <f>IF(ISNA(VLOOKUP($B275,'Feeder DER'!$B$3:$V$366,'Feeder DER'!G$369,FALSE)),0,VLOOKUP($B275,'Feeder DER'!$B$3:$V$366,'Feeder DER'!G$369,FALSE)/1000)</f>
        <v>0.16562122906832602</v>
      </c>
      <c r="AH275" s="82">
        <f>IF(ISNA(VLOOKUP($B275,'Feeder DER'!$B$3:$V$366,'Feeder DER'!H$369,FALSE)),0,VLOOKUP($B275,'Feeder DER'!$B$3:$V$366,'Feeder DER'!H$369,FALSE)/1000)</f>
        <v>0.20936541678717649</v>
      </c>
      <c r="AI275" s="82">
        <f>IF(ISNA(VLOOKUP($B275,'Feeder DER'!$B$3:$V$366,'Feeder DER'!I$369,FALSE)),0,VLOOKUP($B275,'Feeder DER'!$B$3:$V$366,'Feeder DER'!I$369,FALSE)/1000)</f>
        <v>0.25878809521165819</v>
      </c>
      <c r="AJ275" s="82">
        <f>IF(ISNA(VLOOKUP($B275,'Feeder DER'!$B$3:$V$366,'Feeder DER'!J$369,FALSE)),0,VLOOKUP($B275,'Feeder DER'!$B$3:$V$366,'Feeder DER'!J$369,FALSE)/1000)</f>
        <v>0.36494891119009865</v>
      </c>
      <c r="AK275" s="82">
        <f>IF(ISNA(VLOOKUP($B275,'Feeder DER'!$B$3:$V$366,'Feeder DER'!K$369,FALSE)),0,VLOOKUP($B275,'Feeder DER'!$B$3:$V$366,'Feeder DER'!K$369,FALSE)/1000)</f>
        <v>0.45519500707827038</v>
      </c>
      <c r="AL275" s="82">
        <f>IF(ISNA(VLOOKUP($B275,'Feeder DER'!$B$3:$V$366,'Feeder DER'!L$369,FALSE)),0,VLOOKUP($B275,'Feeder DER'!$B$3:$V$366,'Feeder DER'!L$369,FALSE)/1000)</f>
        <v>0.53991564075735587</v>
      </c>
      <c r="AM275" s="82">
        <f>IF(ISNA(VLOOKUP($B275,'Feeder DER'!$B$3:$V$366,'Feeder DER'!M$369,FALSE)),0,VLOOKUP($B275,'Feeder DER'!$B$3:$V$366,'Feeder DER'!M$369,FALSE)/1000)</f>
        <v>-0.23698863858043012</v>
      </c>
      <c r="AN275" s="82">
        <f>IF(ISNA(VLOOKUP($B275,'Feeder DER'!$B$3:$V$366,'Feeder DER'!N$369,FALSE)),0,VLOOKUP($B275,'Feeder DER'!$B$3:$V$366,'Feeder DER'!N$369,FALSE)/1000)</f>
        <v>-0.30301287517229869</v>
      </c>
      <c r="AO275" s="82">
        <f>IF(ISNA(VLOOKUP($B275,'Feeder DER'!$B$3:$V$366,'Feeder DER'!O$369,FALSE)),0,VLOOKUP($B275,'Feeder DER'!$B$3:$V$366,'Feeder DER'!O$369,FALSE)/1000)</f>
        <v>-0.37648625039761546</v>
      </c>
      <c r="AP275" s="82">
        <f>IF(ISNA(VLOOKUP($B275,'Feeder DER'!$B$3:$V$366,'Feeder DER'!P$369,FALSE)),0,VLOOKUP($B275,'Feeder DER'!$B$3:$V$366,'Feeder DER'!P$369,FALSE)/1000)</f>
        <v>-0.44994534176655787</v>
      </c>
      <c r="AQ275" s="82">
        <f>IF(ISNA(VLOOKUP($B275,'Feeder DER'!$B$3:$V$366,'Feeder DER'!Q$369,FALSE)),0,VLOOKUP($B275,'Feeder DER'!$B$3:$V$366,'Feeder DER'!Q$369,FALSE)/1000)</f>
        <v>-0.51641594083953668</v>
      </c>
      <c r="AR275" s="82">
        <f>IF(ISNA(VLOOKUP($B275,'Feeder DER'!$B$3:$V$366,'Feeder DER'!R$369,FALSE)),0,VLOOKUP($B275,'Feeder DER'!$B$3:$V$366,'Feeder DER'!R$369,FALSE)/1000)</f>
        <v>-0.57832923905896216</v>
      </c>
      <c r="AS275" s="82">
        <f>IF(ISNA(VLOOKUP($B275,'Feeder DER'!$B$3:$V$366,'Feeder DER'!S$369,FALSE)),0,VLOOKUP($B275,'Feeder DER'!$B$3:$V$366,'Feeder DER'!S$369,FALSE)/1000)</f>
        <v>-0.6384907033285957</v>
      </c>
      <c r="AT275" s="82">
        <f>IF(ISNA(VLOOKUP($B275,'Feeder DER'!$B$3:$V$366,'Feeder DER'!T$369,FALSE)),0,VLOOKUP($B275,'Feeder DER'!$B$3:$V$366,'Feeder DER'!T$369,FALSE)/1000)</f>
        <v>-0.70925770831133517</v>
      </c>
      <c r="AU275" s="82">
        <f>IF(ISNA(VLOOKUP($B275,'Feeder DER'!$B$3:$V$366,'Feeder DER'!U$369,FALSE)),0,VLOOKUP($B275,'Feeder DER'!$B$3:$V$366,'Feeder DER'!U$369,FALSE)/1000)</f>
        <v>-0.78157577956740598</v>
      </c>
      <c r="AV275" s="82">
        <f>IF(ISNA(VLOOKUP($B275,'Feeder DER'!$B$3:$V$366,'Feeder DER'!V$369,FALSE)),0,VLOOKUP($B275,'Feeder DER'!$B$3:$V$366,'Feeder DER'!V$369,FALSE)/1000)</f>
        <v>-0.84665382844694603</v>
      </c>
    </row>
    <row r="276" spans="1:48" x14ac:dyDescent="0.25">
      <c r="A276" s="9" t="s">
        <v>10</v>
      </c>
      <c r="B276" s="108">
        <v>28225</v>
      </c>
      <c r="C276" s="109">
        <v>4.9294982263341511</v>
      </c>
      <c r="D276" s="109">
        <v>5.7882137307462722</v>
      </c>
      <c r="E276" s="109">
        <v>5.7882137307462722</v>
      </c>
      <c r="F276" s="109">
        <v>5.8763670109580204</v>
      </c>
      <c r="G276" s="109">
        <v>6.0852998321785696</v>
      </c>
      <c r="H276" s="109">
        <v>6.2316348039036802</v>
      </c>
      <c r="I276" s="109">
        <v>6.2634312478469605</v>
      </c>
      <c r="J276" s="109">
        <v>6.296668659209776</v>
      </c>
      <c r="K276" s="109">
        <v>6.3466574909708715</v>
      </c>
      <c r="L276" s="109">
        <v>6.5485877243910471</v>
      </c>
      <c r="M276" s="109">
        <v>6.968859489249966</v>
      </c>
      <c r="N276" s="109">
        <v>7.3895234664430287</v>
      </c>
      <c r="P276" s="109">
        <v>5.9021153107125546</v>
      </c>
      <c r="Q276" s="109">
        <v>7.3366724868468518</v>
      </c>
      <c r="R276" s="109">
        <v>7.3366724868468518</v>
      </c>
      <c r="S276" s="109">
        <v>7.5652036247979568</v>
      </c>
      <c r="T276" s="109">
        <v>7.7129116283292181</v>
      </c>
      <c r="U276" s="109">
        <v>7.8531408627216157</v>
      </c>
      <c r="V276" s="109">
        <v>7.9036466064047968</v>
      </c>
      <c r="W276" s="109">
        <v>7.9653799339414855</v>
      </c>
      <c r="X276" s="109">
        <v>8.0535456691969554</v>
      </c>
      <c r="Y276" s="109">
        <v>8.2145334767220017</v>
      </c>
      <c r="Z276" s="109">
        <v>8.6189857945477808</v>
      </c>
      <c r="AA276" s="109">
        <v>8.9857030412509058</v>
      </c>
      <c r="AC276" s="82">
        <f>IF(ISNA(VLOOKUP($B276,'Feeder DER'!$B$3:$V$366,'Feeder DER'!C$369,FALSE)),0,VLOOKUP($B276,'Feeder DER'!$B$3:$V$366,'Feeder DER'!C$369,FALSE)/1000)</f>
        <v>3.4403739946970504E-4</v>
      </c>
      <c r="AD276" s="82">
        <f>IF(ISNA(VLOOKUP($B276,'Feeder DER'!$B$3:$V$366,'Feeder DER'!D$369,FALSE)),0,VLOOKUP($B276,'Feeder DER'!$B$3:$V$366,'Feeder DER'!D$369,FALSE)/1000)</f>
        <v>7.2450329320150641E-4</v>
      </c>
      <c r="AE276" s="82">
        <f>IF(ISNA(VLOOKUP($B276,'Feeder DER'!$B$3:$V$366,'Feeder DER'!E$369,FALSE)),0,VLOOKUP($B276,'Feeder DER'!$B$3:$V$366,'Feeder DER'!E$369,FALSE)/1000)</f>
        <v>1.1746913606230536E-3</v>
      </c>
      <c r="AF276" s="82">
        <f>IF(ISNA(VLOOKUP($B276,'Feeder DER'!$B$3:$V$366,'Feeder DER'!F$369,FALSE)),0,VLOOKUP($B276,'Feeder DER'!$B$3:$V$366,'Feeder DER'!F$369,FALSE)/1000)</f>
        <v>1.6801229152945956E-3</v>
      </c>
      <c r="AG276" s="82">
        <f>IF(ISNA(VLOOKUP($B276,'Feeder DER'!$B$3:$V$366,'Feeder DER'!G$369,FALSE)),0,VLOOKUP($B276,'Feeder DER'!$B$3:$V$366,'Feeder DER'!G$369,FALSE)/1000)</f>
        <v>2.1991381582390254E-3</v>
      </c>
      <c r="AH276" s="82">
        <f>IF(ISNA(VLOOKUP($B276,'Feeder DER'!$B$3:$V$366,'Feeder DER'!H$369,FALSE)),0,VLOOKUP($B276,'Feeder DER'!$B$3:$V$366,'Feeder DER'!H$369,FALSE)/1000)</f>
        <v>2.7695331970881564E-3</v>
      </c>
      <c r="AI276" s="82">
        <f>IF(ISNA(VLOOKUP($B276,'Feeder DER'!$B$3:$V$366,'Feeder DER'!I$369,FALSE)),0,VLOOKUP($B276,'Feeder DER'!$B$3:$V$366,'Feeder DER'!I$369,FALSE)/1000)</f>
        <v>3.4085591852279101E-3</v>
      </c>
      <c r="AJ276" s="82">
        <f>IF(ISNA(VLOOKUP($B276,'Feeder DER'!$B$3:$V$366,'Feeder DER'!J$369,FALSE)),0,VLOOKUP($B276,'Feeder DER'!$B$3:$V$366,'Feeder DER'!J$369,FALSE)/1000)</f>
        <v>4.7796420129287065E-3</v>
      </c>
      <c r="AK276" s="82">
        <f>IF(ISNA(VLOOKUP($B276,'Feeder DER'!$B$3:$V$366,'Feeder DER'!K$369,FALSE)),0,VLOOKUP($B276,'Feeder DER'!$B$3:$V$366,'Feeder DER'!K$369,FALSE)/1000)</f>
        <v>5.9414403236336686E-3</v>
      </c>
      <c r="AL276" s="82">
        <f>IF(ISNA(VLOOKUP($B276,'Feeder DER'!$B$3:$V$366,'Feeder DER'!L$369,FALSE)),0,VLOOKUP($B276,'Feeder DER'!$B$3:$V$366,'Feeder DER'!L$369,FALSE)/1000)</f>
        <v>7.0293714239416999E-3</v>
      </c>
      <c r="AM276" s="82">
        <f>IF(ISNA(VLOOKUP($B276,'Feeder DER'!$B$3:$V$366,'Feeder DER'!M$369,FALSE)),0,VLOOKUP($B276,'Feeder DER'!$B$3:$V$366,'Feeder DER'!M$369,FALSE)/1000)</f>
        <v>-3.3390852117704006E-3</v>
      </c>
      <c r="AN276" s="82">
        <f>IF(ISNA(VLOOKUP($B276,'Feeder DER'!$B$3:$V$366,'Feeder DER'!N$369,FALSE)),0,VLOOKUP($B276,'Feeder DER'!$B$3:$V$366,'Feeder DER'!N$369,FALSE)/1000)</f>
        <v>-4.2213406737555692E-3</v>
      </c>
      <c r="AO276" s="82">
        <f>IF(ISNA(VLOOKUP($B276,'Feeder DER'!$B$3:$V$366,'Feeder DER'!O$369,FALSE)),0,VLOOKUP($B276,'Feeder DER'!$B$3:$V$366,'Feeder DER'!O$369,FALSE)/1000)</f>
        <v>-5.1958810310658811E-3</v>
      </c>
      <c r="AP276" s="82">
        <f>IF(ISNA(VLOOKUP($B276,'Feeder DER'!$B$3:$V$366,'Feeder DER'!P$369,FALSE)),0,VLOOKUP($B276,'Feeder DER'!$B$3:$V$366,'Feeder DER'!P$369,FALSE)/1000)</f>
        <v>-6.1620875352867439E-3</v>
      </c>
      <c r="AQ276" s="82">
        <f>IF(ISNA(VLOOKUP($B276,'Feeder DER'!$B$3:$V$366,'Feeder DER'!Q$369,FALSE)),0,VLOOKUP($B276,'Feeder DER'!$B$3:$V$366,'Feeder DER'!Q$369,FALSE)/1000)</f>
        <v>-7.0286596762134694E-3</v>
      </c>
      <c r="AR276" s="82">
        <f>IF(ISNA(VLOOKUP($B276,'Feeder DER'!$B$3:$V$366,'Feeder DER'!R$369,FALSE)),0,VLOOKUP($B276,'Feeder DER'!$B$3:$V$366,'Feeder DER'!R$369,FALSE)/1000)</f>
        <v>-7.8289766996626556E-3</v>
      </c>
      <c r="AS276" s="82">
        <f>IF(ISNA(VLOOKUP($B276,'Feeder DER'!$B$3:$V$366,'Feeder DER'!S$369,FALSE)),0,VLOOKUP($B276,'Feeder DER'!$B$3:$V$366,'Feeder DER'!S$369,FALSE)/1000)</f>
        <v>-8.5999395634194734E-3</v>
      </c>
      <c r="AT276" s="82">
        <f>IF(ISNA(VLOOKUP($B276,'Feeder DER'!$B$3:$V$366,'Feeder DER'!T$369,FALSE)),0,VLOOKUP($B276,'Feeder DER'!$B$3:$V$366,'Feeder DER'!T$369,FALSE)/1000)</f>
        <v>-9.5008464294487702E-3</v>
      </c>
      <c r="AU276" s="82">
        <f>IF(ISNA(VLOOKUP($B276,'Feeder DER'!$B$3:$V$366,'Feeder DER'!U$369,FALSE)),0,VLOOKUP($B276,'Feeder DER'!$B$3:$V$366,'Feeder DER'!U$369,FALSE)/1000)</f>
        <v>-1.0412251391375684E-2</v>
      </c>
      <c r="AV276" s="82">
        <f>IF(ISNA(VLOOKUP($B276,'Feeder DER'!$B$3:$V$366,'Feeder DER'!V$369,FALSE)),0,VLOOKUP($B276,'Feeder DER'!$B$3:$V$366,'Feeder DER'!V$369,FALSE)/1000)</f>
        <v>-1.1225984926068444E-2</v>
      </c>
    </row>
    <row r="277" spans="1:48" x14ac:dyDescent="0.25">
      <c r="A277" s="9" t="s">
        <v>10</v>
      </c>
      <c r="B277" s="108">
        <v>28228</v>
      </c>
      <c r="C277" s="109">
        <v>60.585498391406738</v>
      </c>
      <c r="D277" s="109">
        <v>119.99621170797064</v>
      </c>
      <c r="E277" s="109">
        <v>119.99621170797064</v>
      </c>
      <c r="F277" s="109">
        <v>121.82372882587728</v>
      </c>
      <c r="G277" s="109">
        <v>126.15514231787564</v>
      </c>
      <c r="H277" s="109">
        <v>129.18883165006662</v>
      </c>
      <c r="I277" s="109">
        <v>129.84800786512434</v>
      </c>
      <c r="J277" s="109">
        <v>130.53705696317883</v>
      </c>
      <c r="K277" s="109">
        <v>131.57338193631784</v>
      </c>
      <c r="L277" s="109">
        <v>135.75962386982073</v>
      </c>
      <c r="M277" s="109">
        <v>144.47233249061856</v>
      </c>
      <c r="N277" s="109">
        <v>153.19317211632941</v>
      </c>
      <c r="P277" s="109">
        <v>118.43229644612089</v>
      </c>
      <c r="Q277" s="109">
        <v>124.28096155463804</v>
      </c>
      <c r="R277" s="109">
        <v>124.28096155463804</v>
      </c>
      <c r="S277" s="109">
        <v>128.15220831134661</v>
      </c>
      <c r="T277" s="109">
        <v>130.65433618213436</v>
      </c>
      <c r="U277" s="109">
        <v>133.02977601805486</v>
      </c>
      <c r="V277" s="109">
        <v>133.88532768677538</v>
      </c>
      <c r="W277" s="109">
        <v>134.93107115153845</v>
      </c>
      <c r="X277" s="109">
        <v>136.42457142340771</v>
      </c>
      <c r="Y277" s="109">
        <v>139.15165506434374</v>
      </c>
      <c r="Z277" s="109">
        <v>146.00295216837915</v>
      </c>
      <c r="AA277" s="109">
        <v>152.21502884491639</v>
      </c>
      <c r="AC277" s="82">
        <f>IF(ISNA(VLOOKUP($B277,'Feeder DER'!$B$3:$V$366,'Feeder DER'!C$369,FALSE)),0,VLOOKUP($B277,'Feeder DER'!$B$3:$V$366,'Feeder DER'!C$369,FALSE)/1000)</f>
        <v>2.0251819289317633E-2</v>
      </c>
      <c r="AD277" s="82">
        <f>IF(ISNA(VLOOKUP($B277,'Feeder DER'!$B$3:$V$366,'Feeder DER'!D$369,FALSE)),0,VLOOKUP($B277,'Feeder DER'!$B$3:$V$366,'Feeder DER'!D$369,FALSE)/1000)</f>
        <v>4.2454039884552042E-2</v>
      </c>
      <c r="AE277" s="82">
        <f>IF(ISNA(VLOOKUP($B277,'Feeder DER'!$B$3:$V$366,'Feeder DER'!E$369,FALSE)),0,VLOOKUP($B277,'Feeder DER'!$B$3:$V$366,'Feeder DER'!E$369,FALSE)/1000)</f>
        <v>6.8924484358453747E-2</v>
      </c>
      <c r="AF277" s="82">
        <f>IF(ISNA(VLOOKUP($B277,'Feeder DER'!$B$3:$V$366,'Feeder DER'!F$369,FALSE)),0,VLOOKUP($B277,'Feeder DER'!$B$3:$V$366,'Feeder DER'!F$369,FALSE)/1000)</f>
        <v>9.8917299195516645E-2</v>
      </c>
      <c r="AG277" s="82">
        <f>IF(ISNA(VLOOKUP($B277,'Feeder DER'!$B$3:$V$366,'Feeder DER'!G$369,FALSE)),0,VLOOKUP($B277,'Feeder DER'!$B$3:$V$366,'Feeder DER'!G$369,FALSE)/1000)</f>
        <v>0.12995699381726847</v>
      </c>
      <c r="AH277" s="82">
        <f>IF(ISNA(VLOOKUP($B277,'Feeder DER'!$B$3:$V$366,'Feeder DER'!H$369,FALSE)),0,VLOOKUP($B277,'Feeder DER'!$B$3:$V$366,'Feeder DER'!H$369,FALSE)/1000)</f>
        <v>0.16428147724792103</v>
      </c>
      <c r="AI277" s="82">
        <f>IF(ISNA(VLOOKUP($B277,'Feeder DER'!$B$3:$V$366,'Feeder DER'!I$369,FALSE)),0,VLOOKUP($B277,'Feeder DER'!$B$3:$V$366,'Feeder DER'!I$369,FALSE)/1000)</f>
        <v>0.2030616671461225</v>
      </c>
      <c r="AJ277" s="82">
        <f>IF(ISNA(VLOOKUP($B277,'Feeder DER'!$B$3:$V$366,'Feeder DER'!J$369,FALSE)),0,VLOOKUP($B277,'Feeder DER'!$B$3:$V$366,'Feeder DER'!J$369,FALSE)/1000)</f>
        <v>0.2863622233813064</v>
      </c>
      <c r="AK277" s="82">
        <f>IF(ISNA(VLOOKUP($B277,'Feeder DER'!$B$3:$V$366,'Feeder DER'!K$369,FALSE)),0,VLOOKUP($B277,'Feeder DER'!$B$3:$V$366,'Feeder DER'!K$369,FALSE)/1000)</f>
        <v>0.35717507383137387</v>
      </c>
      <c r="AL277" s="82">
        <f>IF(ISNA(VLOOKUP($B277,'Feeder DER'!$B$3:$V$366,'Feeder DER'!L$369,FALSE)),0,VLOOKUP($B277,'Feeder DER'!$B$3:$V$366,'Feeder DER'!L$369,FALSE)/1000)</f>
        <v>0.42365229374553026</v>
      </c>
      <c r="AM277" s="82">
        <f>IF(ISNA(VLOOKUP($B277,'Feeder DER'!$B$3:$V$366,'Feeder DER'!M$369,FALSE)),0,VLOOKUP($B277,'Feeder DER'!$B$3:$V$366,'Feeder DER'!M$369,FALSE)/1000)</f>
        <v>-0.18595642123905604</v>
      </c>
      <c r="AN277" s="82">
        <f>IF(ISNA(VLOOKUP($B277,'Feeder DER'!$B$3:$V$366,'Feeder DER'!N$369,FALSE)),0,VLOOKUP($B277,'Feeder DER'!$B$3:$V$366,'Feeder DER'!N$369,FALSE)/1000)</f>
        <v>-0.23776325394296965</v>
      </c>
      <c r="AO277" s="82">
        <f>IF(ISNA(VLOOKUP($B277,'Feeder DER'!$B$3:$V$366,'Feeder DER'!O$369,FALSE)),0,VLOOKUP($B277,'Feeder DER'!$B$3:$V$366,'Feeder DER'!O$369,FALSE)/1000)</f>
        <v>-0.29541515656199446</v>
      </c>
      <c r="AP277" s="82">
        <f>IF(ISNA(VLOOKUP($B277,'Feeder DER'!$B$3:$V$366,'Feeder DER'!P$369,FALSE)),0,VLOOKUP($B277,'Feeder DER'!$B$3:$V$366,'Feeder DER'!P$369,FALSE)/1000)</f>
        <v>-0.35305585115506177</v>
      </c>
      <c r="AQ277" s="82">
        <f>IF(ISNA(VLOOKUP($B277,'Feeder DER'!$B$3:$V$366,'Feeder DER'!Q$369,FALSE)),0,VLOOKUP($B277,'Feeder DER'!$B$3:$V$366,'Feeder DER'!Q$369,FALSE)/1000)</f>
        <v>-0.40521292836883804</v>
      </c>
      <c r="AR277" s="82">
        <f>IF(ISNA(VLOOKUP($B277,'Feeder DER'!$B$3:$V$366,'Feeder DER'!R$369,FALSE)),0,VLOOKUP($B277,'Feeder DER'!$B$3:$V$366,'Feeder DER'!R$369,FALSE)/1000)</f>
        <v>-0.4537940562784083</v>
      </c>
      <c r="AS277" s="82">
        <f>IF(ISNA(VLOOKUP($B277,'Feeder DER'!$B$3:$V$366,'Feeder DER'!S$369,FALSE)),0,VLOOKUP($B277,'Feeder DER'!$B$3:$V$366,'Feeder DER'!S$369,FALSE)/1000)</f>
        <v>-0.50100058338913966</v>
      </c>
      <c r="AT277" s="82">
        <f>IF(ISNA(VLOOKUP($B277,'Feeder DER'!$B$3:$V$366,'Feeder DER'!T$369,FALSE)),0,VLOOKUP($B277,'Feeder DER'!$B$3:$V$366,'Feeder DER'!T$369,FALSE)/1000)</f>
        <v>-0.55652889507202452</v>
      </c>
      <c r="AU277" s="82">
        <f>IF(ISNA(VLOOKUP($B277,'Feeder DER'!$B$3:$V$366,'Feeder DER'!U$369,FALSE)),0,VLOOKUP($B277,'Feeder DER'!$B$3:$V$366,'Feeder DER'!U$369,FALSE)/1000)</f>
        <v>-0.61327427241265975</v>
      </c>
      <c r="AV277" s="82">
        <f>IF(ISNA(VLOOKUP($B277,'Feeder DER'!$B$3:$V$366,'Feeder DER'!V$369,FALSE)),0,VLOOKUP($B277,'Feeder DER'!$B$3:$V$366,'Feeder DER'!V$369,FALSE)/1000)</f>
        <v>-0.6643386658086855</v>
      </c>
    </row>
    <row r="278" spans="1:48" x14ac:dyDescent="0.25">
      <c r="A278" s="9" t="s">
        <v>10</v>
      </c>
      <c r="B278" s="108">
        <v>28229</v>
      </c>
      <c r="C278" s="109">
        <v>7.2661821801105928</v>
      </c>
      <c r="D278" s="109">
        <v>9.4135204128925842</v>
      </c>
      <c r="E278" s="109">
        <v>9.4135204128925842</v>
      </c>
      <c r="F278" s="109">
        <v>9.5568863529456891</v>
      </c>
      <c r="G278" s="109">
        <v>9.8966791575955089</v>
      </c>
      <c r="H278" s="109">
        <v>10.134667474463829</v>
      </c>
      <c r="I278" s="109">
        <v>10.18637884657981</v>
      </c>
      <c r="J278" s="109">
        <v>10.24043370095977</v>
      </c>
      <c r="K278" s="109">
        <v>10.321731819876856</v>
      </c>
      <c r="L278" s="109">
        <v>10.650136136425116</v>
      </c>
      <c r="M278" s="109">
        <v>11.333634884311151</v>
      </c>
      <c r="N278" s="109">
        <v>12.017771497173394</v>
      </c>
      <c r="P278" s="109">
        <v>14.021051213239373</v>
      </c>
      <c r="Q278" s="109">
        <v>11.111724358509226</v>
      </c>
      <c r="R278" s="109">
        <v>11.111724358509226</v>
      </c>
      <c r="S278" s="109">
        <v>11.457845166927717</v>
      </c>
      <c r="T278" s="109">
        <v>11.681555660169385</v>
      </c>
      <c r="U278" s="109">
        <v>11.893939217206531</v>
      </c>
      <c r="V278" s="109">
        <v>11.970432464429322</v>
      </c>
      <c r="W278" s="109">
        <v>12.063930398342967</v>
      </c>
      <c r="X278" s="109">
        <v>12.197461416632311</v>
      </c>
      <c r="Y278" s="109">
        <v>12.441284777359684</v>
      </c>
      <c r="Z278" s="109">
        <v>13.053846218516741</v>
      </c>
      <c r="AA278" s="109">
        <v>13.609256177211495</v>
      </c>
      <c r="AC278" s="82">
        <f>IF(ISNA(VLOOKUP($B278,'Feeder DER'!$B$3:$V$366,'Feeder DER'!C$369,FALSE)),0,VLOOKUP($B278,'Feeder DER'!$B$3:$V$366,'Feeder DER'!C$369,FALSE)/1000)</f>
        <v>2.0062043204946518E-3</v>
      </c>
      <c r="AD278" s="82">
        <f>IF(ISNA(VLOOKUP($B278,'Feeder DER'!$B$3:$V$366,'Feeder DER'!D$369,FALSE)),0,VLOOKUP($B278,'Feeder DER'!$B$3:$V$366,'Feeder DER'!D$369,FALSE)/1000)</f>
        <v>4.2056210862876191E-3</v>
      </c>
      <c r="AE278" s="82">
        <f>IF(ISNA(VLOOKUP($B278,'Feeder DER'!$B$3:$V$366,'Feeder DER'!E$369,FALSE)),0,VLOOKUP($B278,'Feeder DER'!$B$3:$V$366,'Feeder DER'!E$369,FALSE)/1000)</f>
        <v>6.8278605656299576E-3</v>
      </c>
      <c r="AF278" s="82">
        <f>IF(ISNA(VLOOKUP($B278,'Feeder DER'!$B$3:$V$366,'Feeder DER'!F$369,FALSE)),0,VLOOKUP($B278,'Feeder DER'!$B$3:$V$366,'Feeder DER'!F$369,FALSE)/1000)</f>
        <v>9.7990363326214622E-3</v>
      </c>
      <c r="AG278" s="82">
        <f>IF(ISNA(VLOOKUP($B278,'Feeder DER'!$B$3:$V$366,'Feeder DER'!G$369,FALSE)),0,VLOOKUP($B278,'Feeder DER'!$B$3:$V$366,'Feeder DER'!G$369,FALSE)/1000)</f>
        <v>1.2873919066235428E-2</v>
      </c>
      <c r="AH278" s="82">
        <f>IF(ISNA(VLOOKUP($B278,'Feeder DER'!$B$3:$V$366,'Feeder DER'!H$369,FALSE)),0,VLOOKUP($B278,'Feeder DER'!$B$3:$V$366,'Feeder DER'!H$369,FALSE)/1000)</f>
        <v>1.6274202565389768E-2</v>
      </c>
      <c r="AI278" s="82">
        <f>IF(ISNA(VLOOKUP($B278,'Feeder DER'!$B$3:$V$366,'Feeder DER'!I$369,FALSE)),0,VLOOKUP($B278,'Feeder DER'!$B$3:$V$366,'Feeder DER'!I$369,FALSE)/1000)</f>
        <v>2.0115881350486031E-2</v>
      </c>
      <c r="AJ278" s="82">
        <f>IF(ISNA(VLOOKUP($B278,'Feeder DER'!$B$3:$V$366,'Feeder DER'!J$369,FALSE)),0,VLOOKUP($B278,'Feeder DER'!$B$3:$V$366,'Feeder DER'!J$369,FALSE)/1000)</f>
        <v>2.8367877550490861E-2</v>
      </c>
      <c r="AK278" s="82">
        <f>IF(ISNA(VLOOKUP($B278,'Feeder DER'!$B$3:$V$366,'Feeder DER'!K$369,FALSE)),0,VLOOKUP($B278,'Feeder DER'!$B$3:$V$366,'Feeder DER'!K$369,FALSE)/1000)</f>
        <v>3.5382805172050426E-2</v>
      </c>
      <c r="AL278" s="82">
        <f>IF(ISNA(VLOOKUP($B278,'Feeder DER'!$B$3:$V$366,'Feeder DER'!L$369,FALSE)),0,VLOOKUP($B278,'Feeder DER'!$B$3:$V$366,'Feeder DER'!L$369,FALSE)/1000)</f>
        <v>4.1968232579878494E-2</v>
      </c>
      <c r="AM278" s="82">
        <f>IF(ISNA(VLOOKUP($B278,'Feeder DER'!$B$3:$V$366,'Feeder DER'!M$369,FALSE)),0,VLOOKUP($B278,'Feeder DER'!$B$3:$V$366,'Feeder DER'!M$369,FALSE)/1000)</f>
        <v>-1.842138577200823E-2</v>
      </c>
      <c r="AN278" s="82">
        <f>IF(ISNA(VLOOKUP($B278,'Feeder DER'!$B$3:$V$366,'Feeder DER'!N$369,FALSE)),0,VLOOKUP($B278,'Feeder DER'!$B$3:$V$366,'Feeder DER'!N$369,FALSE)/1000)</f>
        <v>-2.3553521809611445E-2</v>
      </c>
      <c r="AO278" s="82">
        <f>IF(ISNA(VLOOKUP($B278,'Feeder DER'!$B$3:$V$366,'Feeder DER'!O$369,FALSE)),0,VLOOKUP($B278,'Feeder DER'!$B$3:$V$366,'Feeder DER'!O$369,FALSE)/1000)</f>
        <v>-2.9264687530907087E-2</v>
      </c>
      <c r="AP278" s="82">
        <f>IF(ISNA(VLOOKUP($B278,'Feeder DER'!$B$3:$V$366,'Feeder DER'!P$369,FALSE)),0,VLOOKUP($B278,'Feeder DER'!$B$3:$V$366,'Feeder DER'!P$369,FALSE)/1000)</f>
        <v>-3.4974742952442524E-2</v>
      </c>
      <c r="AQ278" s="82">
        <f>IF(ISNA(VLOOKUP($B278,'Feeder DER'!$B$3:$V$366,'Feeder DER'!Q$369,FALSE)),0,VLOOKUP($B278,'Feeder DER'!$B$3:$V$366,'Feeder DER'!Q$369,FALSE)/1000)</f>
        <v>-4.0141575233325316E-2</v>
      </c>
      <c r="AR278" s="82">
        <f>IF(ISNA(VLOOKUP($B278,'Feeder DER'!$B$3:$V$366,'Feeder DER'!R$369,FALSE)),0,VLOOKUP($B278,'Feeder DER'!$B$3:$V$366,'Feeder DER'!R$369,FALSE)/1000)</f>
        <v>-4.4954163540297465E-2</v>
      </c>
      <c r="AS278" s="82">
        <f>IF(ISNA(VLOOKUP($B278,'Feeder DER'!$B$3:$V$366,'Feeder DER'!S$369,FALSE)),0,VLOOKUP($B278,'Feeder DER'!$B$3:$V$366,'Feeder DER'!S$369,FALSE)/1000)</f>
        <v>-4.9630579880584121E-2</v>
      </c>
      <c r="AT278" s="82">
        <f>IF(ISNA(VLOOKUP($B278,'Feeder DER'!$B$3:$V$366,'Feeder DER'!T$369,FALSE)),0,VLOOKUP($B278,'Feeder DER'!$B$3:$V$366,'Feeder DER'!T$369,FALSE)/1000)</f>
        <v>-5.5131376486385289E-2</v>
      </c>
      <c r="AU278" s="82">
        <f>IF(ISNA(VLOOKUP($B278,'Feeder DER'!$B$3:$V$366,'Feeder DER'!U$369,FALSE)),0,VLOOKUP($B278,'Feeder DER'!$B$3:$V$366,'Feeder DER'!U$369,FALSE)/1000)</f>
        <v>-6.0752739168054667E-2</v>
      </c>
      <c r="AV278" s="82">
        <f>IF(ISNA(VLOOKUP($B278,'Feeder DER'!$B$3:$V$366,'Feeder DER'!V$369,FALSE)),0,VLOOKUP($B278,'Feeder DER'!$B$3:$V$366,'Feeder DER'!V$369,FALSE)/1000)</f>
        <v>-6.5811327001128142E-2</v>
      </c>
    </row>
    <row r="279" spans="1:48" x14ac:dyDescent="0.25">
      <c r="A279" s="9" t="s">
        <v>10</v>
      </c>
      <c r="B279" s="108">
        <v>28230</v>
      </c>
      <c r="C279" s="109">
        <v>0</v>
      </c>
      <c r="D279" s="109">
        <v>0</v>
      </c>
      <c r="E279" s="109">
        <v>0</v>
      </c>
      <c r="F279" s="109">
        <v>0</v>
      </c>
      <c r="G279" s="109">
        <v>0</v>
      </c>
      <c r="H279" s="109">
        <v>0</v>
      </c>
      <c r="I279" s="109">
        <v>0</v>
      </c>
      <c r="J279" s="109">
        <v>0</v>
      </c>
      <c r="K279" s="109">
        <v>0</v>
      </c>
      <c r="L279" s="109">
        <v>0</v>
      </c>
      <c r="M279" s="109">
        <v>0</v>
      </c>
      <c r="N279" s="109">
        <v>0</v>
      </c>
      <c r="P279" s="109">
        <v>0</v>
      </c>
      <c r="Q279" s="109">
        <v>0</v>
      </c>
      <c r="R279" s="109">
        <v>0</v>
      </c>
      <c r="S279" s="109">
        <v>0</v>
      </c>
      <c r="T279" s="109">
        <v>0</v>
      </c>
      <c r="U279" s="109">
        <v>0</v>
      </c>
      <c r="V279" s="109">
        <v>0</v>
      </c>
      <c r="W279" s="109">
        <v>0</v>
      </c>
      <c r="X279" s="109">
        <v>0</v>
      </c>
      <c r="Y279" s="109">
        <v>0</v>
      </c>
      <c r="Z279" s="109">
        <v>0</v>
      </c>
      <c r="AA279" s="109">
        <v>0</v>
      </c>
      <c r="AC279" s="82">
        <f>IF(ISNA(VLOOKUP($B279,'Feeder DER'!$B$3:$V$366,'Feeder DER'!C$369,FALSE)),0,VLOOKUP($B279,'Feeder DER'!$B$3:$V$366,'Feeder DER'!C$369,FALSE)/1000)</f>
        <v>0</v>
      </c>
      <c r="AD279" s="82">
        <f>IF(ISNA(VLOOKUP($B279,'Feeder DER'!$B$3:$V$366,'Feeder DER'!D$369,FALSE)),0,VLOOKUP($B279,'Feeder DER'!$B$3:$V$366,'Feeder DER'!D$369,FALSE)/1000)</f>
        <v>0</v>
      </c>
      <c r="AE279" s="82">
        <f>IF(ISNA(VLOOKUP($B279,'Feeder DER'!$B$3:$V$366,'Feeder DER'!E$369,FALSE)),0,VLOOKUP($B279,'Feeder DER'!$B$3:$V$366,'Feeder DER'!E$369,FALSE)/1000)</f>
        <v>0</v>
      </c>
      <c r="AF279" s="82">
        <f>IF(ISNA(VLOOKUP($B279,'Feeder DER'!$B$3:$V$366,'Feeder DER'!F$369,FALSE)),0,VLOOKUP($B279,'Feeder DER'!$B$3:$V$366,'Feeder DER'!F$369,FALSE)/1000)</f>
        <v>0</v>
      </c>
      <c r="AG279" s="82">
        <f>IF(ISNA(VLOOKUP($B279,'Feeder DER'!$B$3:$V$366,'Feeder DER'!G$369,FALSE)),0,VLOOKUP($B279,'Feeder DER'!$B$3:$V$366,'Feeder DER'!G$369,FALSE)/1000)</f>
        <v>0</v>
      </c>
      <c r="AH279" s="82">
        <f>IF(ISNA(VLOOKUP($B279,'Feeder DER'!$B$3:$V$366,'Feeder DER'!H$369,FALSE)),0,VLOOKUP($B279,'Feeder DER'!$B$3:$V$366,'Feeder DER'!H$369,FALSE)/1000)</f>
        <v>0</v>
      </c>
      <c r="AI279" s="82">
        <f>IF(ISNA(VLOOKUP($B279,'Feeder DER'!$B$3:$V$366,'Feeder DER'!I$369,FALSE)),0,VLOOKUP($B279,'Feeder DER'!$B$3:$V$366,'Feeder DER'!I$369,FALSE)/1000)</f>
        <v>0</v>
      </c>
      <c r="AJ279" s="82">
        <f>IF(ISNA(VLOOKUP($B279,'Feeder DER'!$B$3:$V$366,'Feeder DER'!J$369,FALSE)),0,VLOOKUP($B279,'Feeder DER'!$B$3:$V$366,'Feeder DER'!J$369,FALSE)/1000)</f>
        <v>0</v>
      </c>
      <c r="AK279" s="82">
        <f>IF(ISNA(VLOOKUP($B279,'Feeder DER'!$B$3:$V$366,'Feeder DER'!K$369,FALSE)),0,VLOOKUP($B279,'Feeder DER'!$B$3:$V$366,'Feeder DER'!K$369,FALSE)/1000)</f>
        <v>0</v>
      </c>
      <c r="AL279" s="82">
        <f>IF(ISNA(VLOOKUP($B279,'Feeder DER'!$B$3:$V$366,'Feeder DER'!L$369,FALSE)),0,VLOOKUP($B279,'Feeder DER'!$B$3:$V$366,'Feeder DER'!L$369,FALSE)/1000)</f>
        <v>0</v>
      </c>
      <c r="AM279" s="82">
        <f>IF(ISNA(VLOOKUP($B279,'Feeder DER'!$B$3:$V$366,'Feeder DER'!M$369,FALSE)),0,VLOOKUP($B279,'Feeder DER'!$B$3:$V$366,'Feeder DER'!M$369,FALSE)/1000)</f>
        <v>0</v>
      </c>
      <c r="AN279" s="82">
        <f>IF(ISNA(VLOOKUP($B279,'Feeder DER'!$B$3:$V$366,'Feeder DER'!N$369,FALSE)),0,VLOOKUP($B279,'Feeder DER'!$B$3:$V$366,'Feeder DER'!N$369,FALSE)/1000)</f>
        <v>0</v>
      </c>
      <c r="AO279" s="82">
        <f>IF(ISNA(VLOOKUP($B279,'Feeder DER'!$B$3:$V$366,'Feeder DER'!O$369,FALSE)),0,VLOOKUP($B279,'Feeder DER'!$B$3:$V$366,'Feeder DER'!O$369,FALSE)/1000)</f>
        <v>0</v>
      </c>
      <c r="AP279" s="82">
        <f>IF(ISNA(VLOOKUP($B279,'Feeder DER'!$B$3:$V$366,'Feeder DER'!P$369,FALSE)),0,VLOOKUP($B279,'Feeder DER'!$B$3:$V$366,'Feeder DER'!P$369,FALSE)/1000)</f>
        <v>0</v>
      </c>
      <c r="AQ279" s="82">
        <f>IF(ISNA(VLOOKUP($B279,'Feeder DER'!$B$3:$V$366,'Feeder DER'!Q$369,FALSE)),0,VLOOKUP($B279,'Feeder DER'!$B$3:$V$366,'Feeder DER'!Q$369,FALSE)/1000)</f>
        <v>0</v>
      </c>
      <c r="AR279" s="82">
        <f>IF(ISNA(VLOOKUP($B279,'Feeder DER'!$B$3:$V$366,'Feeder DER'!R$369,FALSE)),0,VLOOKUP($B279,'Feeder DER'!$B$3:$V$366,'Feeder DER'!R$369,FALSE)/1000)</f>
        <v>0</v>
      </c>
      <c r="AS279" s="82">
        <f>IF(ISNA(VLOOKUP($B279,'Feeder DER'!$B$3:$V$366,'Feeder DER'!S$369,FALSE)),0,VLOOKUP($B279,'Feeder DER'!$B$3:$V$366,'Feeder DER'!S$369,FALSE)/1000)</f>
        <v>0</v>
      </c>
      <c r="AT279" s="82">
        <f>IF(ISNA(VLOOKUP($B279,'Feeder DER'!$B$3:$V$366,'Feeder DER'!T$369,FALSE)),0,VLOOKUP($B279,'Feeder DER'!$B$3:$V$366,'Feeder DER'!T$369,FALSE)/1000)</f>
        <v>0</v>
      </c>
      <c r="AU279" s="82">
        <f>IF(ISNA(VLOOKUP($B279,'Feeder DER'!$B$3:$V$366,'Feeder DER'!U$369,FALSE)),0,VLOOKUP($B279,'Feeder DER'!$B$3:$V$366,'Feeder DER'!U$369,FALSE)/1000)</f>
        <v>0</v>
      </c>
      <c r="AV279" s="82">
        <f>IF(ISNA(VLOOKUP($B279,'Feeder DER'!$B$3:$V$366,'Feeder DER'!V$369,FALSE)),0,VLOOKUP($B279,'Feeder DER'!$B$3:$V$366,'Feeder DER'!V$369,FALSE)/1000)</f>
        <v>0</v>
      </c>
    </row>
    <row r="280" spans="1:48" x14ac:dyDescent="0.25">
      <c r="A280" s="9" t="s">
        <v>10</v>
      </c>
      <c r="B280" s="108">
        <v>28231</v>
      </c>
      <c r="C280" s="109">
        <v>165.33394499347625</v>
      </c>
      <c r="D280" s="109">
        <v>204.26266145499298</v>
      </c>
      <c r="E280" s="109">
        <v>204.26266145499298</v>
      </c>
      <c r="F280" s="109">
        <v>207.37353891558013</v>
      </c>
      <c r="G280" s="109">
        <v>214.74665540938091</v>
      </c>
      <c r="H280" s="109">
        <v>219.91073057642879</v>
      </c>
      <c r="I280" s="109">
        <v>221.03280839987872</v>
      </c>
      <c r="J280" s="109">
        <v>222.20573711686441</v>
      </c>
      <c r="K280" s="109">
        <v>223.96981361671934</v>
      </c>
      <c r="L280" s="109">
        <v>231.09581290170343</v>
      </c>
      <c r="M280" s="109">
        <v>245.92695653561375</v>
      </c>
      <c r="N280" s="109">
        <v>260.77194111233553</v>
      </c>
      <c r="P280" s="109">
        <v>264.98034189495104</v>
      </c>
      <c r="Q280" s="109">
        <v>268.17538871346312</v>
      </c>
      <c r="R280" s="109">
        <v>268.17538871346312</v>
      </c>
      <c r="S280" s="109">
        <v>276.52882507893281</v>
      </c>
      <c r="T280" s="109">
        <v>281.92795545228688</v>
      </c>
      <c r="U280" s="109">
        <v>287.05371641675578</v>
      </c>
      <c r="V280" s="109">
        <v>288.89983909277572</v>
      </c>
      <c r="W280" s="109">
        <v>291.15636057964969</v>
      </c>
      <c r="X280" s="109">
        <v>294.37905865779516</v>
      </c>
      <c r="Y280" s="109">
        <v>300.26360208515371</v>
      </c>
      <c r="Z280" s="109">
        <v>315.04743736517253</v>
      </c>
      <c r="AA280" s="109">
        <v>328.45195288073535</v>
      </c>
      <c r="AC280" s="82">
        <f>IF(ISNA(VLOOKUP($B280,'Feeder DER'!$B$3:$V$366,'Feeder DER'!C$369,FALSE)),0,VLOOKUP($B280,'Feeder DER'!$B$3:$V$366,'Feeder DER'!C$369,FALSE)/1000)</f>
        <v>3.6456458433333325E-2</v>
      </c>
      <c r="AD280" s="82">
        <f>IF(ISNA(VLOOKUP($B280,'Feeder DER'!$B$3:$V$366,'Feeder DER'!D$369,FALSE)),0,VLOOKUP($B280,'Feeder DER'!$B$3:$V$366,'Feeder DER'!D$369,FALSE)/1000)</f>
        <v>7.6781283905054371E-2</v>
      </c>
      <c r="AE280" s="82">
        <f>IF(ISNA(VLOOKUP($B280,'Feeder DER'!$B$3:$V$366,'Feeder DER'!E$369,FALSE)),0,VLOOKUP($B280,'Feeder DER'!$B$3:$V$366,'Feeder DER'!E$369,FALSE)/1000)</f>
        <v>0.12448742385820742</v>
      </c>
      <c r="AF280" s="82">
        <f>IF(ISNA(VLOOKUP($B280,'Feeder DER'!$B$3:$V$366,'Feeder DER'!F$369,FALSE)),0,VLOOKUP($B280,'Feeder DER'!$B$3:$V$366,'Feeder DER'!F$369,FALSE)/1000)</f>
        <v>0.17803614136952703</v>
      </c>
      <c r="AG280" s="82">
        <f>IF(ISNA(VLOOKUP($B280,'Feeder DER'!$B$3:$V$366,'Feeder DER'!G$369,FALSE)),0,VLOOKUP($B280,'Feeder DER'!$B$3:$V$366,'Feeder DER'!G$369,FALSE)/1000)</f>
        <v>0.23301386673410029</v>
      </c>
      <c r="AH280" s="82">
        <f>IF(ISNA(VLOOKUP($B280,'Feeder DER'!$B$3:$V$366,'Feeder DER'!H$369,FALSE)),0,VLOOKUP($B280,'Feeder DER'!$B$3:$V$366,'Feeder DER'!H$369,FALSE)/1000)</f>
        <v>0.29342517462536</v>
      </c>
      <c r="AI280" s="82">
        <f>IF(ISNA(VLOOKUP($B280,'Feeder DER'!$B$3:$V$366,'Feeder DER'!I$369,FALSE)),0,VLOOKUP($B280,'Feeder DER'!$B$3:$V$366,'Feeder DER'!I$369,FALSE)/1000)</f>
        <v>0.36109156782539503</v>
      </c>
      <c r="AJ280" s="82">
        <f>IF(ISNA(VLOOKUP($B280,'Feeder DER'!$B$3:$V$366,'Feeder DER'!J$369,FALSE)),0,VLOOKUP($B280,'Feeder DER'!$B$3:$V$366,'Feeder DER'!J$369,FALSE)/1000)</f>
        <v>0.50627140449695807</v>
      </c>
      <c r="AK280" s="82">
        <f>IF(ISNA(VLOOKUP($B280,'Feeder DER'!$B$3:$V$366,'Feeder DER'!K$369,FALSE)),0,VLOOKUP($B280,'Feeder DER'!$B$3:$V$366,'Feeder DER'!K$369,FALSE)/1000)</f>
        <v>0.62928115926490669</v>
      </c>
      <c r="AL280" s="82">
        <f>IF(ISNA(VLOOKUP($B280,'Feeder DER'!$B$3:$V$366,'Feeder DER'!L$369,FALSE)),0,VLOOKUP($B280,'Feeder DER'!$B$3:$V$366,'Feeder DER'!L$369,FALSE)/1000)</f>
        <v>0.74446293078477432</v>
      </c>
      <c r="AM280" s="82">
        <f>IF(ISNA(VLOOKUP($B280,'Feeder DER'!$B$3:$V$366,'Feeder DER'!M$369,FALSE)),0,VLOOKUP($B280,'Feeder DER'!$B$3:$V$366,'Feeder DER'!M$369,FALSE)/1000)</f>
        <v>-0.35427753477691754</v>
      </c>
      <c r="AN280" s="82">
        <f>IF(ISNA(VLOOKUP($B280,'Feeder DER'!$B$3:$V$366,'Feeder DER'!N$369,FALSE)),0,VLOOKUP($B280,'Feeder DER'!$B$3:$V$366,'Feeder DER'!N$369,FALSE)/1000)</f>
        <v>-0.44777246568949286</v>
      </c>
      <c r="AO280" s="82">
        <f>IF(ISNA(VLOOKUP($B280,'Feeder DER'!$B$3:$V$366,'Feeder DER'!O$369,FALSE)),0,VLOOKUP($B280,'Feeder DER'!$B$3:$V$366,'Feeder DER'!O$369,FALSE)/1000)</f>
        <v>-0.55102913666134468</v>
      </c>
      <c r="AP280" s="82">
        <f>IF(ISNA(VLOOKUP($B280,'Feeder DER'!$B$3:$V$366,'Feeder DER'!P$369,FALSE)),0,VLOOKUP($B280,'Feeder DER'!$B$3:$V$366,'Feeder DER'!P$369,FALSE)/1000)</f>
        <v>-0.65338251935887148</v>
      </c>
      <c r="AQ280" s="82">
        <f>IF(ISNA(VLOOKUP($B280,'Feeder DER'!$B$3:$V$366,'Feeder DER'!Q$369,FALSE)),0,VLOOKUP($B280,'Feeder DER'!$B$3:$V$366,'Feeder DER'!Q$369,FALSE)/1000)</f>
        <v>-0.74516193793364927</v>
      </c>
      <c r="AR280" s="82">
        <f>IF(ISNA(VLOOKUP($B280,'Feeder DER'!$B$3:$V$366,'Feeder DER'!R$369,FALSE)),0,VLOOKUP($B280,'Feeder DER'!$B$3:$V$366,'Feeder DER'!R$369,FALSE)/1000)</f>
        <v>-0.82990688419599312</v>
      </c>
      <c r="AS280" s="82">
        <f>IF(ISNA(VLOOKUP($B280,'Feeder DER'!$B$3:$V$366,'Feeder DER'!S$369,FALSE)),0,VLOOKUP($B280,'Feeder DER'!$B$3:$V$366,'Feeder DER'!S$369,FALSE)/1000)</f>
        <v>-0.91152639778108546</v>
      </c>
      <c r="AT280" s="82">
        <f>IF(ISNA(VLOOKUP($B280,'Feeder DER'!$B$3:$V$366,'Feeder DER'!T$369,FALSE)),0,VLOOKUP($B280,'Feeder DER'!$B$3:$V$366,'Feeder DER'!T$369,FALSE)/1000)</f>
        <v>-1.0068873167790708</v>
      </c>
      <c r="AU280" s="82">
        <f>IF(ISNA(VLOOKUP($B280,'Feeder DER'!$B$3:$V$366,'Feeder DER'!U$369,FALSE)),0,VLOOKUP($B280,'Feeder DER'!$B$3:$V$366,'Feeder DER'!U$369,FALSE)/1000)</f>
        <v>-1.103335464423661</v>
      </c>
      <c r="AV280" s="82">
        <f>IF(ISNA(VLOOKUP($B280,'Feeder DER'!$B$3:$V$366,'Feeder DER'!V$369,FALSE)),0,VLOOKUP($B280,'Feeder DER'!$B$3:$V$366,'Feeder DER'!V$369,FALSE)/1000)</f>
        <v>-1.1894308254640364</v>
      </c>
    </row>
    <row r="281" spans="1:48" x14ac:dyDescent="0.25">
      <c r="A281" s="9" t="s">
        <v>10</v>
      </c>
      <c r="B281" s="108">
        <v>28232</v>
      </c>
      <c r="C281" s="109">
        <v>104.26000324449716</v>
      </c>
      <c r="D281" s="109">
        <v>132.09984946262438</v>
      </c>
      <c r="E281" s="109">
        <v>132.09984946262438</v>
      </c>
      <c r="F281" s="109">
        <v>134.1117024430614</v>
      </c>
      <c r="G281" s="109">
        <v>138.88001189307846</v>
      </c>
      <c r="H281" s="109">
        <v>142.2196998581793</v>
      </c>
      <c r="I281" s="109">
        <v>142.94536508993161</v>
      </c>
      <c r="J281" s="109">
        <v>143.70391638775823</v>
      </c>
      <c r="K281" s="109">
        <v>144.84477217809919</v>
      </c>
      <c r="L281" s="109">
        <v>149.45326707438537</v>
      </c>
      <c r="M281" s="109">
        <v>159.04479901391119</v>
      </c>
      <c r="N281" s="109">
        <v>168.64528210705845</v>
      </c>
      <c r="P281" s="109">
        <v>202.49495522626339</v>
      </c>
      <c r="Q281" s="109">
        <v>194.34136139738695</v>
      </c>
      <c r="R281" s="109">
        <v>194.34136139738695</v>
      </c>
      <c r="S281" s="109">
        <v>200.39493030764362</v>
      </c>
      <c r="T281" s="109">
        <v>204.30757252344637</v>
      </c>
      <c r="U281" s="109">
        <v>208.0221093749127</v>
      </c>
      <c r="V281" s="109">
        <v>209.35995769830097</v>
      </c>
      <c r="W281" s="109">
        <v>210.9952138636238</v>
      </c>
      <c r="X281" s="109">
        <v>213.33063895570308</v>
      </c>
      <c r="Y281" s="109">
        <v>217.59505034095821</v>
      </c>
      <c r="Z281" s="109">
        <v>228.30860123307008</v>
      </c>
      <c r="AA281" s="109">
        <v>238.02258657178547</v>
      </c>
      <c r="AC281" s="82">
        <f>IF(ISNA(VLOOKUP($B281,'Feeder DER'!$B$3:$V$366,'Feeder DER'!C$369,FALSE)),0,VLOOKUP($B281,'Feeder DER'!$B$3:$V$366,'Feeder DER'!C$369,FALSE)/1000)</f>
        <v>7.3263974997199541E-2</v>
      </c>
      <c r="AD281" s="82">
        <f>IF(ISNA(VLOOKUP($B281,'Feeder DER'!$B$3:$V$366,'Feeder DER'!D$369,FALSE)),0,VLOOKUP($B281,'Feeder DER'!$B$3:$V$366,'Feeder DER'!D$369,FALSE)/1000)</f>
        <v>0.13945552016074805</v>
      </c>
      <c r="AE281" s="82">
        <f>IF(ISNA(VLOOKUP($B281,'Feeder DER'!$B$3:$V$366,'Feeder DER'!E$369,FALSE)),0,VLOOKUP($B281,'Feeder DER'!$B$3:$V$366,'Feeder DER'!E$369,FALSE)/1000)</f>
        <v>0.21623598910707778</v>
      </c>
      <c r="AF281" s="82">
        <f>IF(ISNA(VLOOKUP($B281,'Feeder DER'!$B$3:$V$366,'Feeder DER'!F$369,FALSE)),0,VLOOKUP($B281,'Feeder DER'!$B$3:$V$366,'Feeder DER'!F$369,FALSE)/1000)</f>
        <v>0.30059738912780182</v>
      </c>
      <c r="AG281" s="82">
        <f>IF(ISNA(VLOOKUP($B281,'Feeder DER'!$B$3:$V$366,'Feeder DER'!G$369,FALSE)),0,VLOOKUP($B281,'Feeder DER'!$B$3:$V$366,'Feeder DER'!G$369,FALSE)/1000)</f>
        <v>0.38582114915018029</v>
      </c>
      <c r="AH281" s="82">
        <f>IF(ISNA(VLOOKUP($B281,'Feeder DER'!$B$3:$V$366,'Feeder DER'!H$369,FALSE)),0,VLOOKUP($B281,'Feeder DER'!$B$3:$V$366,'Feeder DER'!H$369,FALSE)/1000)</f>
        <v>0.47847558221965408</v>
      </c>
      <c r="AI281" s="82">
        <f>IF(ISNA(VLOOKUP($B281,'Feeder DER'!$B$3:$V$366,'Feeder DER'!I$369,FALSE)),0,VLOOKUP($B281,'Feeder DER'!$B$3:$V$366,'Feeder DER'!I$369,FALSE)/1000)</f>
        <v>0.58084783949280472</v>
      </c>
      <c r="AJ281" s="82">
        <f>IF(ISNA(VLOOKUP($B281,'Feeder DER'!$B$3:$V$366,'Feeder DER'!J$369,FALSE)),0,VLOOKUP($B281,'Feeder DER'!$B$3:$V$366,'Feeder DER'!J$369,FALSE)/1000)</f>
        <v>0.7967562416269619</v>
      </c>
      <c r="AK281" s="82">
        <f>IF(ISNA(VLOOKUP($B281,'Feeder DER'!$B$3:$V$366,'Feeder DER'!K$369,FALSE)),0,VLOOKUP($B281,'Feeder DER'!$B$3:$V$366,'Feeder DER'!K$369,FALSE)/1000)</f>
        <v>0.98158330298980745</v>
      </c>
      <c r="AL281" s="82">
        <f>IF(ISNA(VLOOKUP($B281,'Feeder DER'!$B$3:$V$366,'Feeder DER'!L$369,FALSE)),0,VLOOKUP($B281,'Feeder DER'!$B$3:$V$366,'Feeder DER'!L$369,FALSE)/1000)</f>
        <v>1.1552704417775113</v>
      </c>
      <c r="AM281" s="82">
        <f>IF(ISNA(VLOOKUP($B281,'Feeder DER'!$B$3:$V$366,'Feeder DER'!M$369,FALSE)),0,VLOOKUP($B281,'Feeder DER'!$B$3:$V$366,'Feeder DER'!M$369,FALSE)/1000)</f>
        <v>-0.65844927186836966</v>
      </c>
      <c r="AN281" s="82">
        <f>IF(ISNA(VLOOKUP($B281,'Feeder DER'!$B$3:$V$366,'Feeder DER'!N$369,FALSE)),0,VLOOKUP($B281,'Feeder DER'!$B$3:$V$366,'Feeder DER'!N$369,FALSE)/1000)</f>
        <v>-0.80674222175014476</v>
      </c>
      <c r="AO281" s="82">
        <f>IF(ISNA(VLOOKUP($B281,'Feeder DER'!$B$3:$V$366,'Feeder DER'!O$369,FALSE)),0,VLOOKUP($B281,'Feeder DER'!$B$3:$V$366,'Feeder DER'!O$369,FALSE)/1000)</f>
        <v>-0.96681250524632578</v>
      </c>
      <c r="AP281" s="82">
        <f>IF(ISNA(VLOOKUP($B281,'Feeder DER'!$B$3:$V$366,'Feeder DER'!P$369,FALSE)),0,VLOOKUP($B281,'Feeder DER'!$B$3:$V$366,'Feeder DER'!P$369,FALSE)/1000)</f>
        <v>-1.1212719651507179</v>
      </c>
      <c r="AQ281" s="82">
        <f>IF(ISNA(VLOOKUP($B281,'Feeder DER'!$B$3:$V$366,'Feeder DER'!Q$369,FALSE)),0,VLOOKUP($B281,'Feeder DER'!$B$3:$V$366,'Feeder DER'!Q$369,FALSE)/1000)</f>
        <v>-1.2559460070231718</v>
      </c>
      <c r="AR281" s="82">
        <f>IF(ISNA(VLOOKUP($B281,'Feeder DER'!$B$3:$V$366,'Feeder DER'!R$369,FALSE)),0,VLOOKUP($B281,'Feeder DER'!$B$3:$V$366,'Feeder DER'!R$369,FALSE)/1000)</f>
        <v>-1.3768762560086873</v>
      </c>
      <c r="AS281" s="82">
        <f>IF(ISNA(VLOOKUP($B281,'Feeder DER'!$B$3:$V$366,'Feeder DER'!S$369,FALSE)),0,VLOOKUP($B281,'Feeder DER'!$B$3:$V$366,'Feeder DER'!S$369,FALSE)/1000)</f>
        <v>-1.4901440281628544</v>
      </c>
      <c r="AT281" s="82">
        <f>IF(ISNA(VLOOKUP($B281,'Feeder DER'!$B$3:$V$366,'Feeder DER'!T$369,FALSE)),0,VLOOKUP($B281,'Feeder DER'!$B$3:$V$366,'Feeder DER'!T$369,FALSE)/1000)</f>
        <v>-1.6176058581087771</v>
      </c>
      <c r="AU281" s="82">
        <f>IF(ISNA(VLOOKUP($B281,'Feeder DER'!$B$3:$V$366,'Feeder DER'!U$369,FALSE)),0,VLOOKUP($B281,'Feeder DER'!$B$3:$V$366,'Feeder DER'!U$369,FALSE)/1000)</f>
        <v>-1.7459282000484366</v>
      </c>
      <c r="AV281" s="82">
        <f>IF(ISNA(VLOOKUP($B281,'Feeder DER'!$B$3:$V$366,'Feeder DER'!V$369,FALSE)),0,VLOOKUP($B281,'Feeder DER'!$B$3:$V$366,'Feeder DER'!V$369,FALSE)/1000)</f>
        <v>-1.8588747664892609</v>
      </c>
    </row>
    <row r="282" spans="1:48" x14ac:dyDescent="0.25">
      <c r="A282" s="9" t="s">
        <v>192</v>
      </c>
      <c r="B282" s="108">
        <v>97001</v>
      </c>
      <c r="C282" s="109">
        <v>0</v>
      </c>
      <c r="D282" s="109">
        <v>33.565662167043534</v>
      </c>
      <c r="E282" s="109">
        <v>33.565662167043534</v>
      </c>
      <c r="F282" s="109">
        <v>34.076860156638638</v>
      </c>
      <c r="G282" s="109">
        <v>35.288454755408246</v>
      </c>
      <c r="H282" s="109">
        <v>36.137046471719259</v>
      </c>
      <c r="I282" s="109">
        <v>36.3214330104962</v>
      </c>
      <c r="J282" s="109">
        <v>36.514175672223637</v>
      </c>
      <c r="K282" s="109">
        <v>36.804059273118547</v>
      </c>
      <c r="L282" s="109">
        <v>37.975046094197793</v>
      </c>
      <c r="M282" s="109">
        <v>40.41218831696483</v>
      </c>
      <c r="N282" s="109">
        <v>42.851604966233381</v>
      </c>
      <c r="P282" s="109">
        <v>36.373964185934199</v>
      </c>
      <c r="Q282" s="109">
        <v>33.695343133330191</v>
      </c>
      <c r="R282" s="109">
        <v>33.695343133330191</v>
      </c>
      <c r="S282" s="109">
        <v>34.744924551025768</v>
      </c>
      <c r="T282" s="109">
        <v>35.423307274453578</v>
      </c>
      <c r="U282" s="109">
        <v>36.06734204343735</v>
      </c>
      <c r="V282" s="109">
        <v>36.299301200215822</v>
      </c>
      <c r="W282" s="109">
        <v>36.582825598754837</v>
      </c>
      <c r="X282" s="109">
        <v>36.98774686345098</v>
      </c>
      <c r="Y282" s="109">
        <v>37.727120118092508</v>
      </c>
      <c r="Z282" s="109">
        <v>39.584659711776546</v>
      </c>
      <c r="AA282" s="109">
        <v>41.2688923775695</v>
      </c>
      <c r="AC282" s="82">
        <f>IF(ISNA(VLOOKUP($B282,'Feeder DER'!$B$3:$V$366,'Feeder DER'!C$369,FALSE)),0,VLOOKUP($B282,'Feeder DER'!$B$3:$V$366,'Feeder DER'!C$369,FALSE)/1000)</f>
        <v>2.0919581065216113E-5</v>
      </c>
      <c r="AD282" s="82">
        <f>IF(ISNA(VLOOKUP($B282,'Feeder DER'!$B$3:$V$366,'Feeder DER'!D$369,FALSE)),0,VLOOKUP($B282,'Feeder DER'!$B$3:$V$366,'Feeder DER'!D$369,FALSE)/1000)</f>
        <v>4.312437851600477E-5</v>
      </c>
      <c r="AE282" s="82">
        <f>IF(ISNA(VLOOKUP($B282,'Feeder DER'!$B$3:$V$366,'Feeder DER'!E$369,FALSE)),0,VLOOKUP($B282,'Feeder DER'!$B$3:$V$366,'Feeder DER'!E$369,FALSE)/1000)</f>
        <v>7.2066502066535221E-5</v>
      </c>
      <c r="AF282" s="82">
        <f>IF(ISNA(VLOOKUP($B282,'Feeder DER'!$B$3:$V$366,'Feeder DER'!F$369,FALSE)),0,VLOOKUP($B282,'Feeder DER'!$B$3:$V$366,'Feeder DER'!F$369,FALSE)/1000)</f>
        <v>1.1059761009039888E-4</v>
      </c>
      <c r="AG282" s="82">
        <f>IF(ISNA(VLOOKUP($B282,'Feeder DER'!$B$3:$V$366,'Feeder DER'!G$369,FALSE)),0,VLOOKUP($B282,'Feeder DER'!$B$3:$V$366,'Feeder DER'!G$369,FALSE)/1000)</f>
        <v>1.5617757190897422E-4</v>
      </c>
      <c r="AH282" s="82">
        <f>IF(ISNA(VLOOKUP($B282,'Feeder DER'!$B$3:$V$366,'Feeder DER'!H$369,FALSE)),0,VLOOKUP($B282,'Feeder DER'!$B$3:$V$366,'Feeder DER'!H$369,FALSE)/1000)</f>
        <v>2.1303912762649885E-4</v>
      </c>
      <c r="AI282" s="82">
        <f>IF(ISNA(VLOOKUP($B282,'Feeder DER'!$B$3:$V$366,'Feeder DER'!I$369,FALSE)),0,VLOOKUP($B282,'Feeder DER'!$B$3:$V$366,'Feeder DER'!I$369,FALSE)/1000)</f>
        <v>2.8182007976590689E-4</v>
      </c>
      <c r="AJ282" s="82">
        <f>IF(ISNA(VLOOKUP($B282,'Feeder DER'!$B$3:$V$366,'Feeder DER'!J$369,FALSE)),0,VLOOKUP($B282,'Feeder DER'!$B$3:$V$366,'Feeder DER'!J$369,FALSE)/1000)</f>
        <v>4.440163003590808E-4</v>
      </c>
      <c r="AK282" s="82">
        <f>IF(ISNA(VLOOKUP($B282,'Feeder DER'!$B$3:$V$366,'Feeder DER'!K$369,FALSE)),0,VLOOKUP($B282,'Feeder DER'!$B$3:$V$366,'Feeder DER'!K$369,FALSE)/1000)</f>
        <v>5.7709447676776687E-4</v>
      </c>
      <c r="AL282" s="82">
        <f>IF(ISNA(VLOOKUP($B282,'Feeder DER'!$B$3:$V$366,'Feeder DER'!L$369,FALSE)),0,VLOOKUP($B282,'Feeder DER'!$B$3:$V$366,'Feeder DER'!L$369,FALSE)/1000)</f>
        <v>7.0493127125761305E-4</v>
      </c>
      <c r="AM282" s="82">
        <f>IF(ISNA(VLOOKUP($B282,'Feeder DER'!$B$3:$V$366,'Feeder DER'!M$369,FALSE)),0,VLOOKUP($B282,'Feeder DER'!$B$3:$V$366,'Feeder DER'!M$369,FALSE)/1000)</f>
        <v>-1.6488224954529929E-4</v>
      </c>
      <c r="AN282" s="82">
        <f>IF(ISNA(VLOOKUP($B282,'Feeder DER'!$B$3:$V$366,'Feeder DER'!N$369,FALSE)),0,VLOOKUP($B282,'Feeder DER'!$B$3:$V$366,'Feeder DER'!N$369,FALSE)/1000)</f>
        <v>-2.0949913644353218E-4</v>
      </c>
      <c r="AO282" s="82">
        <f>IF(ISNA(VLOOKUP($B282,'Feeder DER'!$B$3:$V$366,'Feeder DER'!O$369,FALSE)),0,VLOOKUP($B282,'Feeder DER'!$B$3:$V$366,'Feeder DER'!O$369,FALSE)/1000)</f>
        <v>-2.5856907459253218E-4</v>
      </c>
      <c r="AP282" s="82">
        <f>IF(ISNA(VLOOKUP($B282,'Feeder DER'!$B$3:$V$366,'Feeder DER'!P$369,FALSE)),0,VLOOKUP($B282,'Feeder DER'!$B$3:$V$366,'Feeder DER'!P$369,FALSE)/1000)</f>
        <v>-3.0492708275763427E-4</v>
      </c>
      <c r="AQ282" s="82">
        <f>IF(ISNA(VLOOKUP($B282,'Feeder DER'!$B$3:$V$366,'Feeder DER'!Q$369,FALSE)),0,VLOOKUP($B282,'Feeder DER'!$B$3:$V$366,'Feeder DER'!Q$369,FALSE)/1000)</f>
        <v>-3.4369486765225936E-4</v>
      </c>
      <c r="AR282" s="82">
        <f>IF(ISNA(VLOOKUP($B282,'Feeder DER'!$B$3:$V$366,'Feeder DER'!R$369,FALSE)),0,VLOOKUP($B282,'Feeder DER'!$B$3:$V$366,'Feeder DER'!R$369,FALSE)/1000)</f>
        <v>-3.7505765259898314E-4</v>
      </c>
      <c r="AS282" s="82">
        <f>IF(ISNA(VLOOKUP($B282,'Feeder DER'!$B$3:$V$366,'Feeder DER'!S$369,FALSE)),0,VLOOKUP($B282,'Feeder DER'!$B$3:$V$366,'Feeder DER'!S$369,FALSE)/1000)</f>
        <v>-4.0098116373806848E-4</v>
      </c>
      <c r="AT282" s="82">
        <f>IF(ISNA(VLOOKUP($B282,'Feeder DER'!$B$3:$V$366,'Feeder DER'!T$369,FALSE)),0,VLOOKUP($B282,'Feeder DER'!$B$3:$V$366,'Feeder DER'!T$369,FALSE)/1000)</f>
        <v>-4.0447436341994669E-4</v>
      </c>
      <c r="AU282" s="82">
        <f>IF(ISNA(VLOOKUP($B282,'Feeder DER'!$B$3:$V$366,'Feeder DER'!U$369,FALSE)),0,VLOOKUP($B282,'Feeder DER'!$B$3:$V$366,'Feeder DER'!U$369,FALSE)/1000)</f>
        <v>-4.1792673451728499E-4</v>
      </c>
      <c r="AV282" s="82">
        <f>IF(ISNA(VLOOKUP($B282,'Feeder DER'!$B$3:$V$366,'Feeder DER'!V$369,FALSE)),0,VLOOKUP($B282,'Feeder DER'!$B$3:$V$366,'Feeder DER'!V$369,FALSE)/1000)</f>
        <v>-4.2591131326585342E-4</v>
      </c>
    </row>
    <row r="283" spans="1:48" x14ac:dyDescent="0.25">
      <c r="A283" s="9" t="s">
        <v>192</v>
      </c>
      <c r="B283" s="108">
        <v>97002</v>
      </c>
      <c r="C283" s="109">
        <v>0</v>
      </c>
      <c r="D283" s="109">
        <v>31.947001731326171</v>
      </c>
      <c r="E283" s="109">
        <v>31.947001731326171</v>
      </c>
      <c r="F283" s="109">
        <v>32.433547862231343</v>
      </c>
      <c r="G283" s="109">
        <v>33.586714886076393</v>
      </c>
      <c r="H283" s="109">
        <v>34.394384369707048</v>
      </c>
      <c r="I283" s="109">
        <v>34.569879107282162</v>
      </c>
      <c r="J283" s="109">
        <v>34.753327004638187</v>
      </c>
      <c r="K283" s="109">
        <v>35.02923134561572</v>
      </c>
      <c r="L283" s="109">
        <v>36.143748849075237</v>
      </c>
      <c r="M283" s="109">
        <v>38.463363055485054</v>
      </c>
      <c r="N283" s="109">
        <v>40.785142007134212</v>
      </c>
      <c r="P283" s="109">
        <v>36.810262222481299</v>
      </c>
      <c r="Q283" s="109">
        <v>36.714593397596282</v>
      </c>
      <c r="R283" s="109">
        <v>36.714593397596282</v>
      </c>
      <c r="S283" s="109">
        <v>37.858221905425559</v>
      </c>
      <c r="T283" s="109">
        <v>38.597390690858383</v>
      </c>
      <c r="U283" s="109">
        <v>39.299133794752315</v>
      </c>
      <c r="V283" s="109">
        <v>39.551877507504329</v>
      </c>
      <c r="W283" s="109">
        <v>39.860806933433253</v>
      </c>
      <c r="X283" s="109">
        <v>40.30201091620718</v>
      </c>
      <c r="Y283" s="109">
        <v>41.107635251469389</v>
      </c>
      <c r="Z283" s="109">
        <v>43.131618525127934</v>
      </c>
      <c r="AA283" s="109">
        <v>44.966765811411904</v>
      </c>
      <c r="AC283" s="82">
        <f>IF(ISNA(VLOOKUP($B283,'Feeder DER'!$B$3:$V$366,'Feeder DER'!C$369,FALSE)),0,VLOOKUP($B283,'Feeder DER'!$B$3:$V$366,'Feeder DER'!C$369,FALSE)/1000)</f>
        <v>2.4542179172084587E-2</v>
      </c>
      <c r="AD283" s="82">
        <f>IF(ISNA(VLOOKUP($B283,'Feeder DER'!$B$3:$V$366,'Feeder DER'!D$369,FALSE)),0,VLOOKUP($B283,'Feeder DER'!$B$3:$V$366,'Feeder DER'!D$369,FALSE)/1000)</f>
        <v>4.9012816248480022E-2</v>
      </c>
      <c r="AE283" s="82">
        <f>IF(ISNA(VLOOKUP($B283,'Feeder DER'!$B$3:$V$366,'Feeder DER'!E$369,FALSE)),0,VLOOKUP($B283,'Feeder DER'!$B$3:$V$366,'Feeder DER'!E$369,FALSE)/1000)</f>
        <v>8.0750740814163363E-2</v>
      </c>
      <c r="AF283" s="82">
        <f>IF(ISNA(VLOOKUP($B283,'Feeder DER'!$B$3:$V$366,'Feeder DER'!F$369,FALSE)),0,VLOOKUP($B283,'Feeder DER'!$B$3:$V$366,'Feeder DER'!F$369,FALSE)/1000)</f>
        <v>0.12293222041975405</v>
      </c>
      <c r="AG283" s="82">
        <f>IF(ISNA(VLOOKUP($B283,'Feeder DER'!$B$3:$V$366,'Feeder DER'!G$369,FALSE)),0,VLOOKUP($B283,'Feeder DER'!$B$3:$V$366,'Feeder DER'!G$369,FALSE)/1000)</f>
        <v>0.17287010704320299</v>
      </c>
      <c r="AH283" s="82">
        <f>IF(ISNA(VLOOKUP($B283,'Feeder DER'!$B$3:$V$366,'Feeder DER'!H$369,FALSE)),0,VLOOKUP($B283,'Feeder DER'!$B$3:$V$366,'Feeder DER'!H$369,FALSE)/1000)</f>
        <v>0.23533665736281204</v>
      </c>
      <c r="AI283" s="82">
        <f>IF(ISNA(VLOOKUP($B283,'Feeder DER'!$B$3:$V$366,'Feeder DER'!I$369,FALSE)),0,VLOOKUP($B283,'Feeder DER'!$B$3:$V$366,'Feeder DER'!I$369,FALSE)/1000)</f>
        <v>0.31110112120575534</v>
      </c>
      <c r="AJ283" s="82">
        <f>IF(ISNA(VLOOKUP($B283,'Feeder DER'!$B$3:$V$366,'Feeder DER'!J$369,FALSE)),0,VLOOKUP($B283,'Feeder DER'!$B$3:$V$366,'Feeder DER'!J$369,FALSE)/1000)</f>
        <v>0.49033885229978974</v>
      </c>
      <c r="AK283" s="82">
        <f>IF(ISNA(VLOOKUP($B283,'Feeder DER'!$B$3:$V$366,'Feeder DER'!K$369,FALSE)),0,VLOOKUP($B283,'Feeder DER'!$B$3:$V$366,'Feeder DER'!K$369,FALSE)/1000)</f>
        <v>0.63780546357709866</v>
      </c>
      <c r="AL283" s="82">
        <f>IF(ISNA(VLOOKUP($B283,'Feeder DER'!$B$3:$V$366,'Feeder DER'!L$369,FALSE)),0,VLOOKUP($B283,'Feeder DER'!$B$3:$V$366,'Feeder DER'!L$369,FALSE)/1000)</f>
        <v>0.77997828713883266</v>
      </c>
      <c r="AM283" s="82">
        <f>IF(ISNA(VLOOKUP($B283,'Feeder DER'!$B$3:$V$366,'Feeder DER'!M$369,FALSE)),0,VLOOKUP($B283,'Feeder DER'!$B$3:$V$366,'Feeder DER'!M$369,FALSE)/1000)</f>
        <v>-0.19087195051307532</v>
      </c>
      <c r="AN283" s="82">
        <f>IF(ISNA(VLOOKUP($B283,'Feeder DER'!$B$3:$V$366,'Feeder DER'!N$369,FALSE)),0,VLOOKUP($B283,'Feeder DER'!$B$3:$V$366,'Feeder DER'!N$369,FALSE)/1000)</f>
        <v>-0.23933780758726192</v>
      </c>
      <c r="AO283" s="82">
        <f>IF(ISNA(VLOOKUP($B283,'Feeder DER'!$B$3:$V$366,'Feeder DER'!O$369,FALSE)),0,VLOOKUP($B283,'Feeder DER'!$B$3:$V$366,'Feeder DER'!O$369,FALSE)/1000)</f>
        <v>-0.29196915934643974</v>
      </c>
      <c r="AP283" s="82">
        <f>IF(ISNA(VLOOKUP($B283,'Feeder DER'!$B$3:$V$366,'Feeder DER'!P$369,FALSE)),0,VLOOKUP($B283,'Feeder DER'!$B$3:$V$366,'Feeder DER'!P$369,FALSE)/1000)</f>
        <v>-0.34065535269508879</v>
      </c>
      <c r="AQ283" s="82">
        <f>IF(ISNA(VLOOKUP($B283,'Feeder DER'!$B$3:$V$366,'Feeder DER'!Q$369,FALSE)),0,VLOOKUP($B283,'Feeder DER'!$B$3:$V$366,'Feeder DER'!Q$369,FALSE)/1000)</f>
        <v>-0.38020838827192238</v>
      </c>
      <c r="AR283" s="82">
        <f>IF(ISNA(VLOOKUP($B283,'Feeder DER'!$B$3:$V$366,'Feeder DER'!R$369,FALSE)),0,VLOOKUP($B283,'Feeder DER'!$B$3:$V$366,'Feeder DER'!R$369,FALSE)/1000)</f>
        <v>-0.41072976116345716</v>
      </c>
      <c r="AS283" s="82">
        <f>IF(ISNA(VLOOKUP($B283,'Feeder DER'!$B$3:$V$366,'Feeder DER'!S$369,FALSE)),0,VLOOKUP($B283,'Feeder DER'!$B$3:$V$366,'Feeder DER'!S$369,FALSE)/1000)</f>
        <v>-0.43427368131691252</v>
      </c>
      <c r="AT283" s="82">
        <f>IF(ISNA(VLOOKUP($B283,'Feeder DER'!$B$3:$V$366,'Feeder DER'!T$369,FALSE)),0,VLOOKUP($B283,'Feeder DER'!$B$3:$V$366,'Feeder DER'!T$369,FALSE)/1000)</f>
        <v>-0.42849790863963511</v>
      </c>
      <c r="AU283" s="82">
        <f>IF(ISNA(VLOOKUP($B283,'Feeder DER'!$B$3:$V$366,'Feeder DER'!U$369,FALSE)),0,VLOOKUP($B283,'Feeder DER'!$B$3:$V$366,'Feeder DER'!U$369,FALSE)/1000)</f>
        <v>-0.4348939615018827</v>
      </c>
      <c r="AV283" s="82">
        <f>IF(ISNA(VLOOKUP($B283,'Feeder DER'!$B$3:$V$366,'Feeder DER'!V$369,FALSE)),0,VLOOKUP($B283,'Feeder DER'!$B$3:$V$366,'Feeder DER'!V$369,FALSE)/1000)</f>
        <v>-0.43535846545807294</v>
      </c>
    </row>
    <row r="284" spans="1:48" x14ac:dyDescent="0.25">
      <c r="A284" s="9" t="s">
        <v>1667</v>
      </c>
      <c r="B284" s="108">
        <v>97013</v>
      </c>
      <c r="C284" s="109">
        <v>30.16</v>
      </c>
      <c r="D284" s="109">
        <v>0</v>
      </c>
      <c r="E284" s="109">
        <v>0</v>
      </c>
      <c r="F284" s="109">
        <v>0</v>
      </c>
      <c r="G284" s="109">
        <v>0</v>
      </c>
      <c r="H284" s="109">
        <v>0</v>
      </c>
      <c r="I284" s="109">
        <v>0</v>
      </c>
      <c r="J284" s="109">
        <v>0</v>
      </c>
      <c r="K284" s="109">
        <v>0</v>
      </c>
      <c r="L284" s="109">
        <v>0</v>
      </c>
      <c r="M284" s="109">
        <v>0</v>
      </c>
      <c r="N284" s="109">
        <v>0</v>
      </c>
      <c r="P284" s="109">
        <v>23.07</v>
      </c>
      <c r="Q284" s="109">
        <v>0</v>
      </c>
      <c r="R284" s="109">
        <v>0</v>
      </c>
      <c r="S284" s="109">
        <v>0</v>
      </c>
      <c r="T284" s="109">
        <v>0</v>
      </c>
      <c r="U284" s="109">
        <v>0</v>
      </c>
      <c r="V284" s="109">
        <v>0</v>
      </c>
      <c r="W284" s="109">
        <v>0</v>
      </c>
      <c r="X284" s="109">
        <v>0</v>
      </c>
      <c r="Y284" s="109">
        <v>0</v>
      </c>
      <c r="Z284" s="109">
        <v>0</v>
      </c>
      <c r="AA284" s="109">
        <v>0</v>
      </c>
      <c r="AC284" s="82">
        <f>IF(ISNA(VLOOKUP($B284,'Feeder DER'!$B$3:$V$366,'Feeder DER'!C$369,FALSE)),0,VLOOKUP($B284,'Feeder DER'!$B$3:$V$366,'Feeder DER'!C$369,FALSE)/1000)</f>
        <v>3.3807763806654344E-4</v>
      </c>
      <c r="AD284" s="82">
        <f>IF(ISNA(VLOOKUP($B284,'Feeder DER'!$B$3:$V$366,'Feeder DER'!D$369,FALSE)),0,VLOOKUP($B284,'Feeder DER'!$B$3:$V$366,'Feeder DER'!D$369,FALSE)/1000)</f>
        <v>5.9325792454282427E-4</v>
      </c>
      <c r="AE284" s="82">
        <f>IF(ISNA(VLOOKUP($B284,'Feeder DER'!$B$3:$V$366,'Feeder DER'!E$369,FALSE)),0,VLOOKUP($B284,'Feeder DER'!$B$3:$V$366,'Feeder DER'!E$369,FALSE)/1000)</f>
        <v>1.0189469948327138E-3</v>
      </c>
      <c r="AF284" s="82">
        <f>IF(ISNA(VLOOKUP($B284,'Feeder DER'!$B$3:$V$366,'Feeder DER'!F$369,FALSE)),0,VLOOKUP($B284,'Feeder DER'!$B$3:$V$366,'Feeder DER'!F$369,FALSE)/1000)</f>
        <v>1.8044013617997678E-3</v>
      </c>
      <c r="AG284" s="82">
        <f>IF(ISNA(VLOOKUP($B284,'Feeder DER'!$B$3:$V$366,'Feeder DER'!G$369,FALSE)),0,VLOOKUP($B284,'Feeder DER'!$B$3:$V$366,'Feeder DER'!G$369,FALSE)/1000)</f>
        <v>2.9296684634606404E-3</v>
      </c>
      <c r="AH284" s="82">
        <f>IF(ISNA(VLOOKUP($B284,'Feeder DER'!$B$3:$V$366,'Feeder DER'!H$369,FALSE)),0,VLOOKUP($B284,'Feeder DER'!$B$3:$V$366,'Feeder DER'!H$369,FALSE)/1000)</f>
        <v>4.5645502768248596E-3</v>
      </c>
      <c r="AI284" s="82">
        <f>IF(ISNA(VLOOKUP($B284,'Feeder DER'!$B$3:$V$366,'Feeder DER'!I$369,FALSE)),0,VLOOKUP($B284,'Feeder DER'!$B$3:$V$366,'Feeder DER'!I$369,FALSE)/1000)</f>
        <v>6.7263235104897826E-3</v>
      </c>
      <c r="AJ284" s="82">
        <f>IF(ISNA(VLOOKUP($B284,'Feeder DER'!$B$3:$V$366,'Feeder DER'!J$369,FALSE)),0,VLOOKUP($B284,'Feeder DER'!$B$3:$V$366,'Feeder DER'!J$369,FALSE)/1000)</f>
        <v>1.2288544216875696E-2</v>
      </c>
      <c r="AK284" s="82">
        <f>IF(ISNA(VLOOKUP($B284,'Feeder DER'!$B$3:$V$366,'Feeder DER'!K$369,FALSE)),0,VLOOKUP($B284,'Feeder DER'!$B$3:$V$366,'Feeder DER'!K$369,FALSE)/1000)</f>
        <v>1.6824768387375563E-2</v>
      </c>
      <c r="AL284" s="82">
        <f>IF(ISNA(VLOOKUP($B284,'Feeder DER'!$B$3:$V$366,'Feeder DER'!L$369,FALSE)),0,VLOOKUP($B284,'Feeder DER'!$B$3:$V$366,'Feeder DER'!L$369,FALSE)/1000)</f>
        <v>2.1335496676286276E-2</v>
      </c>
      <c r="AM284" s="82">
        <f>IF(ISNA(VLOOKUP($B284,'Feeder DER'!$B$3:$V$366,'Feeder DER'!M$369,FALSE)),0,VLOOKUP($B284,'Feeder DER'!$B$3:$V$366,'Feeder DER'!M$369,FALSE)/1000)</f>
        <v>-7.6860040868633231E-4</v>
      </c>
      <c r="AN284" s="82">
        <f>IF(ISNA(VLOOKUP($B284,'Feeder DER'!$B$3:$V$366,'Feeder DER'!N$369,FALSE)),0,VLOOKUP($B284,'Feeder DER'!$B$3:$V$366,'Feeder DER'!N$369,FALSE)/1000)</f>
        <v>-9.4784045703041593E-4</v>
      </c>
      <c r="AO284" s="82">
        <f>IF(ISNA(VLOOKUP($B284,'Feeder DER'!$B$3:$V$366,'Feeder DER'!O$369,FALSE)),0,VLOOKUP($B284,'Feeder DER'!$B$3:$V$366,'Feeder DER'!O$369,FALSE)/1000)</f>
        <v>-1.0702640882792678E-3</v>
      </c>
      <c r="AP284" s="82">
        <f>IF(ISNA(VLOOKUP($B284,'Feeder DER'!$B$3:$V$366,'Feeder DER'!P$369,FALSE)),0,VLOOKUP($B284,'Feeder DER'!$B$3:$V$366,'Feeder DER'!P$369,FALSE)/1000)</f>
        <v>-9.8538681449534898E-4</v>
      </c>
      <c r="AQ284" s="82">
        <f>IF(ISNA(VLOOKUP($B284,'Feeder DER'!$B$3:$V$366,'Feeder DER'!Q$369,FALSE)),0,VLOOKUP($B284,'Feeder DER'!$B$3:$V$366,'Feeder DER'!Q$369,FALSE)/1000)</f>
        <v>-6.685971801773722E-4</v>
      </c>
      <c r="AR284" s="82">
        <f>IF(ISNA(VLOOKUP($B284,'Feeder DER'!$B$3:$V$366,'Feeder DER'!R$369,FALSE)),0,VLOOKUP($B284,'Feeder DER'!$B$3:$V$366,'Feeder DER'!R$369,FALSE)/1000)</f>
        <v>-4.422800832241025E-5</v>
      </c>
      <c r="AS284" s="82">
        <f>IF(ISNA(VLOOKUP($B284,'Feeder DER'!$B$3:$V$366,'Feeder DER'!S$369,FALSE)),0,VLOOKUP($B284,'Feeder DER'!$B$3:$V$366,'Feeder DER'!S$369,FALSE)/1000)</f>
        <v>3.0891854798448996E-4</v>
      </c>
      <c r="AT284" s="82">
        <f>IF(ISNA(VLOOKUP($B284,'Feeder DER'!$B$3:$V$366,'Feeder DER'!T$369,FALSE)),0,VLOOKUP($B284,'Feeder DER'!$B$3:$V$366,'Feeder DER'!T$369,FALSE)/1000)</f>
        <v>4.309272146023545E-4</v>
      </c>
      <c r="AU284" s="82">
        <f>IF(ISNA(VLOOKUP($B284,'Feeder DER'!$B$3:$V$366,'Feeder DER'!U$369,FALSE)),0,VLOOKUP($B284,'Feeder DER'!$B$3:$V$366,'Feeder DER'!U$369,FALSE)/1000)</f>
        <v>5.377203143096214E-4</v>
      </c>
      <c r="AV284" s="82">
        <f>IF(ISNA(VLOOKUP($B284,'Feeder DER'!$B$3:$V$366,'Feeder DER'!V$369,FALSE)),0,VLOOKUP($B284,'Feeder DER'!$B$3:$V$366,'Feeder DER'!V$369,FALSE)/1000)</f>
        <v>6.3946858760249078E-4</v>
      </c>
    </row>
    <row r="285" spans="1:48" x14ac:dyDescent="0.25">
      <c r="A285" s="9" t="s">
        <v>1667</v>
      </c>
      <c r="B285" s="108">
        <v>97014</v>
      </c>
      <c r="C285" s="109">
        <v>220.87</v>
      </c>
      <c r="D285" s="109">
        <v>0</v>
      </c>
      <c r="E285" s="109">
        <v>0</v>
      </c>
      <c r="F285" s="109">
        <v>0</v>
      </c>
      <c r="G285" s="109">
        <v>0</v>
      </c>
      <c r="H285" s="109">
        <v>0</v>
      </c>
      <c r="I285" s="109">
        <v>0</v>
      </c>
      <c r="J285" s="109">
        <v>0</v>
      </c>
      <c r="K285" s="109">
        <v>0</v>
      </c>
      <c r="L285" s="109">
        <v>0</v>
      </c>
      <c r="M285" s="109">
        <v>0</v>
      </c>
      <c r="N285" s="109">
        <v>0</v>
      </c>
      <c r="P285" s="109">
        <v>212.34</v>
      </c>
      <c r="Q285" s="109">
        <v>0</v>
      </c>
      <c r="R285" s="109">
        <v>0</v>
      </c>
      <c r="S285" s="109">
        <v>0</v>
      </c>
      <c r="T285" s="109">
        <v>0</v>
      </c>
      <c r="U285" s="109">
        <v>0</v>
      </c>
      <c r="V285" s="109">
        <v>0</v>
      </c>
      <c r="W285" s="109">
        <v>0</v>
      </c>
      <c r="X285" s="109">
        <v>0</v>
      </c>
      <c r="Y285" s="109">
        <v>0</v>
      </c>
      <c r="Z285" s="109">
        <v>0</v>
      </c>
      <c r="AA285" s="109">
        <v>0</v>
      </c>
      <c r="AC285" s="82">
        <f>IF(ISNA(VLOOKUP($B285,'Feeder DER'!$B$3:$V$366,'Feeder DER'!C$369,FALSE)),0,VLOOKUP($B285,'Feeder DER'!$B$3:$V$366,'Feeder DER'!C$369,FALSE)/1000)</f>
        <v>2.0919581065216113E-5</v>
      </c>
      <c r="AD285" s="82">
        <f>IF(ISNA(VLOOKUP($B285,'Feeder DER'!$B$3:$V$366,'Feeder DER'!D$369,FALSE)),0,VLOOKUP($B285,'Feeder DER'!$B$3:$V$366,'Feeder DER'!D$369,FALSE)/1000)</f>
        <v>4.312437851600477E-5</v>
      </c>
      <c r="AE285" s="82">
        <f>IF(ISNA(VLOOKUP($B285,'Feeder DER'!$B$3:$V$366,'Feeder DER'!E$369,FALSE)),0,VLOOKUP($B285,'Feeder DER'!$B$3:$V$366,'Feeder DER'!E$369,FALSE)/1000)</f>
        <v>7.2066502066535221E-5</v>
      </c>
      <c r="AF285" s="82">
        <f>IF(ISNA(VLOOKUP($B285,'Feeder DER'!$B$3:$V$366,'Feeder DER'!F$369,FALSE)),0,VLOOKUP($B285,'Feeder DER'!$B$3:$V$366,'Feeder DER'!F$369,FALSE)/1000)</f>
        <v>1.1059761009039888E-4</v>
      </c>
      <c r="AG285" s="82">
        <f>IF(ISNA(VLOOKUP($B285,'Feeder DER'!$B$3:$V$366,'Feeder DER'!G$369,FALSE)),0,VLOOKUP($B285,'Feeder DER'!$B$3:$V$366,'Feeder DER'!G$369,FALSE)/1000)</f>
        <v>1.5617757190897422E-4</v>
      </c>
      <c r="AH285" s="82">
        <f>IF(ISNA(VLOOKUP($B285,'Feeder DER'!$B$3:$V$366,'Feeder DER'!H$369,FALSE)),0,VLOOKUP($B285,'Feeder DER'!$B$3:$V$366,'Feeder DER'!H$369,FALSE)/1000)</f>
        <v>2.1303912762649885E-4</v>
      </c>
      <c r="AI285" s="82">
        <f>IF(ISNA(VLOOKUP($B285,'Feeder DER'!$B$3:$V$366,'Feeder DER'!I$369,FALSE)),0,VLOOKUP($B285,'Feeder DER'!$B$3:$V$366,'Feeder DER'!I$369,FALSE)/1000)</f>
        <v>2.8182007976590689E-4</v>
      </c>
      <c r="AJ285" s="82">
        <f>IF(ISNA(VLOOKUP($B285,'Feeder DER'!$B$3:$V$366,'Feeder DER'!J$369,FALSE)),0,VLOOKUP($B285,'Feeder DER'!$B$3:$V$366,'Feeder DER'!J$369,FALSE)/1000)</f>
        <v>4.440163003590808E-4</v>
      </c>
      <c r="AK285" s="82">
        <f>IF(ISNA(VLOOKUP($B285,'Feeder DER'!$B$3:$V$366,'Feeder DER'!K$369,FALSE)),0,VLOOKUP($B285,'Feeder DER'!$B$3:$V$366,'Feeder DER'!K$369,FALSE)/1000)</f>
        <v>5.7709447676776687E-4</v>
      </c>
      <c r="AL285" s="82">
        <f>IF(ISNA(VLOOKUP($B285,'Feeder DER'!$B$3:$V$366,'Feeder DER'!L$369,FALSE)),0,VLOOKUP($B285,'Feeder DER'!$B$3:$V$366,'Feeder DER'!L$369,FALSE)/1000)</f>
        <v>7.0493127125761305E-4</v>
      </c>
      <c r="AM285" s="82">
        <f>IF(ISNA(VLOOKUP($B285,'Feeder DER'!$B$3:$V$366,'Feeder DER'!M$369,FALSE)),0,VLOOKUP($B285,'Feeder DER'!$B$3:$V$366,'Feeder DER'!M$369,FALSE)/1000)</f>
        <v>-1.6488224954529929E-4</v>
      </c>
      <c r="AN285" s="82">
        <f>IF(ISNA(VLOOKUP($B285,'Feeder DER'!$B$3:$V$366,'Feeder DER'!N$369,FALSE)),0,VLOOKUP($B285,'Feeder DER'!$B$3:$V$366,'Feeder DER'!N$369,FALSE)/1000)</f>
        <v>-2.0949913644353218E-4</v>
      </c>
      <c r="AO285" s="82">
        <f>IF(ISNA(VLOOKUP($B285,'Feeder DER'!$B$3:$V$366,'Feeder DER'!O$369,FALSE)),0,VLOOKUP($B285,'Feeder DER'!$B$3:$V$366,'Feeder DER'!O$369,FALSE)/1000)</f>
        <v>-2.5856907459253218E-4</v>
      </c>
      <c r="AP285" s="82">
        <f>IF(ISNA(VLOOKUP($B285,'Feeder DER'!$B$3:$V$366,'Feeder DER'!P$369,FALSE)),0,VLOOKUP($B285,'Feeder DER'!$B$3:$V$366,'Feeder DER'!P$369,FALSE)/1000)</f>
        <v>-3.0492708275763427E-4</v>
      </c>
      <c r="AQ285" s="82">
        <f>IF(ISNA(VLOOKUP($B285,'Feeder DER'!$B$3:$V$366,'Feeder DER'!Q$369,FALSE)),0,VLOOKUP($B285,'Feeder DER'!$B$3:$V$366,'Feeder DER'!Q$369,FALSE)/1000)</f>
        <v>-3.4369486765225936E-4</v>
      </c>
      <c r="AR285" s="82">
        <f>IF(ISNA(VLOOKUP($B285,'Feeder DER'!$B$3:$V$366,'Feeder DER'!R$369,FALSE)),0,VLOOKUP($B285,'Feeder DER'!$B$3:$V$366,'Feeder DER'!R$369,FALSE)/1000)</f>
        <v>-3.7505765259898314E-4</v>
      </c>
      <c r="AS285" s="82">
        <f>IF(ISNA(VLOOKUP($B285,'Feeder DER'!$B$3:$V$366,'Feeder DER'!S$369,FALSE)),0,VLOOKUP($B285,'Feeder DER'!$B$3:$V$366,'Feeder DER'!S$369,FALSE)/1000)</f>
        <v>-4.0098116373806848E-4</v>
      </c>
      <c r="AT285" s="82">
        <f>IF(ISNA(VLOOKUP($B285,'Feeder DER'!$B$3:$V$366,'Feeder DER'!T$369,FALSE)),0,VLOOKUP($B285,'Feeder DER'!$B$3:$V$366,'Feeder DER'!T$369,FALSE)/1000)</f>
        <v>-4.0447436341994669E-4</v>
      </c>
      <c r="AU285" s="82">
        <f>IF(ISNA(VLOOKUP($B285,'Feeder DER'!$B$3:$V$366,'Feeder DER'!U$369,FALSE)),0,VLOOKUP($B285,'Feeder DER'!$B$3:$V$366,'Feeder DER'!U$369,FALSE)/1000)</f>
        <v>-4.1792673451728499E-4</v>
      </c>
      <c r="AV285" s="82">
        <f>IF(ISNA(VLOOKUP($B285,'Feeder DER'!$B$3:$V$366,'Feeder DER'!V$369,FALSE)),0,VLOOKUP($B285,'Feeder DER'!$B$3:$V$366,'Feeder DER'!V$369,FALSE)/1000)</f>
        <v>-4.2591131326585342E-4</v>
      </c>
    </row>
    <row r="286" spans="1:48" x14ac:dyDescent="0.25">
      <c r="A286" s="9" t="s">
        <v>1668</v>
      </c>
      <c r="B286" s="108">
        <v>23340</v>
      </c>
      <c r="C286" s="109">
        <v>88.712098412827075</v>
      </c>
      <c r="D286" s="109">
        <v>103.89737315662849</v>
      </c>
      <c r="E286" s="109">
        <v>103.89737315662849</v>
      </c>
      <c r="F286" s="109">
        <v>105.47970834243719</v>
      </c>
      <c r="G286" s="109">
        <v>109.23001410183073</v>
      </c>
      <c r="H286" s="109">
        <v>111.85669996217271</v>
      </c>
      <c r="I286" s="109">
        <v>112.42744028986321</v>
      </c>
      <c r="J286" s="109">
        <v>113.02404571802484</v>
      </c>
      <c r="K286" s="109">
        <v>113.92133606505504</v>
      </c>
      <c r="L286" s="109">
        <v>117.5459466598259</v>
      </c>
      <c r="M286" s="109">
        <v>125.08974763400178</v>
      </c>
      <c r="N286" s="109">
        <v>132.6405887475251</v>
      </c>
      <c r="P286" s="109">
        <v>0</v>
      </c>
      <c r="Q286" s="109">
        <v>84.722565720786079</v>
      </c>
      <c r="R286" s="109">
        <v>84.722565720786079</v>
      </c>
      <c r="S286" s="109">
        <v>87.361601930869071</v>
      </c>
      <c r="T286" s="109">
        <v>89.067307216078248</v>
      </c>
      <c r="U286" s="109">
        <v>90.686649029152889</v>
      </c>
      <c r="V286" s="109">
        <v>91.269880214154924</v>
      </c>
      <c r="W286" s="109">
        <v>91.982765504968512</v>
      </c>
      <c r="X286" s="109">
        <v>93.00088745506163</v>
      </c>
      <c r="Y286" s="109">
        <v>94.859945512749007</v>
      </c>
      <c r="Z286" s="109">
        <v>99.530487661025518</v>
      </c>
      <c r="AA286" s="109">
        <v>103.76527203915498</v>
      </c>
      <c r="AC286" s="82">
        <f>IF(ISNA(VLOOKUP($B286,'Feeder DER'!$B$3:$V$366,'Feeder DER'!C$369,FALSE)),0,VLOOKUP($B286,'Feeder DER'!$B$3:$V$366,'Feeder DER'!C$369,FALSE)/1000)</f>
        <v>3.7326902454473468E-3</v>
      </c>
      <c r="AD286" s="82">
        <f>IF(ISNA(VLOOKUP($B286,'Feeder DER'!$B$3:$V$366,'Feeder DER'!D$369,FALSE)),0,VLOOKUP($B286,'Feeder DER'!$B$3:$V$366,'Feeder DER'!D$369,FALSE)/1000)</f>
        <v>7.8636756707599516E-3</v>
      </c>
      <c r="AE286" s="82">
        <f>IF(ISNA(VLOOKUP($B286,'Feeder DER'!$B$3:$V$366,'Feeder DER'!E$369,FALSE)),0,VLOOKUP($B286,'Feeder DER'!$B$3:$V$366,'Feeder DER'!E$369,FALSE)/1000)</f>
        <v>1.2748537256412095E-2</v>
      </c>
      <c r="AF286" s="82">
        <f>IF(ISNA(VLOOKUP($B286,'Feeder DER'!$B$3:$V$366,'Feeder DER'!F$369,FALSE)),0,VLOOKUP($B286,'Feeder DER'!$B$3:$V$366,'Feeder DER'!F$369,FALSE)/1000)</f>
        <v>1.8228507952421816E-2</v>
      </c>
      <c r="AG286" s="82">
        <f>IF(ISNA(VLOOKUP($B286,'Feeder DER'!$B$3:$V$366,'Feeder DER'!G$369,FALSE)),0,VLOOKUP($B286,'Feeder DER'!$B$3:$V$366,'Feeder DER'!G$369,FALSE)/1000)</f>
        <v>2.385195839670565E-2</v>
      </c>
      <c r="AH286" s="82">
        <f>IF(ISNA(VLOOKUP($B286,'Feeder DER'!$B$3:$V$366,'Feeder DER'!H$369,FALSE)),0,VLOOKUP($B286,'Feeder DER'!$B$3:$V$366,'Feeder DER'!H$369,FALSE)/1000)</f>
        <v>3.0028758147189472E-2</v>
      </c>
      <c r="AI286" s="82">
        <f>IF(ISNA(VLOOKUP($B286,'Feeder DER'!$B$3:$V$366,'Feeder DER'!I$369,FALSE)),0,VLOOKUP($B286,'Feeder DER'!$B$3:$V$366,'Feeder DER'!I$369,FALSE)/1000)</f>
        <v>3.6943625864528845E-2</v>
      </c>
      <c r="AJ286" s="82">
        <f>IF(ISNA(VLOOKUP($B286,'Feeder DER'!$B$3:$V$366,'Feeder DER'!J$369,FALSE)),0,VLOOKUP($B286,'Feeder DER'!$B$3:$V$366,'Feeder DER'!J$369,FALSE)/1000)</f>
        <v>5.1778553947538657E-2</v>
      </c>
      <c r="AK286" s="82">
        <f>IF(ISNA(VLOOKUP($B286,'Feeder DER'!$B$3:$V$366,'Feeder DER'!K$369,FALSE)),0,VLOOKUP($B286,'Feeder DER'!$B$3:$V$366,'Feeder DER'!K$369,FALSE)/1000)</f>
        <v>6.4345466291809539E-2</v>
      </c>
      <c r="AL286" s="82">
        <f>IF(ISNA(VLOOKUP($B286,'Feeder DER'!$B$3:$V$366,'Feeder DER'!L$369,FALSE)),0,VLOOKUP($B286,'Feeder DER'!$B$3:$V$366,'Feeder DER'!L$369,FALSE)/1000)</f>
        <v>7.6110745939837188E-2</v>
      </c>
      <c r="AM286" s="82">
        <f>IF(ISNA(VLOOKUP($B286,'Feeder DER'!$B$3:$V$366,'Feeder DER'!M$369,FALSE)),0,VLOOKUP($B286,'Feeder DER'!$B$3:$V$366,'Feeder DER'!M$369,FALSE)/1000)</f>
        <v>-3.6395071335276502E-2</v>
      </c>
      <c r="AN286" s="82">
        <f>IF(ISNA(VLOOKUP($B286,'Feeder DER'!$B$3:$V$366,'Feeder DER'!N$369,FALSE)),0,VLOOKUP($B286,'Feeder DER'!$B$3:$V$366,'Feeder DER'!N$369,FALSE)/1000)</f>
        <v>-4.5969253653333132E-2</v>
      </c>
      <c r="AO286" s="82">
        <f>IF(ISNA(VLOOKUP($B286,'Feeder DER'!$B$3:$V$366,'Feeder DER'!O$369,FALSE)),0,VLOOKUP($B286,'Feeder DER'!$B$3:$V$366,'Feeder DER'!O$369,FALSE)/1000)</f>
        <v>-5.653818908319011E-2</v>
      </c>
      <c r="AP286" s="82">
        <f>IF(ISNA(VLOOKUP($B286,'Feeder DER'!$B$3:$V$366,'Feeder DER'!P$369,FALSE)),0,VLOOKUP($B286,'Feeder DER'!$B$3:$V$366,'Feeder DER'!P$369,FALSE)/1000)</f>
        <v>-6.7009146957703158E-2</v>
      </c>
      <c r="AQ286" s="82">
        <f>IF(ISNA(VLOOKUP($B286,'Feeder DER'!$B$3:$V$366,'Feeder DER'!Q$369,FALSE)),0,VLOOKUP($B286,'Feeder DER'!$B$3:$V$366,'Feeder DER'!Q$369,FALSE)/1000)</f>
        <v>-7.6393092380609526E-2</v>
      </c>
      <c r="AR286" s="82">
        <f>IF(ISNA(VLOOKUP($B286,'Feeder DER'!$B$3:$V$366,'Feeder DER'!R$369,FALSE)),0,VLOOKUP($B286,'Feeder DER'!$B$3:$V$366,'Feeder DER'!R$369,FALSE)/1000)</f>
        <v>-8.5053080926249761E-2</v>
      </c>
      <c r="AS286" s="82">
        <f>IF(ISNA(VLOOKUP($B286,'Feeder DER'!$B$3:$V$366,'Feeder DER'!S$369,FALSE)),0,VLOOKUP($B286,'Feeder DER'!$B$3:$V$366,'Feeder DER'!S$369,FALSE)/1000)</f>
        <v>-9.3389015717898566E-2</v>
      </c>
      <c r="AT286" s="82">
        <f>IF(ISNA(VLOOKUP($B286,'Feeder DER'!$B$3:$V$366,'Feeder DER'!T$369,FALSE)),0,VLOOKUP($B286,'Feeder DER'!$B$3:$V$366,'Feeder DER'!T$369,FALSE)/1000)</f>
        <v>-0.10312419442198097</v>
      </c>
      <c r="AU286" s="82">
        <f>IF(ISNA(VLOOKUP($B286,'Feeder DER'!$B$3:$V$366,'Feeder DER'!U$369,FALSE)),0,VLOOKUP($B286,'Feeder DER'!$B$3:$V$366,'Feeder DER'!U$369,FALSE)/1000)</f>
        <v>-0.11296382817137701</v>
      </c>
      <c r="AV286" s="82">
        <f>IF(ISNA(VLOOKUP($B286,'Feeder DER'!$B$3:$V$366,'Feeder DER'!V$369,FALSE)),0,VLOOKUP($B286,'Feeder DER'!$B$3:$V$366,'Feeder DER'!V$369,FALSE)/1000)</f>
        <v>-0.1217426803272692</v>
      </c>
    </row>
    <row r="287" spans="1:48" x14ac:dyDescent="0.25">
      <c r="A287" s="9" t="s">
        <v>1668</v>
      </c>
      <c r="B287" s="108">
        <v>23341</v>
      </c>
      <c r="C287" s="109">
        <v>64.869863742265466</v>
      </c>
      <c r="D287" s="109">
        <v>90.242088985979109</v>
      </c>
      <c r="E287" s="109">
        <v>90.242088985979109</v>
      </c>
      <c r="F287" s="109">
        <v>91.616457060022043</v>
      </c>
      <c r="G287" s="109">
        <v>94.873858241413018</v>
      </c>
      <c r="H287" s="109">
        <v>97.155317453955888</v>
      </c>
      <c r="I287" s="109">
        <v>97.651045092437059</v>
      </c>
      <c r="J287" s="109">
        <v>98.16923836818539</v>
      </c>
      <c r="K287" s="109">
        <v>98.948597392218574</v>
      </c>
      <c r="L287" s="109">
        <v>102.09682358788699</v>
      </c>
      <c r="M287" s="109">
        <v>108.64913899414674</v>
      </c>
      <c r="N287" s="109">
        <v>115.20756925068773</v>
      </c>
      <c r="P287" s="109">
        <v>136.76848589893635</v>
      </c>
      <c r="Q287" s="109">
        <v>120.41529772202217</v>
      </c>
      <c r="R287" s="109">
        <v>120.41529772202217</v>
      </c>
      <c r="S287" s="109">
        <v>124.16613232237677</v>
      </c>
      <c r="T287" s="109">
        <v>126.59043342795694</v>
      </c>
      <c r="U287" s="109">
        <v>128.89198703266868</v>
      </c>
      <c r="V287" s="109">
        <v>129.72092742399533</v>
      </c>
      <c r="W287" s="109">
        <v>130.73414384165994</v>
      </c>
      <c r="X287" s="109">
        <v>132.18118993492658</v>
      </c>
      <c r="Y287" s="109">
        <v>134.82344973424267</v>
      </c>
      <c r="Z287" s="109">
        <v>141.46164250523884</v>
      </c>
      <c r="AA287" s="109">
        <v>147.48049730906496</v>
      </c>
      <c r="AC287" s="82">
        <f>IF(ISNA(VLOOKUP($B287,'Feeder DER'!$B$3:$V$366,'Feeder DER'!C$369,FALSE)),0,VLOOKUP($B287,'Feeder DER'!$B$3:$V$366,'Feeder DER'!C$369,FALSE)/1000)</f>
        <v>2.3452563240263527E-2</v>
      </c>
      <c r="AD287" s="82">
        <f>IF(ISNA(VLOOKUP($B287,'Feeder DER'!$B$3:$V$366,'Feeder DER'!D$369,FALSE)),0,VLOOKUP($B287,'Feeder DER'!$B$3:$V$366,'Feeder DER'!D$369,FALSE)/1000)</f>
        <v>4.9407622610623855E-2</v>
      </c>
      <c r="AE287" s="82">
        <f>IF(ISNA(VLOOKUP($B287,'Feeder DER'!$B$3:$V$366,'Feeder DER'!E$369,FALSE)),0,VLOOKUP($B287,'Feeder DER'!$B$3:$V$366,'Feeder DER'!E$369,FALSE)/1000)</f>
        <v>8.0099300120476002E-2</v>
      </c>
      <c r="AF287" s="82">
        <f>IF(ISNA(VLOOKUP($B287,'Feeder DER'!$B$3:$V$366,'Feeder DER'!F$369,FALSE)),0,VLOOKUP($B287,'Feeder DER'!$B$3:$V$366,'Feeder DER'!F$369,FALSE)/1000)</f>
        <v>0.1145300593991786</v>
      </c>
      <c r="AG287" s="82">
        <f>IF(ISNA(VLOOKUP($B287,'Feeder DER'!$B$3:$V$366,'Feeder DER'!G$369,FALSE)),0,VLOOKUP($B287,'Feeder DER'!$B$3:$V$366,'Feeder DER'!G$369,FALSE)/1000)</f>
        <v>0.14986230464345252</v>
      </c>
      <c r="AH287" s="82">
        <f>IF(ISNA(VLOOKUP($B287,'Feeder DER'!$B$3:$V$366,'Feeder DER'!H$369,FALSE)),0,VLOOKUP($B287,'Feeder DER'!$B$3:$V$366,'Feeder DER'!H$369,FALSE)/1000)</f>
        <v>0.18867125401913384</v>
      </c>
      <c r="AI287" s="82">
        <f>IF(ISNA(VLOOKUP($B287,'Feeder DER'!$B$3:$V$366,'Feeder DER'!I$369,FALSE)),0,VLOOKUP($B287,'Feeder DER'!$B$3:$V$366,'Feeder DER'!I$369,FALSE)/1000)</f>
        <v>0.2321174983563794</v>
      </c>
      <c r="AJ287" s="82">
        <f>IF(ISNA(VLOOKUP($B287,'Feeder DER'!$B$3:$V$366,'Feeder DER'!J$369,FALSE)),0,VLOOKUP($B287,'Feeder DER'!$B$3:$V$366,'Feeder DER'!J$369,FALSE)/1000)</f>
        <v>0.3253256314062335</v>
      </c>
      <c r="AK287" s="82">
        <f>IF(ISNA(VLOOKUP($B287,'Feeder DER'!$B$3:$V$366,'Feeder DER'!K$369,FALSE)),0,VLOOKUP($B287,'Feeder DER'!$B$3:$V$366,'Feeder DER'!K$369,FALSE)/1000)</f>
        <v>0.40428377877684107</v>
      </c>
      <c r="AL287" s="82">
        <f>IF(ISNA(VLOOKUP($B287,'Feeder DER'!$B$3:$V$366,'Feeder DER'!L$369,FALSE)),0,VLOOKUP($B287,'Feeder DER'!$B$3:$V$366,'Feeder DER'!L$369,FALSE)/1000)</f>
        <v>0.47820525279180731</v>
      </c>
      <c r="AM287" s="82">
        <f>IF(ISNA(VLOOKUP($B287,'Feeder DER'!$B$3:$V$366,'Feeder DER'!M$369,FALSE)),0,VLOOKUP($B287,'Feeder DER'!$B$3:$V$366,'Feeder DER'!M$369,FALSE)/1000)</f>
        <v>-0.22867091989900135</v>
      </c>
      <c r="AN287" s="82">
        <f>IF(ISNA(VLOOKUP($B287,'Feeder DER'!$B$3:$V$366,'Feeder DER'!N$369,FALSE)),0,VLOOKUP($B287,'Feeder DER'!$B$3:$V$366,'Feeder DER'!N$369,FALSE)/1000)</f>
        <v>-0.28882568804830067</v>
      </c>
      <c r="AO287" s="82">
        <f>IF(ISNA(VLOOKUP($B287,'Feeder DER'!$B$3:$V$366,'Feeder DER'!O$369,FALSE)),0,VLOOKUP($B287,'Feeder DER'!$B$3:$V$366,'Feeder DER'!O$369,FALSE)/1000)</f>
        <v>-0.35523050876796813</v>
      </c>
      <c r="AP287" s="82">
        <f>IF(ISNA(VLOOKUP($B287,'Feeder DER'!$B$3:$V$366,'Feeder DER'!P$369,FALSE)),0,VLOOKUP($B287,'Feeder DER'!$B$3:$V$366,'Feeder DER'!P$369,FALSE)/1000)</f>
        <v>-0.4210197346587764</v>
      </c>
      <c r="AQ287" s="82">
        <f>IF(ISNA(VLOOKUP($B287,'Feeder DER'!$B$3:$V$366,'Feeder DER'!Q$369,FALSE)),0,VLOOKUP($B287,'Feeder DER'!$B$3:$V$366,'Feeder DER'!Q$369,FALSE)/1000)</f>
        <v>-0.47997924080647131</v>
      </c>
      <c r="AR287" s="82">
        <f>IF(ISNA(VLOOKUP($B287,'Feeder DER'!$B$3:$V$366,'Feeder DER'!R$369,FALSE)),0,VLOOKUP($B287,'Feeder DER'!$B$3:$V$366,'Feeder DER'!R$369,FALSE)/1000)</f>
        <v>-0.5343901122347392</v>
      </c>
      <c r="AS287" s="82">
        <f>IF(ISNA(VLOOKUP($B287,'Feeder DER'!$B$3:$V$366,'Feeder DER'!S$369,FALSE)),0,VLOOKUP($B287,'Feeder DER'!$B$3:$V$366,'Feeder DER'!S$369,FALSE)/1000)</f>
        <v>-0.58676494781245725</v>
      </c>
      <c r="AT287" s="82">
        <f>IF(ISNA(VLOOKUP($B287,'Feeder DER'!$B$3:$V$366,'Feeder DER'!T$369,FALSE)),0,VLOOKUP($B287,'Feeder DER'!$B$3:$V$366,'Feeder DER'!T$369,FALSE)/1000)</f>
        <v>-0.6479312592928238</v>
      </c>
      <c r="AU287" s="82">
        <f>IF(ISNA(VLOOKUP($B287,'Feeder DER'!$B$3:$V$366,'Feeder DER'!U$369,FALSE)),0,VLOOKUP($B287,'Feeder DER'!$B$3:$V$366,'Feeder DER'!U$369,FALSE)/1000)</f>
        <v>-0.70975386379374616</v>
      </c>
      <c r="AV287" s="82">
        <f>IF(ISNA(VLOOKUP($B287,'Feeder DER'!$B$3:$V$366,'Feeder DER'!V$369,FALSE)),0,VLOOKUP($B287,'Feeder DER'!$B$3:$V$366,'Feeder DER'!V$369,FALSE)/1000)</f>
        <v>-0.76491155752793671</v>
      </c>
    </row>
    <row r="288" spans="1:48" x14ac:dyDescent="0.25">
      <c r="A288" s="9" t="s">
        <v>1668</v>
      </c>
      <c r="B288" s="108">
        <v>23342</v>
      </c>
      <c r="C288" s="109">
        <v>125.32538429252713</v>
      </c>
      <c r="D288" s="109">
        <v>161.18498809618328</v>
      </c>
      <c r="E288" s="109">
        <v>161.18498809618328</v>
      </c>
      <c r="F288" s="109">
        <v>163.63980163323248</v>
      </c>
      <c r="G288" s="109">
        <v>169.45797557564396</v>
      </c>
      <c r="H288" s="109">
        <v>173.53298071069557</v>
      </c>
      <c r="I288" s="109">
        <v>174.41841958301546</v>
      </c>
      <c r="J288" s="109">
        <v>175.34398522452</v>
      </c>
      <c r="K288" s="109">
        <v>176.73602940726224</v>
      </c>
      <c r="L288" s="109">
        <v>182.35920156090938</v>
      </c>
      <c r="M288" s="109">
        <v>194.06255298625715</v>
      </c>
      <c r="N288" s="109">
        <v>205.77682638915289</v>
      </c>
      <c r="P288" s="109">
        <v>211.43128477432461</v>
      </c>
      <c r="Q288" s="109">
        <v>197.05053707010396</v>
      </c>
      <c r="R288" s="109">
        <v>197.05053707010396</v>
      </c>
      <c r="S288" s="109">
        <v>203.18849450942548</v>
      </c>
      <c r="T288" s="109">
        <v>207.15568010719733</v>
      </c>
      <c r="U288" s="109">
        <v>210.92199869365331</v>
      </c>
      <c r="V288" s="109">
        <v>212.27849701571117</v>
      </c>
      <c r="W288" s="109">
        <v>213.93654913239453</v>
      </c>
      <c r="X288" s="109">
        <v>216.30453073637338</v>
      </c>
      <c r="Y288" s="109">
        <v>220.62838926916478</v>
      </c>
      <c r="Z288" s="109">
        <v>231.49129020820763</v>
      </c>
      <c r="AA288" s="109">
        <v>241.34069135638089</v>
      </c>
      <c r="AC288" s="82">
        <f>IF(ISNA(VLOOKUP($B288,'Feeder DER'!$B$3:$V$366,'Feeder DER'!C$369,FALSE)),0,VLOOKUP($B288,'Feeder DER'!$B$3:$V$366,'Feeder DER'!C$369,FALSE)/1000)</f>
        <v>2.9449405388907886E-2</v>
      </c>
      <c r="AD288" s="82">
        <f>IF(ISNA(VLOOKUP($B288,'Feeder DER'!$B$3:$V$366,'Feeder DER'!D$369,FALSE)),0,VLOOKUP($B288,'Feeder DER'!$B$3:$V$366,'Feeder DER'!D$369,FALSE)/1000)</f>
        <v>6.2815202322405672E-2</v>
      </c>
      <c r="AE288" s="82">
        <f>IF(ISNA(VLOOKUP($B288,'Feeder DER'!$B$3:$V$366,'Feeder DER'!E$369,FALSE)),0,VLOOKUP($B288,'Feeder DER'!$B$3:$V$366,'Feeder DER'!E$369,FALSE)/1000)</f>
        <v>0.10226366581809142</v>
      </c>
      <c r="AF288" s="82">
        <f>IF(ISNA(VLOOKUP($B288,'Feeder DER'!$B$3:$V$366,'Feeder DER'!F$369,FALSE)),0,VLOOKUP($B288,'Feeder DER'!$B$3:$V$366,'Feeder DER'!F$369,FALSE)/1000)</f>
        <v>0.14654814764787721</v>
      </c>
      <c r="AG288" s="82">
        <f>IF(ISNA(VLOOKUP($B288,'Feeder DER'!$B$3:$V$366,'Feeder DER'!G$369,FALSE)),0,VLOOKUP($B288,'Feeder DER'!$B$3:$V$366,'Feeder DER'!G$369,FALSE)/1000)</f>
        <v>0.19203077627396298</v>
      </c>
      <c r="AH288" s="82">
        <f>IF(ISNA(VLOOKUP($B288,'Feeder DER'!$B$3:$V$366,'Feeder DER'!H$369,FALSE)),0,VLOOKUP($B288,'Feeder DER'!$B$3:$V$366,'Feeder DER'!H$369,FALSE)/1000)</f>
        <v>0.24204785995031552</v>
      </c>
      <c r="AI288" s="82">
        <f>IF(ISNA(VLOOKUP($B288,'Feeder DER'!$B$3:$V$366,'Feeder DER'!I$369,FALSE)),0,VLOOKUP($B288,'Feeder DER'!$B$3:$V$366,'Feeder DER'!I$369,FALSE)/1000)</f>
        <v>0.29803507484114111</v>
      </c>
      <c r="AJ288" s="82">
        <f>IF(ISNA(VLOOKUP($B288,'Feeder DER'!$B$3:$V$366,'Feeder DER'!J$369,FALSE)),0,VLOOKUP($B288,'Feeder DER'!$B$3:$V$366,'Feeder DER'!J$369,FALSE)/1000)</f>
        <v>0.41839106251121538</v>
      </c>
      <c r="AK288" s="82">
        <f>IF(ISNA(VLOOKUP($B288,'Feeder DER'!$B$3:$V$366,'Feeder DER'!K$369,FALSE)),0,VLOOKUP($B288,'Feeder DER'!$B$3:$V$366,'Feeder DER'!K$369,FALSE)/1000)</f>
        <v>0.52021763446645441</v>
      </c>
      <c r="AL288" s="82">
        <f>IF(ISNA(VLOOKUP($B288,'Feeder DER'!$B$3:$V$366,'Feeder DER'!L$369,FALSE)),0,VLOOKUP($B288,'Feeder DER'!$B$3:$V$366,'Feeder DER'!L$369,FALSE)/1000)</f>
        <v>0.61555838199965107</v>
      </c>
      <c r="AM288" s="82">
        <f>IF(ISNA(VLOOKUP($B288,'Feeder DER'!$B$3:$V$366,'Feeder DER'!M$369,FALSE)),0,VLOOKUP($B288,'Feeder DER'!$B$3:$V$366,'Feeder DER'!M$369,FALSE)/1000)</f>
        <v>-0.29132262203783771</v>
      </c>
      <c r="AN288" s="82">
        <f>IF(ISNA(VLOOKUP($B288,'Feeder DER'!$B$3:$V$366,'Feeder DER'!N$369,FALSE)),0,VLOOKUP($B288,'Feeder DER'!$B$3:$V$366,'Feeder DER'!N$369,FALSE)/1000)</f>
        <v>-0.36846227758116529</v>
      </c>
      <c r="AO288" s="82">
        <f>IF(ISNA(VLOOKUP($B288,'Feeder DER'!$B$3:$V$366,'Feeder DER'!O$369,FALSE)),0,VLOOKUP($B288,'Feeder DER'!$B$3:$V$366,'Feeder DER'!O$369,FALSE)/1000)</f>
        <v>-0.45350977873298115</v>
      </c>
      <c r="AP288" s="82">
        <f>IF(ISNA(VLOOKUP($B288,'Feeder DER'!$B$3:$V$366,'Feeder DER'!P$369,FALSE)),0,VLOOKUP($B288,'Feeder DER'!$B$3:$V$366,'Feeder DER'!P$369,FALSE)/1000)</f>
        <v>-0.53761896543831433</v>
      </c>
      <c r="AQ288" s="82">
        <f>IF(ISNA(VLOOKUP($B288,'Feeder DER'!$B$3:$V$366,'Feeder DER'!Q$369,FALSE)),0,VLOOKUP($B288,'Feeder DER'!$B$3:$V$366,'Feeder DER'!Q$369,FALSE)/1000)</f>
        <v>-0.61284351932856718</v>
      </c>
      <c r="AR288" s="82">
        <f>IF(ISNA(VLOOKUP($B288,'Feeder DER'!$B$3:$V$366,'Feeder DER'!R$369,FALSE)),0,VLOOKUP($B288,'Feeder DER'!$B$3:$V$366,'Feeder DER'!R$369,FALSE)/1000)</f>
        <v>-0.68209912201446066</v>
      </c>
      <c r="AS288" s="82">
        <f>IF(ISNA(VLOOKUP($B288,'Feeder DER'!$B$3:$V$366,'Feeder DER'!S$369,FALSE)),0,VLOOKUP($B288,'Feeder DER'!$B$3:$V$366,'Feeder DER'!S$369,FALSE)/1000)</f>
        <v>-0.74860168505212576</v>
      </c>
      <c r="AT288" s="82">
        <f>IF(ISNA(VLOOKUP($B288,'Feeder DER'!$B$3:$V$366,'Feeder DER'!T$369,FALSE)),0,VLOOKUP($B288,'Feeder DER'!$B$3:$V$366,'Feeder DER'!T$369,FALSE)/1000)</f>
        <v>-0.82576524637410342</v>
      </c>
      <c r="AU288" s="82">
        <f>IF(ISNA(VLOOKUP($B288,'Feeder DER'!$B$3:$V$366,'Feeder DER'!U$369,FALSE)),0,VLOOKUP($B288,'Feeder DER'!$B$3:$V$366,'Feeder DER'!U$369,FALSE)/1000)</f>
        <v>-0.90381744249771268</v>
      </c>
      <c r="AV288" s="82">
        <f>IF(ISNA(VLOOKUP($B288,'Feeder DER'!$B$3:$V$366,'Feeder DER'!V$369,FALSE)),0,VLOOKUP($B288,'Feeder DER'!$B$3:$V$366,'Feeder DER'!V$369,FALSE)/1000)</f>
        <v>-0.97325308883215866</v>
      </c>
    </row>
    <row r="289" spans="1:48" x14ac:dyDescent="0.25">
      <c r="A289" s="9" t="s">
        <v>1668</v>
      </c>
      <c r="B289" s="108">
        <v>23343</v>
      </c>
      <c r="C289" s="109">
        <v>132.96687198075091</v>
      </c>
      <c r="D289" s="109">
        <v>172.40482757335045</v>
      </c>
      <c r="E289" s="109">
        <v>172.40482757335045</v>
      </c>
      <c r="F289" s="109">
        <v>175.03051691066736</v>
      </c>
      <c r="G289" s="109">
        <v>181.25368500579197</v>
      </c>
      <c r="H289" s="109">
        <v>185.61234498999508</v>
      </c>
      <c r="I289" s="109">
        <v>186.55941790238046</v>
      </c>
      <c r="J289" s="109">
        <v>187.54941074672763</v>
      </c>
      <c r="K289" s="109">
        <v>189.03835298716103</v>
      </c>
      <c r="L289" s="109">
        <v>195.05294551848473</v>
      </c>
      <c r="M289" s="109">
        <v>207.57094926281223</v>
      </c>
      <c r="N289" s="109">
        <v>220.10063524677111</v>
      </c>
      <c r="P289" s="109">
        <v>202.17279129788113</v>
      </c>
      <c r="Q289" s="109">
        <v>182.14670348357063</v>
      </c>
      <c r="R289" s="109">
        <v>182.14670348357063</v>
      </c>
      <c r="S289" s="109">
        <v>187.82041912179355</v>
      </c>
      <c r="T289" s="109">
        <v>191.48754832370261</v>
      </c>
      <c r="U289" s="109">
        <v>194.96900300528915</v>
      </c>
      <c r="V289" s="109">
        <v>196.22290315353354</v>
      </c>
      <c r="W289" s="109">
        <v>197.75554920336586</v>
      </c>
      <c r="X289" s="109">
        <v>199.94442952558003</v>
      </c>
      <c r="Y289" s="109">
        <v>203.94125485672373</v>
      </c>
      <c r="Z289" s="109">
        <v>213.98254490208555</v>
      </c>
      <c r="AA289" s="109">
        <v>223.0869907823259</v>
      </c>
      <c r="AC289" s="82">
        <f>IF(ISNA(VLOOKUP($B289,'Feeder DER'!$B$3:$V$366,'Feeder DER'!C$369,FALSE)),0,VLOOKUP($B289,'Feeder DER'!$B$3:$V$366,'Feeder DER'!C$369,FALSE)/1000)</f>
        <v>2.8769886137080026E-2</v>
      </c>
      <c r="AD289" s="82">
        <f>IF(ISNA(VLOOKUP($B289,'Feeder DER'!$B$3:$V$366,'Feeder DER'!D$369,FALSE)),0,VLOOKUP($B289,'Feeder DER'!$B$3:$V$366,'Feeder DER'!D$369,FALSE)/1000)</f>
        <v>6.0609651160480012E-2</v>
      </c>
      <c r="AE289" s="82">
        <f>IF(ISNA(VLOOKUP($B289,'Feeder DER'!$B$3:$V$366,'Feeder DER'!E$369,FALSE)),0,VLOOKUP($B289,'Feeder DER'!$B$3:$V$366,'Feeder DER'!E$369,FALSE)/1000)</f>
        <v>9.8259952249893229E-2</v>
      </c>
      <c r="AF289" s="82">
        <f>IF(ISNA(VLOOKUP($B289,'Feeder DER'!$B$3:$V$366,'Feeder DER'!F$369,FALSE)),0,VLOOKUP($B289,'Feeder DER'!$B$3:$V$366,'Feeder DER'!F$369,FALSE)/1000)</f>
        <v>0.14049708487857193</v>
      </c>
      <c r="AG289" s="82">
        <f>IF(ISNA(VLOOKUP($B289,'Feeder DER'!$B$3:$V$366,'Feeder DER'!G$369,FALSE)),0,VLOOKUP($B289,'Feeder DER'!$B$3:$V$366,'Feeder DER'!G$369,FALSE)/1000)</f>
        <v>0.18384009443498603</v>
      </c>
      <c r="AH289" s="82">
        <f>IF(ISNA(VLOOKUP($B289,'Feeder DER'!$B$3:$V$366,'Feeder DER'!H$369,FALSE)),0,VLOOKUP($B289,'Feeder DER'!$B$3:$V$366,'Feeder DER'!H$369,FALSE)/1000)</f>
        <v>0.23144806987031885</v>
      </c>
      <c r="AI289" s="82">
        <f>IF(ISNA(VLOOKUP($B289,'Feeder DER'!$B$3:$V$366,'Feeder DER'!I$369,FALSE)),0,VLOOKUP($B289,'Feeder DER'!$B$3:$V$366,'Feeder DER'!I$369,FALSE)/1000)</f>
        <v>0.28474473897471764</v>
      </c>
      <c r="AJ289" s="82">
        <f>IF(ISNA(VLOOKUP($B289,'Feeder DER'!$B$3:$V$366,'Feeder DER'!J$369,FALSE)),0,VLOOKUP($B289,'Feeder DER'!$B$3:$V$366,'Feeder DER'!J$369,FALSE)/1000)</f>
        <v>0.39908564693527432</v>
      </c>
      <c r="AK289" s="82">
        <f>IF(ISNA(VLOOKUP($B289,'Feeder DER'!$B$3:$V$366,'Feeder DER'!K$369,FALSE)),0,VLOOKUP($B289,'Feeder DER'!$B$3:$V$366,'Feeder DER'!K$369,FALSE)/1000)</f>
        <v>0.49594571660762637</v>
      </c>
      <c r="AL289" s="82">
        <f>IF(ISNA(VLOOKUP($B289,'Feeder DER'!$B$3:$V$366,'Feeder DER'!L$369,FALSE)),0,VLOOKUP($B289,'Feeder DER'!$B$3:$V$366,'Feeder DER'!L$369,FALSE)/1000)</f>
        <v>0.58662716446082053</v>
      </c>
      <c r="AM289" s="82">
        <f>IF(ISNA(VLOOKUP($B289,'Feeder DER'!$B$3:$V$366,'Feeder DER'!M$369,FALSE)),0,VLOOKUP($B289,'Feeder DER'!$B$3:$V$366,'Feeder DER'!M$369,FALSE)/1000)</f>
        <v>-0.28051672906529146</v>
      </c>
      <c r="AN289" s="82">
        <f>IF(ISNA(VLOOKUP($B289,'Feeder DER'!$B$3:$V$366,'Feeder DER'!N$369,FALSE)),0,VLOOKUP($B289,'Feeder DER'!$B$3:$V$366,'Feeder DER'!N$369,FALSE)/1000)</f>
        <v>-0.35431019089408661</v>
      </c>
      <c r="AO289" s="82">
        <f>IF(ISNA(VLOOKUP($B289,'Feeder DER'!$B$3:$V$366,'Feeder DER'!O$369,FALSE)),0,VLOOKUP($B289,'Feeder DER'!$B$3:$V$366,'Feeder DER'!O$369,FALSE)/1000)</f>
        <v>-0.43577075925439934</v>
      </c>
      <c r="AP289" s="82">
        <f>IF(ISNA(VLOOKUP($B289,'Feeder DER'!$B$3:$V$366,'Feeder DER'!P$369,FALSE)),0,VLOOKUP($B289,'Feeder DER'!$B$3:$V$366,'Feeder DER'!P$369,FALSE)/1000)</f>
        <v>-0.51647616098531579</v>
      </c>
      <c r="AQ289" s="82">
        <f>IF(ISNA(VLOOKUP($B289,'Feeder DER'!$B$3:$V$366,'Feeder DER'!Q$369,FALSE)),0,VLOOKUP($B289,'Feeder DER'!$B$3:$V$366,'Feeder DER'!Q$369,FALSE)/1000)</f>
        <v>-0.58880336297130198</v>
      </c>
      <c r="AR289" s="82">
        <f>IF(ISNA(VLOOKUP($B289,'Feeder DER'!$B$3:$V$366,'Feeder DER'!R$369,FALSE)),0,VLOOKUP($B289,'Feeder DER'!$B$3:$V$366,'Feeder DER'!R$369,FALSE)/1000)</f>
        <v>-0.65555063317684947</v>
      </c>
      <c r="AS289" s="82">
        <f>IF(ISNA(VLOOKUP($B289,'Feeder DER'!$B$3:$V$366,'Feeder DER'!S$369,FALSE)),0,VLOOKUP($B289,'Feeder DER'!$B$3:$V$366,'Feeder DER'!S$369,FALSE)/1000)</f>
        <v>-0.71980024378795415</v>
      </c>
      <c r="AT289" s="82">
        <f>IF(ISNA(VLOOKUP($B289,'Feeder DER'!$B$3:$V$366,'Feeder DER'!T$369,FALSE)),0,VLOOKUP($B289,'Feeder DER'!$B$3:$V$366,'Feeder DER'!T$369,FALSE)/1000)</f>
        <v>-0.79483459285621183</v>
      </c>
      <c r="AU289" s="82">
        <f>IF(ISNA(VLOOKUP($B289,'Feeder DER'!$B$3:$V$366,'Feeder DER'!U$369,FALSE)),0,VLOOKUP($B289,'Feeder DER'!$B$3:$V$366,'Feeder DER'!U$369,FALSE)/1000)</f>
        <v>-0.87067403411334909</v>
      </c>
      <c r="AV289" s="82">
        <f>IF(ISNA(VLOOKUP($B289,'Feeder DER'!$B$3:$V$366,'Feeder DER'!V$369,FALSE)),0,VLOOKUP($B289,'Feeder DER'!$B$3:$V$366,'Feeder DER'!V$369,FALSE)/1000)</f>
        <v>-0.93833745120168821</v>
      </c>
    </row>
    <row r="290" spans="1:48" x14ac:dyDescent="0.25">
      <c r="A290" s="9" t="s">
        <v>1668</v>
      </c>
      <c r="B290" s="108">
        <v>23346</v>
      </c>
      <c r="C290" s="109">
        <v>27.342768154742526</v>
      </c>
      <c r="D290" s="109">
        <v>0</v>
      </c>
      <c r="E290" s="109">
        <v>0</v>
      </c>
      <c r="F290" s="109">
        <v>0</v>
      </c>
      <c r="G290" s="109">
        <v>0</v>
      </c>
      <c r="H290" s="109">
        <v>0</v>
      </c>
      <c r="I290" s="109">
        <v>0</v>
      </c>
      <c r="J290" s="109">
        <v>0</v>
      </c>
      <c r="K290" s="109">
        <v>0</v>
      </c>
      <c r="L290" s="109">
        <v>0</v>
      </c>
      <c r="M290" s="109">
        <v>0</v>
      </c>
      <c r="N290" s="109">
        <v>0</v>
      </c>
      <c r="P290" s="109">
        <v>0</v>
      </c>
      <c r="Q290" s="109">
        <v>0</v>
      </c>
      <c r="R290" s="109">
        <v>0</v>
      </c>
      <c r="S290" s="109">
        <v>0</v>
      </c>
      <c r="T290" s="109">
        <v>0</v>
      </c>
      <c r="U290" s="109">
        <v>0</v>
      </c>
      <c r="V290" s="109">
        <v>0</v>
      </c>
      <c r="W290" s="109">
        <v>0</v>
      </c>
      <c r="X290" s="109">
        <v>0</v>
      </c>
      <c r="Y290" s="109">
        <v>0</v>
      </c>
      <c r="Z290" s="109">
        <v>0</v>
      </c>
      <c r="AA290" s="109">
        <v>0</v>
      </c>
      <c r="AC290" s="82">
        <f>IF(ISNA(VLOOKUP($B290,'Feeder DER'!$B$3:$V$366,'Feeder DER'!C$369,FALSE)),0,VLOOKUP($B290,'Feeder DER'!$B$3:$V$366,'Feeder DER'!C$369,FALSE)/1000)</f>
        <v>0</v>
      </c>
      <c r="AD290" s="82">
        <f>IF(ISNA(VLOOKUP($B290,'Feeder DER'!$B$3:$V$366,'Feeder DER'!D$369,FALSE)),0,VLOOKUP($B290,'Feeder DER'!$B$3:$V$366,'Feeder DER'!D$369,FALSE)/1000)</f>
        <v>0</v>
      </c>
      <c r="AE290" s="82">
        <f>IF(ISNA(VLOOKUP($B290,'Feeder DER'!$B$3:$V$366,'Feeder DER'!E$369,FALSE)),0,VLOOKUP($B290,'Feeder DER'!$B$3:$V$366,'Feeder DER'!E$369,FALSE)/1000)</f>
        <v>0</v>
      </c>
      <c r="AF290" s="82">
        <f>IF(ISNA(VLOOKUP($B290,'Feeder DER'!$B$3:$V$366,'Feeder DER'!F$369,FALSE)),0,VLOOKUP($B290,'Feeder DER'!$B$3:$V$366,'Feeder DER'!F$369,FALSE)/1000)</f>
        <v>0</v>
      </c>
      <c r="AG290" s="82">
        <f>IF(ISNA(VLOOKUP($B290,'Feeder DER'!$B$3:$V$366,'Feeder DER'!G$369,FALSE)),0,VLOOKUP($B290,'Feeder DER'!$B$3:$V$366,'Feeder DER'!G$369,FALSE)/1000)</f>
        <v>0</v>
      </c>
      <c r="AH290" s="82">
        <f>IF(ISNA(VLOOKUP($B290,'Feeder DER'!$B$3:$V$366,'Feeder DER'!H$369,FALSE)),0,VLOOKUP($B290,'Feeder DER'!$B$3:$V$366,'Feeder DER'!H$369,FALSE)/1000)</f>
        <v>0</v>
      </c>
      <c r="AI290" s="82">
        <f>IF(ISNA(VLOOKUP($B290,'Feeder DER'!$B$3:$V$366,'Feeder DER'!I$369,FALSE)),0,VLOOKUP($B290,'Feeder DER'!$B$3:$V$366,'Feeder DER'!I$369,FALSE)/1000)</f>
        <v>0</v>
      </c>
      <c r="AJ290" s="82">
        <f>IF(ISNA(VLOOKUP($B290,'Feeder DER'!$B$3:$V$366,'Feeder DER'!J$369,FALSE)),0,VLOOKUP($B290,'Feeder DER'!$B$3:$V$366,'Feeder DER'!J$369,FALSE)/1000)</f>
        <v>0</v>
      </c>
      <c r="AK290" s="82">
        <f>IF(ISNA(VLOOKUP($B290,'Feeder DER'!$B$3:$V$366,'Feeder DER'!K$369,FALSE)),0,VLOOKUP($B290,'Feeder DER'!$B$3:$V$366,'Feeder DER'!K$369,FALSE)/1000)</f>
        <v>0</v>
      </c>
      <c r="AL290" s="82">
        <f>IF(ISNA(VLOOKUP($B290,'Feeder DER'!$B$3:$V$366,'Feeder DER'!L$369,FALSE)),0,VLOOKUP($B290,'Feeder DER'!$B$3:$V$366,'Feeder DER'!L$369,FALSE)/1000)</f>
        <v>0</v>
      </c>
      <c r="AM290" s="82">
        <f>IF(ISNA(VLOOKUP($B290,'Feeder DER'!$B$3:$V$366,'Feeder DER'!M$369,FALSE)),0,VLOOKUP($B290,'Feeder DER'!$B$3:$V$366,'Feeder DER'!M$369,FALSE)/1000)</f>
        <v>0</v>
      </c>
      <c r="AN290" s="82">
        <f>IF(ISNA(VLOOKUP($B290,'Feeder DER'!$B$3:$V$366,'Feeder DER'!N$369,FALSE)),0,VLOOKUP($B290,'Feeder DER'!$B$3:$V$366,'Feeder DER'!N$369,FALSE)/1000)</f>
        <v>0</v>
      </c>
      <c r="AO290" s="82">
        <f>IF(ISNA(VLOOKUP($B290,'Feeder DER'!$B$3:$V$366,'Feeder DER'!O$369,FALSE)),0,VLOOKUP($B290,'Feeder DER'!$B$3:$V$366,'Feeder DER'!O$369,FALSE)/1000)</f>
        <v>0</v>
      </c>
      <c r="AP290" s="82">
        <f>IF(ISNA(VLOOKUP($B290,'Feeder DER'!$B$3:$V$366,'Feeder DER'!P$369,FALSE)),0,VLOOKUP($B290,'Feeder DER'!$B$3:$V$366,'Feeder DER'!P$369,FALSE)/1000)</f>
        <v>0</v>
      </c>
      <c r="AQ290" s="82">
        <f>IF(ISNA(VLOOKUP($B290,'Feeder DER'!$B$3:$V$366,'Feeder DER'!Q$369,FALSE)),0,VLOOKUP($B290,'Feeder DER'!$B$3:$V$366,'Feeder DER'!Q$369,FALSE)/1000)</f>
        <v>0</v>
      </c>
      <c r="AR290" s="82">
        <f>IF(ISNA(VLOOKUP($B290,'Feeder DER'!$B$3:$V$366,'Feeder DER'!R$369,FALSE)),0,VLOOKUP($B290,'Feeder DER'!$B$3:$V$366,'Feeder DER'!R$369,FALSE)/1000)</f>
        <v>0</v>
      </c>
      <c r="AS290" s="82">
        <f>IF(ISNA(VLOOKUP($B290,'Feeder DER'!$B$3:$V$366,'Feeder DER'!S$369,FALSE)),0,VLOOKUP($B290,'Feeder DER'!$B$3:$V$366,'Feeder DER'!S$369,FALSE)/1000)</f>
        <v>0</v>
      </c>
      <c r="AT290" s="82">
        <f>IF(ISNA(VLOOKUP($B290,'Feeder DER'!$B$3:$V$366,'Feeder DER'!T$369,FALSE)),0,VLOOKUP($B290,'Feeder DER'!$B$3:$V$366,'Feeder DER'!T$369,FALSE)/1000)</f>
        <v>0</v>
      </c>
      <c r="AU290" s="82">
        <f>IF(ISNA(VLOOKUP($B290,'Feeder DER'!$B$3:$V$366,'Feeder DER'!U$369,FALSE)),0,VLOOKUP($B290,'Feeder DER'!$B$3:$V$366,'Feeder DER'!U$369,FALSE)/1000)</f>
        <v>0</v>
      </c>
      <c r="AV290" s="82">
        <f>IF(ISNA(VLOOKUP($B290,'Feeder DER'!$B$3:$V$366,'Feeder DER'!V$369,FALSE)),0,VLOOKUP($B290,'Feeder DER'!$B$3:$V$366,'Feeder DER'!V$369,FALSE)/1000)</f>
        <v>0</v>
      </c>
    </row>
    <row r="291" spans="1:48" x14ac:dyDescent="0.25">
      <c r="A291" s="9" t="s">
        <v>1668</v>
      </c>
      <c r="B291" s="108">
        <v>23347</v>
      </c>
      <c r="C291" s="109">
        <v>70.528901795083655</v>
      </c>
      <c r="D291" s="109">
        <v>88.67880971663088</v>
      </c>
      <c r="E291" s="109">
        <v>88.67880971663088</v>
      </c>
      <c r="F291" s="109">
        <v>90.02936937552353</v>
      </c>
      <c r="G291" s="109">
        <v>93.230342034525037</v>
      </c>
      <c r="H291" s="109">
        <v>95.472279135701598</v>
      </c>
      <c r="I291" s="109">
        <v>95.959419198815354</v>
      </c>
      <c r="J291" s="109">
        <v>96.468635723087786</v>
      </c>
      <c r="K291" s="109">
        <v>97.234493776350661</v>
      </c>
      <c r="L291" s="109">
        <v>100.328182706734</v>
      </c>
      <c r="M291" s="109">
        <v>106.76699122329367</v>
      </c>
      <c r="N291" s="109">
        <v>113.21180866152866</v>
      </c>
      <c r="P291" s="109">
        <v>134.7452451748384</v>
      </c>
      <c r="Q291" s="109">
        <v>113.70031785510901</v>
      </c>
      <c r="R291" s="109">
        <v>113.70031785510901</v>
      </c>
      <c r="S291" s="109">
        <v>117.24198651640123</v>
      </c>
      <c r="T291" s="109">
        <v>119.53109605227829</v>
      </c>
      <c r="U291" s="109">
        <v>121.70430312286494</v>
      </c>
      <c r="V291" s="109">
        <v>122.48701751015449</v>
      </c>
      <c r="W291" s="109">
        <v>123.44373173935837</v>
      </c>
      <c r="X291" s="109">
        <v>124.81008305740455</v>
      </c>
      <c r="Y291" s="109">
        <v>127.30499678283127</v>
      </c>
      <c r="Z291" s="109">
        <v>133.57300958788301</v>
      </c>
      <c r="AA291" s="109">
        <v>139.25622191443128</v>
      </c>
      <c r="AC291" s="82">
        <f>IF(ISNA(VLOOKUP($B291,'Feeder DER'!$B$3:$V$366,'Feeder DER'!C$369,FALSE)),0,VLOOKUP($B291,'Feeder DER'!$B$3:$V$366,'Feeder DER'!C$369,FALSE)/1000)</f>
        <v>1.9099553315158602E-2</v>
      </c>
      <c r="AD291" s="82">
        <f>IF(ISNA(VLOOKUP($B291,'Feeder DER'!$B$3:$V$366,'Feeder DER'!D$369,FALSE)),0,VLOOKUP($B291,'Feeder DER'!$B$3:$V$366,'Feeder DER'!D$369,FALSE)/1000)</f>
        <v>4.0248034697517178E-2</v>
      </c>
      <c r="AE291" s="82">
        <f>IF(ISNA(VLOOKUP($B291,'Feeder DER'!$B$3:$V$366,'Feeder DER'!E$369,FALSE)),0,VLOOKUP($B291,'Feeder DER'!$B$3:$V$366,'Feeder DER'!E$369,FALSE)/1000)</f>
        <v>6.5256318788883869E-2</v>
      </c>
      <c r="AF291" s="82">
        <f>IF(ISNA(VLOOKUP($B291,'Feeder DER'!$B$3:$V$366,'Feeder DER'!F$369,FALSE)),0,VLOOKUP($B291,'Feeder DER'!$B$3:$V$366,'Feeder DER'!F$369,FALSE)/1000)</f>
        <v>9.3313151178987835E-2</v>
      </c>
      <c r="AG291" s="82">
        <f>IF(ISNA(VLOOKUP($B291,'Feeder DER'!$B$3:$V$366,'Feeder DER'!G$369,FALSE)),0,VLOOKUP($B291,'Feeder DER'!$B$3:$V$366,'Feeder DER'!G$369,FALSE)/1000)</f>
        <v>0.12210657579229378</v>
      </c>
      <c r="AH291" s="82">
        <f>IF(ISNA(VLOOKUP($B291,'Feeder DER'!$B$3:$V$366,'Feeder DER'!H$369,FALSE)),0,VLOOKUP($B291,'Feeder DER'!$B$3:$V$366,'Feeder DER'!H$369,FALSE)/1000)</f>
        <v>0.15373585026387393</v>
      </c>
      <c r="AI291" s="82">
        <f>IF(ISNA(VLOOKUP($B291,'Feeder DER'!$B$3:$V$366,'Feeder DER'!I$369,FALSE)),0,VLOOKUP($B291,'Feeder DER'!$B$3:$V$366,'Feeder DER'!I$369,FALSE)/1000)</f>
        <v>0.18914673603873933</v>
      </c>
      <c r="AJ291" s="82">
        <f>IF(ISNA(VLOOKUP($B291,'Feeder DER'!$B$3:$V$366,'Feeder DER'!J$369,FALSE)),0,VLOOKUP($B291,'Feeder DER'!$B$3:$V$366,'Feeder DER'!J$369,FALSE)/1000)</f>
        <v>0.26512277153415803</v>
      </c>
      <c r="AK291" s="82">
        <f>IF(ISNA(VLOOKUP($B291,'Feeder DER'!$B$3:$V$366,'Feeder DER'!K$369,FALSE)),0,VLOOKUP($B291,'Feeder DER'!$B$3:$V$366,'Feeder DER'!K$369,FALSE)/1000)</f>
        <v>0.32947770250061692</v>
      </c>
      <c r="AL291" s="82">
        <f>IF(ISNA(VLOOKUP($B291,'Feeder DER'!$B$3:$V$366,'Feeder DER'!L$369,FALSE)),0,VLOOKUP($B291,'Feeder DER'!$B$3:$V$366,'Feeder DER'!L$369,FALSE)/1000)</f>
        <v>0.38972714680108178</v>
      </c>
      <c r="AM291" s="82">
        <f>IF(ISNA(VLOOKUP($B291,'Feeder DER'!$B$3:$V$366,'Feeder DER'!M$369,FALSE)),0,VLOOKUP($B291,'Feeder DER'!$B$3:$V$366,'Feeder DER'!M$369,FALSE)/1000)</f>
        <v>-0.18631717085544203</v>
      </c>
      <c r="AN291" s="82">
        <f>IF(ISNA(VLOOKUP($B291,'Feeder DER'!$B$3:$V$366,'Feeder DER'!N$369,FALSE)),0,VLOOKUP($B291,'Feeder DER'!$B$3:$V$366,'Feeder DER'!N$369,FALSE)/1000)</f>
        <v>-0.23532625559229109</v>
      </c>
      <c r="AO291" s="82">
        <f>IF(ISNA(VLOOKUP($B291,'Feeder DER'!$B$3:$V$366,'Feeder DER'!O$369,FALSE)),0,VLOOKUP($B291,'Feeder DER'!$B$3:$V$366,'Feeder DER'!O$369,FALSE)/1000)</f>
        <v>-0.28942487467700267</v>
      </c>
      <c r="AP291" s="82">
        <f>IF(ISNA(VLOOKUP($B291,'Feeder DER'!$B$3:$V$366,'Feeder DER'!P$369,FALSE)),0,VLOOKUP($B291,'Feeder DER'!$B$3:$V$366,'Feeder DER'!P$369,FALSE)/1000)</f>
        <v>-0.34301829322483185</v>
      </c>
      <c r="AQ291" s="82">
        <f>IF(ISNA(VLOOKUP($B291,'Feeder DER'!$B$3:$V$366,'Feeder DER'!Q$369,FALSE)),0,VLOOKUP($B291,'Feeder DER'!$B$3:$V$366,'Feeder DER'!Q$369,FALSE)/1000)</f>
        <v>-0.39104421823275737</v>
      </c>
      <c r="AR291" s="82">
        <f>IF(ISNA(VLOOKUP($B291,'Feeder DER'!$B$3:$V$366,'Feeder DER'!R$369,FALSE)),0,VLOOKUP($B291,'Feeder DER'!$B$3:$V$366,'Feeder DER'!R$369,FALSE)/1000)</f>
        <v>-0.43536068052066507</v>
      </c>
      <c r="AS291" s="82">
        <f>IF(ISNA(VLOOKUP($B291,'Feeder DER'!$B$3:$V$366,'Feeder DER'!S$369,FALSE)),0,VLOOKUP($B291,'Feeder DER'!$B$3:$V$366,'Feeder DER'!S$369,FALSE)/1000)</f>
        <v>-0.47801461600753803</v>
      </c>
      <c r="AT291" s="82">
        <f>IF(ISNA(VLOOKUP($B291,'Feeder DER'!$B$3:$V$366,'Feeder DER'!T$369,FALSE)),0,VLOOKUP($B291,'Feeder DER'!$B$3:$V$366,'Feeder DER'!T$369,FALSE)/1000)</f>
        <v>-0.52781362903385654</v>
      </c>
      <c r="AU291" s="82">
        <f>IF(ISNA(VLOOKUP($B291,'Feeder DER'!$B$3:$V$366,'Feeder DER'!U$369,FALSE)),0,VLOOKUP($B291,'Feeder DER'!$B$3:$V$366,'Feeder DER'!U$369,FALSE)/1000)</f>
        <v>-0.5781477149637344</v>
      </c>
      <c r="AV291" s="82">
        <f>IF(ISNA(VLOOKUP($B291,'Feeder DER'!$B$3:$V$366,'Feeder DER'!V$369,FALSE)),0,VLOOKUP($B291,'Feeder DER'!$B$3:$V$366,'Feeder DER'!V$369,FALSE)/1000)</f>
        <v>-0.62304919244675316</v>
      </c>
    </row>
    <row r="292" spans="1:48" x14ac:dyDescent="0.25">
      <c r="A292" s="9" t="s">
        <v>1668</v>
      </c>
      <c r="B292" s="108">
        <v>23348</v>
      </c>
      <c r="C292" s="109">
        <v>81.393714158412848</v>
      </c>
      <c r="D292" s="109">
        <v>100.83941801722041</v>
      </c>
      <c r="E292" s="109">
        <v>100.83941801722041</v>
      </c>
      <c r="F292" s="109">
        <v>102.37518118810034</v>
      </c>
      <c r="G292" s="109">
        <v>106.01510622830091</v>
      </c>
      <c r="H292" s="109">
        <v>108.5644822656685</v>
      </c>
      <c r="I292" s="109">
        <v>109.11842430226363</v>
      </c>
      <c r="J292" s="109">
        <v>109.69747016582977</v>
      </c>
      <c r="K292" s="109">
        <v>110.56835105182283</v>
      </c>
      <c r="L292" s="109">
        <v>114.08628044513614</v>
      </c>
      <c r="M292" s="109">
        <v>121.40804880906617</v>
      </c>
      <c r="N292" s="109">
        <v>128.73665010373341</v>
      </c>
      <c r="P292" s="109">
        <v>169.32057533279979</v>
      </c>
      <c r="Q292" s="109">
        <v>148.5813034260816</v>
      </c>
      <c r="R292" s="109">
        <v>148.5813034260816</v>
      </c>
      <c r="S292" s="109">
        <v>153.20948526343307</v>
      </c>
      <c r="T292" s="109">
        <v>156.20084786418769</v>
      </c>
      <c r="U292" s="109">
        <v>159.04075143925087</v>
      </c>
      <c r="V292" s="109">
        <v>160.0635869604499</v>
      </c>
      <c r="W292" s="109">
        <v>161.31380199821731</v>
      </c>
      <c r="X292" s="109">
        <v>163.09932259836157</v>
      </c>
      <c r="Y292" s="109">
        <v>166.35962600166349</v>
      </c>
      <c r="Z292" s="109">
        <v>174.55053988857756</v>
      </c>
      <c r="AA292" s="109">
        <v>181.97724819560079</v>
      </c>
      <c r="AC292" s="82">
        <f>IF(ISNA(VLOOKUP($B292,'Feeder DER'!$B$3:$V$366,'Feeder DER'!C$369,FALSE)),0,VLOOKUP($B292,'Feeder DER'!$B$3:$V$366,'Feeder DER'!C$369,FALSE)/1000)</f>
        <v>2.9720694362370497E-2</v>
      </c>
      <c r="AD292" s="82">
        <f>IF(ISNA(VLOOKUP($B292,'Feeder DER'!$B$3:$V$366,'Feeder DER'!D$369,FALSE)),0,VLOOKUP($B292,'Feeder DER'!$B$3:$V$366,'Feeder DER'!D$369,FALSE)/1000)</f>
        <v>6.363695071661872E-2</v>
      </c>
      <c r="AE292" s="82">
        <f>IF(ISNA(VLOOKUP($B292,'Feeder DER'!$B$3:$V$366,'Feeder DER'!E$369,FALSE)),0,VLOOKUP($B292,'Feeder DER'!$B$3:$V$366,'Feeder DER'!E$369,FALSE)/1000)</f>
        <v>0.10373427266170507</v>
      </c>
      <c r="AF292" s="82">
        <f>IF(ISNA(VLOOKUP($B292,'Feeder DER'!$B$3:$V$366,'Feeder DER'!F$369,FALSE)),0,VLOOKUP($B292,'Feeder DER'!$B$3:$V$366,'Feeder DER'!F$369,FALSE)/1000)</f>
        <v>0.14875639938759494</v>
      </c>
      <c r="AG292" s="82">
        <f>IF(ISNA(VLOOKUP($B292,'Feeder DER'!$B$3:$V$366,'Feeder DER'!G$369,FALSE)),0,VLOOKUP($B292,'Feeder DER'!$B$3:$V$366,'Feeder DER'!G$369,FALSE)/1000)</f>
        <v>0.19500848609127136</v>
      </c>
      <c r="AH292" s="82">
        <f>IF(ISNA(VLOOKUP($B292,'Feeder DER'!$B$3:$V$366,'Feeder DER'!H$369,FALSE)),0,VLOOKUP($B292,'Feeder DER'!$B$3:$V$366,'Feeder DER'!H$369,FALSE)/1000)</f>
        <v>0.24588980029409985</v>
      </c>
      <c r="AI292" s="82">
        <f>IF(ISNA(VLOOKUP($B292,'Feeder DER'!$B$3:$V$366,'Feeder DER'!I$369,FALSE)),0,VLOOKUP($B292,'Feeder DER'!$B$3:$V$366,'Feeder DER'!I$369,FALSE)/1000)</f>
        <v>0.30284243497177471</v>
      </c>
      <c r="AJ292" s="82">
        <f>IF(ISNA(VLOOKUP($B292,'Feeder DER'!$B$3:$V$366,'Feeder DER'!J$369,FALSE)),0,VLOOKUP($B292,'Feeder DER'!$B$3:$V$366,'Feeder DER'!J$369,FALSE)/1000)</f>
        <v>0.42534811864971767</v>
      </c>
      <c r="AK292" s="82">
        <f>IF(ISNA(VLOOKUP($B292,'Feeder DER'!$B$3:$V$366,'Feeder DER'!K$369,FALSE)),0,VLOOKUP($B292,'Feeder DER'!$B$3:$V$366,'Feeder DER'!K$369,FALSE)/1000)</f>
        <v>0.52895403942459795</v>
      </c>
      <c r="AL292" s="82">
        <f>IF(ISNA(VLOOKUP($B292,'Feeder DER'!$B$3:$V$366,'Feeder DER'!L$369,FALSE)),0,VLOOKUP($B292,'Feeder DER'!$B$3:$V$366,'Feeder DER'!L$369,FALSE)/1000)</f>
        <v>0.62596373820057305</v>
      </c>
      <c r="AM292" s="82">
        <f>IF(ISNA(VLOOKUP($B292,'Feeder DER'!$B$3:$V$366,'Feeder DER'!M$369,FALSE)),0,VLOOKUP($B292,'Feeder DER'!$B$3:$V$366,'Feeder DER'!M$369,FALSE)/1000)</f>
        <v>-0.29531921895087326</v>
      </c>
      <c r="AN292" s="82">
        <f>IF(ISNA(VLOOKUP($B292,'Feeder DER'!$B$3:$V$366,'Feeder DER'!N$369,FALSE)),0,VLOOKUP($B292,'Feeder DER'!$B$3:$V$366,'Feeder DER'!N$369,FALSE)/1000)</f>
        <v>-0.37367302449799661</v>
      </c>
      <c r="AO292" s="82">
        <f>IF(ISNA(VLOOKUP($B292,'Feeder DER'!$B$3:$V$366,'Feeder DER'!O$369,FALSE)),0,VLOOKUP($B292,'Feeder DER'!$B$3:$V$366,'Feeder DER'!O$369,FALSE)/1000)</f>
        <v>-0.46002625697230071</v>
      </c>
      <c r="AP292" s="82">
        <f>IF(ISNA(VLOOKUP($B292,'Feeder DER'!$B$3:$V$366,'Feeder DER'!P$369,FALSE)),0,VLOOKUP($B292,'Feeder DER'!$B$3:$V$366,'Feeder DER'!P$369,FALSE)/1000)</f>
        <v>-0.54538061167401231</v>
      </c>
      <c r="AQ292" s="82">
        <f>IF(ISNA(VLOOKUP($B292,'Feeder DER'!$B$3:$V$366,'Feeder DER'!Q$369,FALSE)),0,VLOOKUP($B292,'Feeder DER'!$B$3:$V$366,'Feeder DER'!Q$369,FALSE)/1000)</f>
        <v>-0.62167158219936725</v>
      </c>
      <c r="AR292" s="82">
        <f>IF(ISNA(VLOOKUP($B292,'Feeder DER'!$B$3:$V$366,'Feeder DER'!R$369,FALSE)),0,VLOOKUP($B292,'Feeder DER'!$B$3:$V$366,'Feeder DER'!R$369,FALSE)/1000)</f>
        <v>-0.69185782797271589</v>
      </c>
      <c r="AS292" s="82">
        <f>IF(ISNA(VLOOKUP($B292,'Feeder DER'!$B$3:$V$366,'Feeder DER'!S$369,FALSE)),0,VLOOKUP($B292,'Feeder DER'!$B$3:$V$366,'Feeder DER'!S$369,FALSE)/1000)</f>
        <v>-0.75920399335678734</v>
      </c>
      <c r="AT292" s="82">
        <f>IF(ISNA(VLOOKUP($B292,'Feeder DER'!$B$3:$V$366,'Feeder DER'!T$369,FALSE)),0,VLOOKUP($B292,'Feeder DER'!$B$3:$V$366,'Feeder DER'!T$369,FALSE)/1000)</f>
        <v>-0.8371905012615638</v>
      </c>
      <c r="AU292" s="82">
        <f>IF(ISNA(VLOOKUP($B292,'Feeder DER'!$B$3:$V$366,'Feeder DER'!U$369,FALSE)),0,VLOOKUP($B292,'Feeder DER'!$B$3:$V$366,'Feeder DER'!U$369,FALSE)/1000)</f>
        <v>-0.91609409618086546</v>
      </c>
      <c r="AV292" s="82">
        <f>IF(ISNA(VLOOKUP($B292,'Feeder DER'!$B$3:$V$366,'Feeder DER'!V$369,FALSE)),0,VLOOKUP($B292,'Feeder DER'!$B$3:$V$366,'Feeder DER'!V$369,FALSE)/1000)</f>
        <v>-0.98622405940721236</v>
      </c>
    </row>
    <row r="293" spans="1:48" x14ac:dyDescent="0.25">
      <c r="A293" s="9" t="s">
        <v>1669</v>
      </c>
      <c r="B293" s="108">
        <v>12017</v>
      </c>
      <c r="C293" s="109">
        <v>110.37232993961405</v>
      </c>
      <c r="D293" s="109">
        <v>126.50344209118788</v>
      </c>
      <c r="E293" s="109">
        <v>126.50344209118788</v>
      </c>
      <c r="F293" s="109">
        <v>128.43006296200659</v>
      </c>
      <c r="G293" s="109">
        <v>132.99636308147618</v>
      </c>
      <c r="H293" s="109">
        <v>136.19456523548621</v>
      </c>
      <c r="I293" s="109">
        <v>136.8894876748077</v>
      </c>
      <c r="J293" s="109">
        <v>137.6159029626991</v>
      </c>
      <c r="K293" s="109">
        <v>138.7084264212412</v>
      </c>
      <c r="L293" s="109">
        <v>143.12168252722051</v>
      </c>
      <c r="M293" s="109">
        <v>152.30686941587692</v>
      </c>
      <c r="N293" s="109">
        <v>161.50062824271802</v>
      </c>
      <c r="P293" s="109">
        <v>202.84244635259631</v>
      </c>
      <c r="Q293" s="109">
        <v>169.57752188767867</v>
      </c>
      <c r="R293" s="109">
        <v>169.57752188767867</v>
      </c>
      <c r="S293" s="109">
        <v>174.85971815818101</v>
      </c>
      <c r="T293" s="109">
        <v>178.2737941233701</v>
      </c>
      <c r="U293" s="109">
        <v>181.51500818970621</v>
      </c>
      <c r="V293" s="109">
        <v>182.68238193717045</v>
      </c>
      <c r="W293" s="109">
        <v>184.10926649830085</v>
      </c>
      <c r="X293" s="109">
        <v>186.14710135147601</v>
      </c>
      <c r="Y293" s="109">
        <v>189.86812249603045</v>
      </c>
      <c r="Z293" s="109">
        <v>199.21650514519249</v>
      </c>
      <c r="AA293" s="109">
        <v>207.69269132371917</v>
      </c>
      <c r="AC293" s="82">
        <f>IF(ISNA(VLOOKUP($B293,'Feeder DER'!$B$3:$V$366,'Feeder DER'!C$369,FALSE)),0,VLOOKUP($B293,'Feeder DER'!$B$3:$V$366,'Feeder DER'!C$369,FALSE)/1000)</f>
        <v>5.4293266506292209E-2</v>
      </c>
      <c r="AD293" s="82">
        <f>IF(ISNA(VLOOKUP($B293,'Feeder DER'!$B$3:$V$366,'Feeder DER'!D$369,FALSE)),0,VLOOKUP($B293,'Feeder DER'!$B$3:$V$366,'Feeder DER'!D$369,FALSE)/1000)</f>
        <v>0.10220386852306343</v>
      </c>
      <c r="AE293" s="82">
        <f>IF(ISNA(VLOOKUP($B293,'Feeder DER'!$B$3:$V$366,'Feeder DER'!E$369,FALSE)),0,VLOOKUP($B293,'Feeder DER'!$B$3:$V$366,'Feeder DER'!E$369,FALSE)/1000)</f>
        <v>0.15831071934732371</v>
      </c>
      <c r="AF293" s="82">
        <f>IF(ISNA(VLOOKUP($B293,'Feeder DER'!$B$3:$V$366,'Feeder DER'!F$369,FALSE)),0,VLOOKUP($B293,'Feeder DER'!$B$3:$V$366,'Feeder DER'!F$369,FALSE)/1000)</f>
        <v>0.22071650256493838</v>
      </c>
      <c r="AG293" s="82">
        <f>IF(ISNA(VLOOKUP($B293,'Feeder DER'!$B$3:$V$366,'Feeder DER'!G$369,FALSE)),0,VLOOKUP($B293,'Feeder DER'!$B$3:$V$366,'Feeder DER'!G$369,FALSE)/1000)</f>
        <v>0.28434943375893346</v>
      </c>
      <c r="AH293" s="82">
        <f>IF(ISNA(VLOOKUP($B293,'Feeder DER'!$B$3:$V$366,'Feeder DER'!H$369,FALSE)),0,VLOOKUP($B293,'Feeder DER'!$B$3:$V$366,'Feeder DER'!H$369,FALSE)/1000)</f>
        <v>0.35400761785781298</v>
      </c>
      <c r="AI293" s="82">
        <f>IF(ISNA(VLOOKUP($B293,'Feeder DER'!$B$3:$V$366,'Feeder DER'!I$369,FALSE)),0,VLOOKUP($B293,'Feeder DER'!$B$3:$V$366,'Feeder DER'!I$369,FALSE)/1000)</f>
        <v>0.43138429948154883</v>
      </c>
      <c r="AJ293" s="82">
        <f>IF(ISNA(VLOOKUP($B293,'Feeder DER'!$B$3:$V$366,'Feeder DER'!J$369,FALSE)),0,VLOOKUP($B293,'Feeder DER'!$B$3:$V$366,'Feeder DER'!J$369,FALSE)/1000)</f>
        <v>0.59827026723559562</v>
      </c>
      <c r="AK293" s="82">
        <f>IF(ISNA(VLOOKUP($B293,'Feeder DER'!$B$3:$V$366,'Feeder DER'!K$369,FALSE)),0,VLOOKUP($B293,'Feeder DER'!$B$3:$V$366,'Feeder DER'!K$369,FALSE)/1000)</f>
        <v>0.73830738399229467</v>
      </c>
      <c r="AL293" s="82">
        <f>IF(ISNA(VLOOKUP($B293,'Feeder DER'!$B$3:$V$366,'Feeder DER'!L$369,FALSE)),0,VLOOKUP($B293,'Feeder DER'!$B$3:$V$366,'Feeder DER'!L$369,FALSE)/1000)</f>
        <v>0.86890351343177641</v>
      </c>
      <c r="AM293" s="82">
        <f>IF(ISNA(VLOOKUP($B293,'Feeder DER'!$B$3:$V$366,'Feeder DER'!M$369,FALSE)),0,VLOOKUP($B293,'Feeder DER'!$B$3:$V$366,'Feeder DER'!M$369,FALSE)/1000)</f>
        <v>-0.48637461890507427</v>
      </c>
      <c r="AN293" s="82">
        <f>IF(ISNA(VLOOKUP($B293,'Feeder DER'!$B$3:$V$366,'Feeder DER'!N$369,FALSE)),0,VLOOKUP($B293,'Feeder DER'!$B$3:$V$366,'Feeder DER'!N$369,FALSE)/1000)</f>
        <v>-0.59535908848639552</v>
      </c>
      <c r="AO293" s="82">
        <f>IF(ISNA(VLOOKUP($B293,'Feeder DER'!$B$3:$V$366,'Feeder DER'!O$369,FALSE)),0,VLOOKUP($B293,'Feeder DER'!$B$3:$V$366,'Feeder DER'!O$369,FALSE)/1000)</f>
        <v>-0.71405504757266791</v>
      </c>
      <c r="AP293" s="82">
        <f>IF(ISNA(VLOOKUP($B293,'Feeder DER'!$B$3:$V$366,'Feeder DER'!P$369,FALSE)),0,VLOOKUP($B293,'Feeder DER'!$B$3:$V$366,'Feeder DER'!P$369,FALSE)/1000)</f>
        <v>-0.82977612479968266</v>
      </c>
      <c r="AQ293" s="82">
        <f>IF(ISNA(VLOOKUP($B293,'Feeder DER'!$B$3:$V$366,'Feeder DER'!Q$369,FALSE)),0,VLOOKUP($B293,'Feeder DER'!$B$3:$V$366,'Feeder DER'!Q$369,FALSE)/1000)</f>
        <v>-0.93171357508778174</v>
      </c>
      <c r="AR293" s="82">
        <f>IF(ISNA(VLOOKUP($B293,'Feeder DER'!$B$3:$V$366,'Feeder DER'!R$369,FALSE)),0,VLOOKUP($B293,'Feeder DER'!$B$3:$V$366,'Feeder DER'!R$369,FALSE)/1000)</f>
        <v>-1.0241476109900045</v>
      </c>
      <c r="AS293" s="82">
        <f>IF(ISNA(VLOOKUP($B293,'Feeder DER'!$B$3:$V$366,'Feeder DER'!S$369,FALSE)),0,VLOOKUP($B293,'Feeder DER'!$B$3:$V$366,'Feeder DER'!S$369,FALSE)/1000)</f>
        <v>-1.1115568557738238</v>
      </c>
      <c r="AT293" s="82">
        <f>IF(ISNA(VLOOKUP($B293,'Feeder DER'!$B$3:$V$366,'Feeder DER'!T$369,FALSE)),0,VLOOKUP($B293,'Feeder DER'!$B$3:$V$366,'Feeder DER'!T$369,FALSE)/1000)</f>
        <v>-1.2111373122314031</v>
      </c>
      <c r="AU293" s="82">
        <f>IF(ISNA(VLOOKUP($B293,'Feeder DER'!$B$3:$V$366,'Feeder DER'!U$369,FALSE)),0,VLOOKUP($B293,'Feeder DER'!$B$3:$V$366,'Feeder DER'!U$369,FALSE)/1000)</f>
        <v>-1.3102904353205618</v>
      </c>
      <c r="AV293" s="82">
        <f>IF(ISNA(VLOOKUP($B293,'Feeder DER'!$B$3:$V$366,'Feeder DER'!V$369,FALSE)),0,VLOOKUP($B293,'Feeder DER'!$B$3:$V$366,'Feeder DER'!V$369,FALSE)/1000)</f>
        <v>-1.3970625196966839</v>
      </c>
    </row>
    <row r="294" spans="1:48" x14ac:dyDescent="0.25">
      <c r="A294" s="9" t="s">
        <v>1669</v>
      </c>
      <c r="B294" s="108">
        <v>12018</v>
      </c>
      <c r="C294" s="109">
        <v>69.641622936927575</v>
      </c>
      <c r="D294" s="109">
        <v>108.22153228160093</v>
      </c>
      <c r="E294" s="109">
        <v>108.22153228160093</v>
      </c>
      <c r="F294" s="109">
        <v>109.86972350327075</v>
      </c>
      <c r="G294" s="109">
        <v>113.77611519995233</v>
      </c>
      <c r="H294" s="109">
        <v>116.51212247320734</v>
      </c>
      <c r="I294" s="109">
        <v>117.10661674116591</v>
      </c>
      <c r="J294" s="109">
        <v>117.72805260274286</v>
      </c>
      <c r="K294" s="109">
        <v>118.66268774612332</v>
      </c>
      <c r="L294" s="109">
        <v>122.43815290537121</v>
      </c>
      <c r="M294" s="109">
        <v>130.29592327866061</v>
      </c>
      <c r="N294" s="109">
        <v>138.16102679853981</v>
      </c>
      <c r="P294" s="109">
        <v>154.17675203354284</v>
      </c>
      <c r="Q294" s="109">
        <v>151.34881256882574</v>
      </c>
      <c r="R294" s="109">
        <v>151.34881256882574</v>
      </c>
      <c r="S294" s="109">
        <v>156.0631999734579</v>
      </c>
      <c r="T294" s="109">
        <v>159.11028037420456</v>
      </c>
      <c r="U294" s="109">
        <v>162.00308063900778</v>
      </c>
      <c r="V294" s="109">
        <v>163.04496772720191</v>
      </c>
      <c r="W294" s="109">
        <v>164.31846955454267</v>
      </c>
      <c r="X294" s="109">
        <v>166.13724766738548</v>
      </c>
      <c r="Y294" s="109">
        <v>169.45827822322073</v>
      </c>
      <c r="Z294" s="109">
        <v>177.80175793468177</v>
      </c>
      <c r="AA294" s="109">
        <v>185.36679779935218</v>
      </c>
      <c r="AC294" s="82">
        <f>IF(ISNA(VLOOKUP($B294,'Feeder DER'!$B$3:$V$366,'Feeder DER'!C$369,FALSE)),0,VLOOKUP($B294,'Feeder DER'!$B$3:$V$366,'Feeder DER'!C$369,FALSE)/1000)</f>
        <v>3.2968861925110338E-2</v>
      </c>
      <c r="AD294" s="82">
        <f>IF(ISNA(VLOOKUP($B294,'Feeder DER'!$B$3:$V$366,'Feeder DER'!D$369,FALSE)),0,VLOOKUP($B294,'Feeder DER'!$B$3:$V$366,'Feeder DER'!D$369,FALSE)/1000)</f>
        <v>6.2146936212190626E-2</v>
      </c>
      <c r="AE294" s="82">
        <f>IF(ISNA(VLOOKUP($B294,'Feeder DER'!$B$3:$V$366,'Feeder DER'!E$369,FALSE)),0,VLOOKUP($B294,'Feeder DER'!$B$3:$V$366,'Feeder DER'!E$369,FALSE)/1000)</f>
        <v>9.7003509413648534E-2</v>
      </c>
      <c r="AF294" s="82">
        <f>IF(ISNA(VLOOKUP($B294,'Feeder DER'!$B$3:$V$366,'Feeder DER'!F$369,FALSE)),0,VLOOKUP($B294,'Feeder DER'!$B$3:$V$366,'Feeder DER'!F$369,FALSE)/1000)</f>
        <v>0.13712051247015244</v>
      </c>
      <c r="AG294" s="82">
        <f>IF(ISNA(VLOOKUP($B294,'Feeder DER'!$B$3:$V$366,'Feeder DER'!G$369,FALSE)),0,VLOOKUP($B294,'Feeder DER'!$B$3:$V$366,'Feeder DER'!G$369,FALSE)/1000)</f>
        <v>0.17926526841165638</v>
      </c>
      <c r="AH294" s="82">
        <f>IF(ISNA(VLOOKUP($B294,'Feeder DER'!$B$3:$V$366,'Feeder DER'!H$369,FALSE)),0,VLOOKUP($B294,'Feeder DER'!$B$3:$V$366,'Feeder DER'!H$369,FALSE)/1000)</f>
        <v>0.22736405764774567</v>
      </c>
      <c r="AI294" s="82">
        <f>IF(ISNA(VLOOKUP($B294,'Feeder DER'!$B$3:$V$366,'Feeder DER'!I$369,FALSE)),0,VLOOKUP($B294,'Feeder DER'!$B$3:$V$366,'Feeder DER'!I$369,FALSE)/1000)</f>
        <v>0.28199901295525209</v>
      </c>
      <c r="AJ294" s="82">
        <f>IF(ISNA(VLOOKUP($B294,'Feeder DER'!$B$3:$V$366,'Feeder DER'!J$369,FALSE)),0,VLOOKUP($B294,'Feeder DER'!$B$3:$V$366,'Feeder DER'!J$369,FALSE)/1000)</f>
        <v>0.40238611501460708</v>
      </c>
      <c r="AK294" s="82">
        <f>IF(ISNA(VLOOKUP($B294,'Feeder DER'!$B$3:$V$366,'Feeder DER'!K$369,FALSE)),0,VLOOKUP($B294,'Feeder DER'!$B$3:$V$366,'Feeder DER'!K$369,FALSE)/1000)</f>
        <v>0.50216914651128142</v>
      </c>
      <c r="AL294" s="82">
        <f>IF(ISNA(VLOOKUP($B294,'Feeder DER'!$B$3:$V$366,'Feeder DER'!L$369,FALSE)),0,VLOOKUP($B294,'Feeder DER'!$B$3:$V$366,'Feeder DER'!L$369,FALSE)/1000)</f>
        <v>0.59488051893035843</v>
      </c>
      <c r="AM294" s="82">
        <f>IF(ISNA(VLOOKUP($B294,'Feeder DER'!$B$3:$V$366,'Feeder DER'!M$369,FALSE)),0,VLOOKUP($B294,'Feeder DER'!$B$3:$V$366,'Feeder DER'!M$369,FALSE)/1000)</f>
        <v>-0.27392006568393901</v>
      </c>
      <c r="AN294" s="82">
        <f>IF(ISNA(VLOOKUP($B294,'Feeder DER'!$B$3:$V$366,'Feeder DER'!N$369,FALSE)),0,VLOOKUP($B294,'Feeder DER'!$B$3:$V$366,'Feeder DER'!N$369,FALSE)/1000)</f>
        <v>-0.33975223326230336</v>
      </c>
      <c r="AO294" s="82">
        <f>IF(ISNA(VLOOKUP($B294,'Feeder DER'!$B$3:$V$366,'Feeder DER'!O$369,FALSE)),0,VLOOKUP($B294,'Feeder DER'!$B$3:$V$366,'Feeder DER'!O$369,FALSE)/1000)</f>
        <v>-0.41198749621704461</v>
      </c>
      <c r="AP294" s="82">
        <f>IF(ISNA(VLOOKUP($B294,'Feeder DER'!$B$3:$V$366,'Feeder DER'!P$369,FALSE)),0,VLOOKUP($B294,'Feeder DER'!$B$3:$V$366,'Feeder DER'!P$369,FALSE)/1000)</f>
        <v>-0.4828333123255753</v>
      </c>
      <c r="AQ294" s="82">
        <f>IF(ISNA(VLOOKUP($B294,'Feeder DER'!$B$3:$V$366,'Feeder DER'!Q$369,FALSE)),0,VLOOKUP($B294,'Feeder DER'!$B$3:$V$366,'Feeder DER'!Q$369,FALSE)/1000)</f>
        <v>-0.54553956744438958</v>
      </c>
      <c r="AR294" s="82">
        <f>IF(ISNA(VLOOKUP($B294,'Feeder DER'!$B$3:$V$366,'Feeder DER'!R$369,FALSE)),0,VLOOKUP($B294,'Feeder DER'!$B$3:$V$366,'Feeder DER'!R$369,FALSE)/1000)</f>
        <v>-0.60245045714208545</v>
      </c>
      <c r="AS294" s="82">
        <f>IF(ISNA(VLOOKUP($B294,'Feeder DER'!$B$3:$V$366,'Feeder DER'!S$369,FALSE)),0,VLOOKUP($B294,'Feeder DER'!$B$3:$V$366,'Feeder DER'!S$369,FALSE)/1000)</f>
        <v>-0.6563132977829258</v>
      </c>
      <c r="AT294" s="82">
        <f>IF(ISNA(VLOOKUP($B294,'Feeder DER'!$B$3:$V$366,'Feeder DER'!T$369,FALSE)),0,VLOOKUP($B294,'Feeder DER'!$B$3:$V$366,'Feeder DER'!T$369,FALSE)/1000)</f>
        <v>-0.71560782918183097</v>
      </c>
      <c r="AU294" s="82">
        <f>IF(ISNA(VLOOKUP($B294,'Feeder DER'!$B$3:$V$366,'Feeder DER'!U$369,FALSE)),0,VLOOKUP($B294,'Feeder DER'!$B$3:$V$366,'Feeder DER'!U$369,FALSE)/1000)</f>
        <v>-0.77489858104690212</v>
      </c>
      <c r="AV294" s="82">
        <f>IF(ISNA(VLOOKUP($B294,'Feeder DER'!$B$3:$V$366,'Feeder DER'!V$369,FALSE)),0,VLOOKUP($B294,'Feeder DER'!$B$3:$V$366,'Feeder DER'!V$369,FALSE)/1000)</f>
        <v>-0.82519667800292384</v>
      </c>
    </row>
    <row r="295" spans="1:48" x14ac:dyDescent="0.25">
      <c r="A295" s="9" t="s">
        <v>1669</v>
      </c>
      <c r="B295" s="108">
        <v>12019</v>
      </c>
      <c r="C295" s="109">
        <v>108.78892701282396</v>
      </c>
      <c r="D295" s="109">
        <v>131.79561887959821</v>
      </c>
      <c r="E295" s="109">
        <v>131.79561887959821</v>
      </c>
      <c r="F295" s="109">
        <v>133.80283849211173</v>
      </c>
      <c r="G295" s="109">
        <v>138.5601663583501</v>
      </c>
      <c r="H295" s="109">
        <v>141.89216290502097</v>
      </c>
      <c r="I295" s="109">
        <v>142.61615690431213</v>
      </c>
      <c r="J295" s="109">
        <v>143.37296123191484</v>
      </c>
      <c r="K295" s="109">
        <v>144.51118959138699</v>
      </c>
      <c r="L295" s="109">
        <v>149.10907096241274</v>
      </c>
      <c r="M295" s="109">
        <v>158.67851326772666</v>
      </c>
      <c r="N295" s="109">
        <v>168.25688611184154</v>
      </c>
      <c r="P295" s="109">
        <v>208.92620569913373</v>
      </c>
      <c r="Q295" s="109">
        <v>203.84096255435884</v>
      </c>
      <c r="R295" s="109">
        <v>203.84096255435884</v>
      </c>
      <c r="S295" s="109">
        <v>210.19043599986313</v>
      </c>
      <c r="T295" s="109">
        <v>214.29433210136884</v>
      </c>
      <c r="U295" s="109">
        <v>218.19043924913279</v>
      </c>
      <c r="V295" s="109">
        <v>219.59368294378598</v>
      </c>
      <c r="W295" s="109">
        <v>221.30887207473359</v>
      </c>
      <c r="X295" s="109">
        <v>223.7584550936032</v>
      </c>
      <c r="Y295" s="109">
        <v>228.23131519527098</v>
      </c>
      <c r="Z295" s="109">
        <v>239.4685552275545</v>
      </c>
      <c r="AA295" s="109">
        <v>249.65736993711994</v>
      </c>
      <c r="AC295" s="82">
        <f>IF(ISNA(VLOOKUP($B295,'Feeder DER'!$B$3:$V$366,'Feeder DER'!C$369,FALSE)),0,VLOOKUP($B295,'Feeder DER'!$B$3:$V$366,'Feeder DER'!C$369,FALSE)/1000)</f>
        <v>4.0231359317555594E-2</v>
      </c>
      <c r="AD295" s="82">
        <f>IF(ISNA(VLOOKUP($B295,'Feeder DER'!$B$3:$V$366,'Feeder DER'!D$369,FALSE)),0,VLOOKUP($B295,'Feeder DER'!$B$3:$V$366,'Feeder DER'!D$369,FALSE)/1000)</f>
        <v>7.5836882902335132E-2</v>
      </c>
      <c r="AE295" s="82">
        <f>IF(ISNA(VLOOKUP($B295,'Feeder DER'!$B$3:$V$366,'Feeder DER'!E$369,FALSE)),0,VLOOKUP($B295,'Feeder DER'!$B$3:$V$366,'Feeder DER'!E$369,FALSE)/1000)</f>
        <v>0.11837178520596807</v>
      </c>
      <c r="AF295" s="82">
        <f>IF(ISNA(VLOOKUP($B295,'Feeder DER'!$B$3:$V$366,'Feeder DER'!F$369,FALSE)),0,VLOOKUP($B295,'Feeder DER'!$B$3:$V$366,'Feeder DER'!F$369,FALSE)/1000)</f>
        <v>0.16732590343958625</v>
      </c>
      <c r="AG295" s="82">
        <f>IF(ISNA(VLOOKUP($B295,'Feeder DER'!$B$3:$V$366,'Feeder DER'!G$369,FALSE)),0,VLOOKUP($B295,'Feeder DER'!$B$3:$V$366,'Feeder DER'!G$369,FALSE)/1000)</f>
        <v>0.2187544551282917</v>
      </c>
      <c r="AH295" s="82">
        <f>IF(ISNA(VLOOKUP($B295,'Feeder DER'!$B$3:$V$366,'Feeder DER'!H$369,FALSE)),0,VLOOKUP($B295,'Feeder DER'!$B$3:$V$366,'Feeder DER'!H$369,FALSE)/1000)</f>
        <v>0.27744861560286521</v>
      </c>
      <c r="AI295" s="82">
        <f>IF(ISNA(VLOOKUP($B295,'Feeder DER'!$B$3:$V$366,'Feeder DER'!I$369,FALSE)),0,VLOOKUP($B295,'Feeder DER'!$B$3:$V$366,'Feeder DER'!I$369,FALSE)/1000)</f>
        <v>0.34411875190504593</v>
      </c>
      <c r="AJ295" s="82">
        <f>IF(ISNA(VLOOKUP($B295,'Feeder DER'!$B$3:$V$366,'Feeder DER'!J$369,FALSE)),0,VLOOKUP($B295,'Feeder DER'!$B$3:$V$366,'Feeder DER'!J$369,FALSE)/1000)</f>
        <v>0.49102515016504394</v>
      </c>
      <c r="AK295" s="82">
        <f>IF(ISNA(VLOOKUP($B295,'Feeder DER'!$B$3:$V$366,'Feeder DER'!K$369,FALSE)),0,VLOOKUP($B295,'Feeder DER'!$B$3:$V$366,'Feeder DER'!K$369,FALSE)/1000)</f>
        <v>0.61278874039926268</v>
      </c>
      <c r="AL295" s="82">
        <f>IF(ISNA(VLOOKUP($B295,'Feeder DER'!$B$3:$V$366,'Feeder DER'!L$369,FALSE)),0,VLOOKUP($B295,'Feeder DER'!$B$3:$V$366,'Feeder DER'!L$369,FALSE)/1000)</f>
        <v>0.72592290150825645</v>
      </c>
      <c r="AM295" s="82">
        <f>IF(ISNA(VLOOKUP($B295,'Feeder DER'!$B$3:$V$366,'Feeder DER'!M$369,FALSE)),0,VLOOKUP($B295,'Feeder DER'!$B$3:$V$366,'Feeder DER'!M$369,FALSE)/1000)</f>
        <v>-0.3342601455837817</v>
      </c>
      <c r="AN295" s="82">
        <f>IF(ISNA(VLOOKUP($B295,'Feeder DER'!$B$3:$V$366,'Feeder DER'!N$369,FALSE)),0,VLOOKUP($B295,'Feeder DER'!$B$3:$V$366,'Feeder DER'!N$369,FALSE)/1000)</f>
        <v>-0.41459405563851431</v>
      </c>
      <c r="AO295" s="82">
        <f>IF(ISNA(VLOOKUP($B295,'Feeder DER'!$B$3:$V$366,'Feeder DER'!O$369,FALSE)),0,VLOOKUP($B295,'Feeder DER'!$B$3:$V$366,'Feeder DER'!O$369,FALSE)/1000)</f>
        <v>-0.50274155754293681</v>
      </c>
      <c r="AP295" s="82">
        <f>IF(ISNA(VLOOKUP($B295,'Feeder DER'!$B$3:$V$366,'Feeder DER'!P$369,FALSE)),0,VLOOKUP($B295,'Feeder DER'!$B$3:$V$366,'Feeder DER'!P$369,FALSE)/1000)</f>
        <v>-0.58919354034058768</v>
      </c>
      <c r="AQ295" s="82">
        <f>IF(ISNA(VLOOKUP($B295,'Feeder DER'!$B$3:$V$366,'Feeder DER'!Q$369,FALSE)),0,VLOOKUP($B295,'Feeder DER'!$B$3:$V$366,'Feeder DER'!Q$369,FALSE)/1000)</f>
        <v>-0.66571295089451676</v>
      </c>
      <c r="AR295" s="82">
        <f>IF(ISNA(VLOOKUP($B295,'Feeder DER'!$B$3:$V$366,'Feeder DER'!R$369,FALSE)),0,VLOOKUP($B295,'Feeder DER'!$B$3:$V$366,'Feeder DER'!R$369,FALSE)/1000)</f>
        <v>-0.73516037245582755</v>
      </c>
      <c r="AS295" s="82">
        <f>IF(ISNA(VLOOKUP($B295,'Feeder DER'!$B$3:$V$366,'Feeder DER'!S$369,FALSE)),0,VLOOKUP($B295,'Feeder DER'!$B$3:$V$366,'Feeder DER'!S$369,FALSE)/1000)</f>
        <v>-0.80088830994448634</v>
      </c>
      <c r="AT295" s="82">
        <f>IF(ISNA(VLOOKUP($B295,'Feeder DER'!$B$3:$V$366,'Feeder DER'!T$369,FALSE)),0,VLOOKUP($B295,'Feeder DER'!$B$3:$V$366,'Feeder DER'!T$369,FALSE)/1000)</f>
        <v>-0.87324445022297592</v>
      </c>
      <c r="AU295" s="82">
        <f>IF(ISNA(VLOOKUP($B295,'Feeder DER'!$B$3:$V$366,'Feeder DER'!U$369,FALSE)),0,VLOOKUP($B295,'Feeder DER'!$B$3:$V$366,'Feeder DER'!U$369,FALSE)/1000)</f>
        <v>-0.94559597839856424</v>
      </c>
      <c r="AV295" s="82">
        <f>IF(ISNA(VLOOKUP($B295,'Feeder DER'!$B$3:$V$366,'Feeder DER'!V$369,FALSE)),0,VLOOKUP($B295,'Feeder DER'!$B$3:$V$366,'Feeder DER'!V$369,FALSE)/1000)</f>
        <v>-1.0069739178683443</v>
      </c>
    </row>
    <row r="296" spans="1:48" x14ac:dyDescent="0.25">
      <c r="A296" s="9" t="s">
        <v>1669</v>
      </c>
      <c r="B296" s="108">
        <v>12030</v>
      </c>
      <c r="C296" s="109">
        <v>83.958313150211822</v>
      </c>
      <c r="D296" s="109">
        <v>122.6331660258633</v>
      </c>
      <c r="E296" s="109">
        <v>122.6331660258633</v>
      </c>
      <c r="F296" s="109">
        <v>124.50084340455228</v>
      </c>
      <c r="G296" s="109">
        <v>128.92744106401503</v>
      </c>
      <c r="H296" s="109">
        <v>132.0277966689975</v>
      </c>
      <c r="I296" s="109">
        <v>132.70145848774058</v>
      </c>
      <c r="J296" s="109">
        <v>133.40564965543621</v>
      </c>
      <c r="K296" s="109">
        <v>134.46474819428835</v>
      </c>
      <c r="L296" s="109">
        <v>138.74298410481077</v>
      </c>
      <c r="M296" s="109">
        <v>147.64715722512187</v>
      </c>
      <c r="N296" s="109">
        <v>156.5596400317244</v>
      </c>
      <c r="P296" s="109">
        <v>226.48575451319357</v>
      </c>
      <c r="Q296" s="109">
        <v>176.40982198413133</v>
      </c>
      <c r="R296" s="109">
        <v>176.40982198413133</v>
      </c>
      <c r="S296" s="109">
        <v>181.90483861954226</v>
      </c>
      <c r="T296" s="109">
        <v>185.45646814304851</v>
      </c>
      <c r="U296" s="109">
        <v>188.82827113963637</v>
      </c>
      <c r="V296" s="109">
        <v>190.04267852504159</v>
      </c>
      <c r="W296" s="109">
        <v>191.52705244806452</v>
      </c>
      <c r="X296" s="109">
        <v>193.64699192872166</v>
      </c>
      <c r="Y296" s="109">
        <v>197.51793349221981</v>
      </c>
      <c r="Z296" s="109">
        <v>207.24296367676601</v>
      </c>
      <c r="AA296" s="109">
        <v>216.06065648306063</v>
      </c>
      <c r="AC296" s="82">
        <f>IF(ISNA(VLOOKUP($B296,'Feeder DER'!$B$3:$V$366,'Feeder DER'!C$369,FALSE)),0,VLOOKUP($B296,'Feeder DER'!$B$3:$V$366,'Feeder DER'!C$369,FALSE)/1000)</f>
        <v>4.0110821423810443E-2</v>
      </c>
      <c r="AD296" s="82">
        <f>IF(ISNA(VLOOKUP($B296,'Feeder DER'!$B$3:$V$366,'Feeder DER'!D$369,FALSE)),0,VLOOKUP($B296,'Feeder DER'!$B$3:$V$366,'Feeder DER'!D$369,FALSE)/1000)</f>
        <v>7.8033346536924578E-2</v>
      </c>
      <c r="AE296" s="82">
        <f>IF(ISNA(VLOOKUP($B296,'Feeder DER'!$B$3:$V$366,'Feeder DER'!E$369,FALSE)),0,VLOOKUP($B296,'Feeder DER'!$B$3:$V$366,'Feeder DER'!E$369,FALSE)/1000)</f>
        <v>0.12275215765505593</v>
      </c>
      <c r="AF296" s="82">
        <f>IF(ISNA(VLOOKUP($B296,'Feeder DER'!$B$3:$V$366,'Feeder DER'!F$369,FALSE)),0,VLOOKUP($B296,'Feeder DER'!$B$3:$V$366,'Feeder DER'!F$369,FALSE)/1000)</f>
        <v>0.17307616802906894</v>
      </c>
      <c r="AG296" s="82">
        <f>IF(ISNA(VLOOKUP($B296,'Feeder DER'!$B$3:$V$366,'Feeder DER'!G$369,FALSE)),0,VLOOKUP($B296,'Feeder DER'!$B$3:$V$366,'Feeder DER'!G$369,FALSE)/1000)</f>
        <v>0.22493646286001068</v>
      </c>
      <c r="AH296" s="82">
        <f>IF(ISNA(VLOOKUP($B296,'Feeder DER'!$B$3:$V$366,'Feeder DER'!H$369,FALSE)),0,VLOOKUP($B296,'Feeder DER'!$B$3:$V$366,'Feeder DER'!H$369,FALSE)/1000)</f>
        <v>0.28227549496534254</v>
      </c>
      <c r="AI296" s="82">
        <f>IF(ISNA(VLOOKUP($B296,'Feeder DER'!$B$3:$V$366,'Feeder DER'!I$369,FALSE)),0,VLOOKUP($B296,'Feeder DER'!$B$3:$V$366,'Feeder DER'!I$369,FALSE)/1000)</f>
        <v>0.34681548454738786</v>
      </c>
      <c r="AJ296" s="82">
        <f>IF(ISNA(VLOOKUP($B296,'Feeder DER'!$B$3:$V$366,'Feeder DER'!J$369,FALSE)),0,VLOOKUP($B296,'Feeder DER'!$B$3:$V$366,'Feeder DER'!J$369,FALSE)/1000)</f>
        <v>0.48661176018494573</v>
      </c>
      <c r="AK296" s="82">
        <f>IF(ISNA(VLOOKUP($B296,'Feeder DER'!$B$3:$V$366,'Feeder DER'!K$369,FALSE)),0,VLOOKUP($B296,'Feeder DER'!$B$3:$V$366,'Feeder DER'!K$369,FALSE)/1000)</f>
        <v>0.60333200548870702</v>
      </c>
      <c r="AL296" s="82">
        <f>IF(ISNA(VLOOKUP($B296,'Feeder DER'!$B$3:$V$366,'Feeder DER'!L$369,FALSE)),0,VLOOKUP($B296,'Feeder DER'!$B$3:$V$366,'Feeder DER'!L$369,FALSE)/1000)</f>
        <v>0.71226687667085542</v>
      </c>
      <c r="AM296" s="82">
        <f>IF(ISNA(VLOOKUP($B296,'Feeder DER'!$B$3:$V$366,'Feeder DER'!M$369,FALSE)),0,VLOOKUP($B296,'Feeder DER'!$B$3:$V$366,'Feeder DER'!M$369,FALSE)/1000)</f>
        <v>-0.34852890427303085</v>
      </c>
      <c r="AN296" s="82">
        <f>IF(ISNA(VLOOKUP($B296,'Feeder DER'!$B$3:$V$366,'Feeder DER'!N$369,FALSE)),0,VLOOKUP($B296,'Feeder DER'!$B$3:$V$366,'Feeder DER'!N$369,FALSE)/1000)</f>
        <v>-0.43464311750957957</v>
      </c>
      <c r="AO296" s="82">
        <f>IF(ISNA(VLOOKUP($B296,'Feeder DER'!$B$3:$V$366,'Feeder DER'!O$369,FALSE)),0,VLOOKUP($B296,'Feeder DER'!$B$3:$V$366,'Feeder DER'!O$369,FALSE)/1000)</f>
        <v>-0.52870307480867063</v>
      </c>
      <c r="AP296" s="82">
        <f>IF(ISNA(VLOOKUP($B296,'Feeder DER'!$B$3:$V$366,'Feeder DER'!P$369,FALSE)),0,VLOOKUP($B296,'Feeder DER'!$B$3:$V$366,'Feeder DER'!P$369,FALSE)/1000)</f>
        <v>-0.62060533593790923</v>
      </c>
      <c r="AQ296" s="82">
        <f>IF(ISNA(VLOOKUP($B296,'Feeder DER'!$B$3:$V$366,'Feeder DER'!Q$369,FALSE)),0,VLOOKUP($B296,'Feeder DER'!$B$3:$V$366,'Feeder DER'!Q$369,FALSE)/1000)</f>
        <v>-0.70169785243122573</v>
      </c>
      <c r="AR296" s="82">
        <f>IF(ISNA(VLOOKUP($B296,'Feeder DER'!$B$3:$V$366,'Feeder DER'!R$369,FALSE)),0,VLOOKUP($B296,'Feeder DER'!$B$3:$V$366,'Feeder DER'!R$369,FALSE)/1000)</f>
        <v>-0.77523737505742418</v>
      </c>
      <c r="AS296" s="82">
        <f>IF(ISNA(VLOOKUP($B296,'Feeder DER'!$B$3:$V$366,'Feeder DER'!S$369,FALSE)),0,VLOOKUP($B296,'Feeder DER'!$B$3:$V$366,'Feeder DER'!S$369,FALSE)/1000)</f>
        <v>-0.84477950488105269</v>
      </c>
      <c r="AT296" s="82">
        <f>IF(ISNA(VLOOKUP($B296,'Feeder DER'!$B$3:$V$366,'Feeder DER'!T$369,FALSE)),0,VLOOKUP($B296,'Feeder DER'!$B$3:$V$366,'Feeder DER'!T$369,FALSE)/1000)</f>
        <v>-0.92275597044448998</v>
      </c>
      <c r="AU296" s="82">
        <f>IF(ISNA(VLOOKUP($B296,'Feeder DER'!$B$3:$V$366,'Feeder DER'!U$369,FALSE)),0,VLOOKUP($B296,'Feeder DER'!$B$3:$V$366,'Feeder DER'!U$369,FALSE)/1000)</f>
        <v>-1.0012648113671152</v>
      </c>
      <c r="AV296" s="82">
        <f>IF(ISNA(VLOOKUP($B296,'Feeder DER'!$B$3:$V$366,'Feeder DER'!V$369,FALSE)),0,VLOOKUP($B296,'Feeder DER'!$B$3:$V$366,'Feeder DER'!V$369,FALSE)/1000)</f>
        <v>-1.0692707129621071</v>
      </c>
    </row>
    <row r="297" spans="1:48" x14ac:dyDescent="0.25">
      <c r="A297" s="9" t="s">
        <v>1669</v>
      </c>
      <c r="B297" s="108">
        <v>12031</v>
      </c>
      <c r="C297" s="109">
        <v>97.261974309375589</v>
      </c>
      <c r="D297" s="109">
        <v>159.38052324149211</v>
      </c>
      <c r="E297" s="109">
        <v>265.66650844350329</v>
      </c>
      <c r="F297" s="109">
        <v>161.80785515754957</v>
      </c>
      <c r="G297" s="109">
        <v>167.56089468191399</v>
      </c>
      <c r="H297" s="109">
        <v>171.59028016196092</v>
      </c>
      <c r="I297" s="109">
        <v>172.46580655207666</v>
      </c>
      <c r="J297" s="109">
        <v>173.38101049246663</v>
      </c>
      <c r="K297" s="109">
        <v>174.75747074997116</v>
      </c>
      <c r="L297" s="109">
        <v>180.31769152928138</v>
      </c>
      <c r="M297" s="109">
        <v>191.89002401435079</v>
      </c>
      <c r="N297" s="109">
        <v>203.47315620550319</v>
      </c>
      <c r="P297" s="109">
        <v>247.59338403942854</v>
      </c>
      <c r="Q297" s="109">
        <v>226.48765762150924</v>
      </c>
      <c r="R297" s="109">
        <v>319.98066343907789</v>
      </c>
      <c r="S297" s="109">
        <v>233.54255644940676</v>
      </c>
      <c r="T297" s="109">
        <v>238.10239468557191</v>
      </c>
      <c r="U297" s="109">
        <v>242.43135865180199</v>
      </c>
      <c r="V297" s="109">
        <v>243.99050247398344</v>
      </c>
      <c r="W297" s="109">
        <v>245.89624881553442</v>
      </c>
      <c r="X297" s="109">
        <v>248.61798007671433</v>
      </c>
      <c r="Y297" s="109">
        <v>253.58777414852798</v>
      </c>
      <c r="Z297" s="109">
        <v>266.07346957082979</v>
      </c>
      <c r="AA297" s="109">
        <v>277.394259801565</v>
      </c>
      <c r="AC297" s="82">
        <f>IF(ISNA(VLOOKUP($B297,'Feeder DER'!$B$3:$V$366,'Feeder DER'!C$369,FALSE)),0,VLOOKUP($B297,'Feeder DER'!$B$3:$V$366,'Feeder DER'!C$369,FALSE)/1000)</f>
        <v>5.4259415150005971E-2</v>
      </c>
      <c r="AD297" s="82">
        <f>IF(ISNA(VLOOKUP($B297,'Feeder DER'!$B$3:$V$366,'Feeder DER'!D$369,FALSE)),0,VLOOKUP($B297,'Feeder DER'!$B$3:$V$366,'Feeder DER'!D$369,FALSE)/1000)</f>
        <v>0.10695206293151284</v>
      </c>
      <c r="AE297" s="82">
        <f>IF(ISNA(VLOOKUP($B297,'Feeder DER'!$B$3:$V$366,'Feeder DER'!E$369,FALSE)),0,VLOOKUP($B297,'Feeder DER'!$B$3:$V$366,'Feeder DER'!E$369,FALSE)/1000)</f>
        <v>0.16861140017052484</v>
      </c>
      <c r="AF297" s="82">
        <f>IF(ISNA(VLOOKUP($B297,'Feeder DER'!$B$3:$V$366,'Feeder DER'!F$369,FALSE)),0,VLOOKUP($B297,'Feeder DER'!$B$3:$V$366,'Feeder DER'!F$369,FALSE)/1000)</f>
        <v>0.23706026775321545</v>
      </c>
      <c r="AG297" s="82">
        <f>IF(ISNA(VLOOKUP($B297,'Feeder DER'!$B$3:$V$366,'Feeder DER'!G$369,FALSE)),0,VLOOKUP($B297,'Feeder DER'!$B$3:$V$366,'Feeder DER'!G$369,FALSE)/1000)</f>
        <v>0.30675039815539756</v>
      </c>
      <c r="AH297" s="82">
        <f>IF(ISNA(VLOOKUP($B297,'Feeder DER'!$B$3:$V$366,'Feeder DER'!H$369,FALSE)),0,VLOOKUP($B297,'Feeder DER'!$B$3:$V$366,'Feeder DER'!H$369,FALSE)/1000)</f>
        <v>0.38293778254087718</v>
      </c>
      <c r="AI297" s="82">
        <f>IF(ISNA(VLOOKUP($B297,'Feeder DER'!$B$3:$V$366,'Feeder DER'!I$369,FALSE)),0,VLOOKUP($B297,'Feeder DER'!$B$3:$V$366,'Feeder DER'!I$369,FALSE)/1000)</f>
        <v>0.46736425043834329</v>
      </c>
      <c r="AJ297" s="82">
        <f>IF(ISNA(VLOOKUP($B297,'Feeder DER'!$B$3:$V$366,'Feeder DER'!J$369,FALSE)),0,VLOOKUP($B297,'Feeder DER'!$B$3:$V$366,'Feeder DER'!J$369,FALSE)/1000)</f>
        <v>0.64810109895595513</v>
      </c>
      <c r="AK297" s="82">
        <f>IF(ISNA(VLOOKUP($B297,'Feeder DER'!$B$3:$V$366,'Feeder DER'!K$369,FALSE)),0,VLOOKUP($B297,'Feeder DER'!$B$3:$V$366,'Feeder DER'!K$369,FALSE)/1000)</f>
        <v>0.80123464840928538</v>
      </c>
      <c r="AL297" s="82">
        <f>IF(ISNA(VLOOKUP($B297,'Feeder DER'!$B$3:$V$366,'Feeder DER'!L$369,FALSE)),0,VLOOKUP($B297,'Feeder DER'!$B$3:$V$366,'Feeder DER'!L$369,FALSE)/1000)</f>
        <v>0.9445103071036216</v>
      </c>
      <c r="AM297" s="82">
        <f>IF(ISNA(VLOOKUP($B297,'Feeder DER'!$B$3:$V$366,'Feeder DER'!M$369,FALSE)),0,VLOOKUP($B297,'Feeder DER'!$B$3:$V$366,'Feeder DER'!M$369,FALSE)/1000)</f>
        <v>-0.48511653257748555</v>
      </c>
      <c r="AN297" s="82">
        <f>IF(ISNA(VLOOKUP($B297,'Feeder DER'!$B$3:$V$366,'Feeder DER'!N$369,FALSE)),0,VLOOKUP($B297,'Feeder DER'!$B$3:$V$366,'Feeder DER'!N$369,FALSE)/1000)</f>
        <v>-0.60519238230933481</v>
      </c>
      <c r="AO297" s="82">
        <f>IF(ISNA(VLOOKUP($B297,'Feeder DER'!$B$3:$V$366,'Feeder DER'!O$369,FALSE)),0,VLOOKUP($B297,'Feeder DER'!$B$3:$V$366,'Feeder DER'!O$369,FALSE)/1000)</f>
        <v>-0.7359888420470414</v>
      </c>
      <c r="AP297" s="82">
        <f>IF(ISNA(VLOOKUP($B297,'Feeder DER'!$B$3:$V$366,'Feeder DER'!P$369,FALSE)),0,VLOOKUP($B297,'Feeder DER'!$B$3:$V$366,'Feeder DER'!P$369,FALSE)/1000)</f>
        <v>-0.86349618749845602</v>
      </c>
      <c r="AQ297" s="82">
        <f>IF(ISNA(VLOOKUP($B297,'Feeder DER'!$B$3:$V$366,'Feeder DER'!Q$369,FALSE)),0,VLOOKUP($B297,'Feeder DER'!$B$3:$V$366,'Feeder DER'!Q$369,FALSE)/1000)</f>
        <v>-0.97579800495483948</v>
      </c>
      <c r="AR297" s="82">
        <f>IF(ISNA(VLOOKUP($B297,'Feeder DER'!$B$3:$V$366,'Feeder DER'!R$369,FALSE)),0,VLOOKUP($B297,'Feeder DER'!$B$3:$V$366,'Feeder DER'!R$369,FALSE)/1000)</f>
        <v>-1.0775943809596418</v>
      </c>
      <c r="AS297" s="82">
        <f>IF(ISNA(VLOOKUP($B297,'Feeder DER'!$B$3:$V$366,'Feeder DER'!S$369,FALSE)),0,VLOOKUP($B297,'Feeder DER'!$B$3:$V$366,'Feeder DER'!S$369,FALSE)/1000)</f>
        <v>-1.1738128252664448</v>
      </c>
      <c r="AT297" s="82">
        <f>IF(ISNA(VLOOKUP($B297,'Feeder DER'!$B$3:$V$366,'Feeder DER'!T$369,FALSE)),0,VLOOKUP($B297,'Feeder DER'!$B$3:$V$366,'Feeder DER'!T$369,FALSE)/1000)</f>
        <v>-1.2830736428358691</v>
      </c>
      <c r="AU297" s="82">
        <f>IF(ISNA(VLOOKUP($B297,'Feeder DER'!$B$3:$V$366,'Feeder DER'!U$369,FALSE)),0,VLOOKUP($B297,'Feeder DER'!$B$3:$V$366,'Feeder DER'!U$369,FALSE)/1000)</f>
        <v>-1.3930631116467023</v>
      </c>
      <c r="AV297" s="82">
        <f>IF(ISNA(VLOOKUP($B297,'Feeder DER'!$B$3:$V$366,'Feeder DER'!V$369,FALSE)),0,VLOOKUP($B297,'Feeder DER'!$B$3:$V$366,'Feeder DER'!V$369,FALSE)/1000)</f>
        <v>-1.4895552573065152</v>
      </c>
    </row>
    <row r="298" spans="1:48" x14ac:dyDescent="0.25">
      <c r="A298" s="9" t="s">
        <v>1669</v>
      </c>
      <c r="B298" s="108">
        <v>12032</v>
      </c>
      <c r="C298" s="109">
        <v>62.573640961264942</v>
      </c>
      <c r="D298" s="109">
        <v>71.331794826578061</v>
      </c>
      <c r="E298" s="109">
        <v>71.331794826578061</v>
      </c>
      <c r="F298" s="109">
        <v>72.418163089718121</v>
      </c>
      <c r="G298" s="109">
        <v>74.992973528502802</v>
      </c>
      <c r="H298" s="109">
        <v>76.796351334612766</v>
      </c>
      <c r="I298" s="109">
        <v>77.188198892613073</v>
      </c>
      <c r="J298" s="109">
        <v>77.597804397555848</v>
      </c>
      <c r="K298" s="109">
        <v>78.213848181817241</v>
      </c>
      <c r="L298" s="109">
        <v>80.702361331063699</v>
      </c>
      <c r="M298" s="109">
        <v>85.88163436707427</v>
      </c>
      <c r="N298" s="109">
        <v>91.065740882124999</v>
      </c>
      <c r="P298" s="109">
        <v>122.61312335656557</v>
      </c>
      <c r="Q298" s="109">
        <v>111.80928330457785</v>
      </c>
      <c r="R298" s="109">
        <v>111.80928330457785</v>
      </c>
      <c r="S298" s="109">
        <v>115.29204784025829</v>
      </c>
      <c r="T298" s="109">
        <v>117.54308549292558</v>
      </c>
      <c r="U298" s="109">
        <v>119.68014834040483</v>
      </c>
      <c r="V298" s="109">
        <v>120.4498448225778</v>
      </c>
      <c r="W298" s="109">
        <v>121.39064722588235</v>
      </c>
      <c r="X298" s="109">
        <v>122.73427373893826</v>
      </c>
      <c r="Y298" s="109">
        <v>125.18769269861254</v>
      </c>
      <c r="Z298" s="109">
        <v>131.35145752088704</v>
      </c>
      <c r="AA298" s="109">
        <v>136.94014811635975</v>
      </c>
      <c r="AC298" s="82">
        <f>IF(ISNA(VLOOKUP($B298,'Feeder DER'!$B$3:$V$366,'Feeder DER'!C$369,FALSE)),0,VLOOKUP($B298,'Feeder DER'!$B$3:$V$366,'Feeder DER'!C$369,FALSE)/1000)</f>
        <v>2.5917196740727452E-2</v>
      </c>
      <c r="AD298" s="82">
        <f>IF(ISNA(VLOOKUP($B298,'Feeder DER'!$B$3:$V$366,'Feeder DER'!D$369,FALSE)),0,VLOOKUP($B298,'Feeder DER'!$B$3:$V$366,'Feeder DER'!D$369,FALSE)/1000)</f>
        <v>4.8885372290697622E-2</v>
      </c>
      <c r="AE298" s="82">
        <f>IF(ISNA(VLOOKUP($B298,'Feeder DER'!$B$3:$V$366,'Feeder DER'!E$369,FALSE)),0,VLOOKUP($B298,'Feeder DER'!$B$3:$V$366,'Feeder DER'!E$369,FALSE)/1000)</f>
        <v>7.6321134675285007E-2</v>
      </c>
      <c r="AF298" s="82">
        <f>IF(ISNA(VLOOKUP($B298,'Feeder DER'!$B$3:$V$366,'Feeder DER'!F$369,FALSE)),0,VLOOKUP($B298,'Feeder DER'!$B$3:$V$366,'Feeder DER'!F$369,FALSE)/1000)</f>
        <v>0.10789401285560227</v>
      </c>
      <c r="AG298" s="82">
        <f>IF(ISNA(VLOOKUP($B298,'Feeder DER'!$B$3:$V$366,'Feeder DER'!G$369,FALSE)),0,VLOOKUP($B298,'Feeder DER'!$B$3:$V$366,'Feeder DER'!G$369,FALSE)/1000)</f>
        <v>0.14105988511721623</v>
      </c>
      <c r="AH298" s="82">
        <f>IF(ISNA(VLOOKUP($B298,'Feeder DER'!$B$3:$V$366,'Feeder DER'!H$369,FALSE)),0,VLOOKUP($B298,'Feeder DER'!$B$3:$V$366,'Feeder DER'!H$369,FALSE)/1000)</f>
        <v>0.1789086806628632</v>
      </c>
      <c r="AI298" s="82">
        <f>IF(ISNA(VLOOKUP($B298,'Feeder DER'!$B$3:$V$366,'Feeder DER'!I$369,FALSE)),0,VLOOKUP($B298,'Feeder DER'!$B$3:$V$366,'Feeder DER'!I$369,FALSE)/1000)</f>
        <v>0.22189882654049634</v>
      </c>
      <c r="AJ298" s="82">
        <f>IF(ISNA(VLOOKUP($B298,'Feeder DER'!$B$3:$V$366,'Feeder DER'!J$369,FALSE)),0,VLOOKUP($B298,'Feeder DER'!$B$3:$V$366,'Feeder DER'!J$369,FALSE)/1000)</f>
        <v>0.31662290183654612</v>
      </c>
      <c r="AK298" s="82">
        <f>IF(ISNA(VLOOKUP($B298,'Feeder DER'!$B$3:$V$366,'Feeder DER'!K$369,FALSE)),0,VLOOKUP($B298,'Feeder DER'!$B$3:$V$366,'Feeder DER'!K$369,FALSE)/1000)</f>
        <v>0.39513433031506789</v>
      </c>
      <c r="AL298" s="82">
        <f>IF(ISNA(VLOOKUP($B298,'Feeder DER'!$B$3:$V$366,'Feeder DER'!L$369,FALSE)),0,VLOOKUP($B298,'Feeder DER'!$B$3:$V$366,'Feeder DER'!L$369,FALSE)/1000)</f>
        <v>0.46807945590488859</v>
      </c>
      <c r="AM298" s="82">
        <f>IF(ISNA(VLOOKUP($B298,'Feeder DER'!$B$3:$V$366,'Feeder DER'!M$369,FALSE)),0,VLOOKUP($B298,'Feeder DER'!$B$3:$V$366,'Feeder DER'!M$369,FALSE)/1000)</f>
        <v>-0.21543197314987331</v>
      </c>
      <c r="AN298" s="82">
        <f>IF(ISNA(VLOOKUP($B298,'Feeder DER'!$B$3:$V$366,'Feeder DER'!N$369,FALSE)),0,VLOOKUP($B298,'Feeder DER'!$B$3:$V$366,'Feeder DER'!N$369,FALSE)/1000)</f>
        <v>-0.26724960267178965</v>
      </c>
      <c r="AO298" s="82">
        <f>IF(ISNA(VLOOKUP($B298,'Feeder DER'!$B$3:$V$366,'Feeder DER'!O$369,FALSE)),0,VLOOKUP($B298,'Feeder DER'!$B$3:$V$366,'Feeder DER'!O$369,FALSE)/1000)</f>
        <v>-0.3241028626956961</v>
      </c>
      <c r="AP298" s="82">
        <f>IF(ISNA(VLOOKUP($B298,'Feeder DER'!$B$3:$V$366,'Feeder DER'!P$369,FALSE)),0,VLOOKUP($B298,'Feeder DER'!$B$3:$V$366,'Feeder DER'!P$369,FALSE)/1000)</f>
        <v>-0.37985803151509889</v>
      </c>
      <c r="AQ298" s="82">
        <f>IF(ISNA(VLOOKUP($B298,'Feeder DER'!$B$3:$V$366,'Feeder DER'!Q$369,FALSE)),0,VLOOKUP($B298,'Feeder DER'!$B$3:$V$366,'Feeder DER'!Q$369,FALSE)/1000)</f>
        <v>-0.4292033665445486</v>
      </c>
      <c r="AR298" s="82">
        <f>IF(ISNA(VLOOKUP($B298,'Feeder DER'!$B$3:$V$366,'Feeder DER'!R$369,FALSE)),0,VLOOKUP($B298,'Feeder DER'!$B$3:$V$366,'Feeder DER'!R$369,FALSE)/1000)</f>
        <v>-0.47398488384513782</v>
      </c>
      <c r="AS298" s="82">
        <f>IF(ISNA(VLOOKUP($B298,'Feeder DER'!$B$3:$V$366,'Feeder DER'!S$369,FALSE)),0,VLOOKUP($B298,'Feeder DER'!$B$3:$V$366,'Feeder DER'!S$369,FALSE)/1000)</f>
        <v>-0.51636484105547586</v>
      </c>
      <c r="AT298" s="82">
        <f>IF(ISNA(VLOOKUP($B298,'Feeder DER'!$B$3:$V$366,'Feeder DER'!T$369,FALSE)),0,VLOOKUP($B298,'Feeder DER'!$B$3:$V$366,'Feeder DER'!T$369,FALSE)/1000)</f>
        <v>-0.56302003136496226</v>
      </c>
      <c r="AU298" s="82">
        <f>IF(ISNA(VLOOKUP($B298,'Feeder DER'!$B$3:$V$366,'Feeder DER'!U$369,FALSE)),0,VLOOKUP($B298,'Feeder DER'!$B$3:$V$366,'Feeder DER'!U$369,FALSE)/1000)</f>
        <v>-0.60966560068908882</v>
      </c>
      <c r="AV298" s="82">
        <f>IF(ISNA(VLOOKUP($B298,'Feeder DER'!$B$3:$V$366,'Feeder DER'!V$369,FALSE)),0,VLOOKUP($B298,'Feeder DER'!$B$3:$V$366,'Feeder DER'!V$369,FALSE)/1000)</f>
        <v>-0.64923204093286491</v>
      </c>
    </row>
    <row r="299" spans="1:48" x14ac:dyDescent="0.25">
      <c r="A299" s="9" t="s">
        <v>1669</v>
      </c>
      <c r="B299" s="108">
        <v>12033</v>
      </c>
      <c r="C299" s="109">
        <v>30.679668448278179</v>
      </c>
      <c r="D299" s="109">
        <v>46.288373209048771</v>
      </c>
      <c r="E299" s="109">
        <v>46.288373209048771</v>
      </c>
      <c r="F299" s="109">
        <v>46.99333541740129</v>
      </c>
      <c r="G299" s="109">
        <v>48.664172199551238</v>
      </c>
      <c r="H299" s="109">
        <v>49.834413676428113</v>
      </c>
      <c r="I299" s="109">
        <v>50.088689992478621</v>
      </c>
      <c r="J299" s="109">
        <v>50.354489731954786</v>
      </c>
      <c r="K299" s="109">
        <v>50.75425066140194</v>
      </c>
      <c r="L299" s="109">
        <v>52.369087715032698</v>
      </c>
      <c r="M299" s="109">
        <v>55.730003051949105</v>
      </c>
      <c r="N299" s="109">
        <v>59.094054912799237</v>
      </c>
      <c r="P299" s="109">
        <v>70.561348945961811</v>
      </c>
      <c r="Q299" s="109">
        <v>68.863941820062365</v>
      </c>
      <c r="R299" s="109">
        <v>68.863941820062365</v>
      </c>
      <c r="S299" s="109">
        <v>71.008995318927376</v>
      </c>
      <c r="T299" s="109">
        <v>72.395421574122793</v>
      </c>
      <c r="U299" s="109">
        <v>73.711650130867355</v>
      </c>
      <c r="V299" s="109">
        <v>74.185710353783534</v>
      </c>
      <c r="W299" s="109">
        <v>74.765155638204618</v>
      </c>
      <c r="X299" s="109">
        <v>75.592702468738565</v>
      </c>
      <c r="Y299" s="109">
        <v>77.103776464616061</v>
      </c>
      <c r="Z299" s="109">
        <v>80.900072528489318</v>
      </c>
      <c r="AA299" s="109">
        <v>84.342177268294989</v>
      </c>
      <c r="AC299" s="82">
        <f>IF(ISNA(VLOOKUP($B299,'Feeder DER'!$B$3:$V$366,'Feeder DER'!C$369,FALSE)),0,VLOOKUP($B299,'Feeder DER'!$B$3:$V$366,'Feeder DER'!C$369,FALSE)/1000)</f>
        <v>1.3322780866311326E-2</v>
      </c>
      <c r="AD299" s="82">
        <f>IF(ISNA(VLOOKUP($B299,'Feeder DER'!$B$3:$V$366,'Feeder DER'!D$369,FALSE)),0,VLOOKUP($B299,'Feeder DER'!$B$3:$V$366,'Feeder DER'!D$369,FALSE)/1000)</f>
        <v>2.5102969765232703E-2</v>
      </c>
      <c r="AE299" s="82">
        <f>IF(ISNA(VLOOKUP($B299,'Feeder DER'!$B$3:$V$366,'Feeder DER'!E$369,FALSE)),0,VLOOKUP($B299,'Feeder DER'!$B$3:$V$366,'Feeder DER'!E$369,FALSE)/1000)</f>
        <v>3.9123916788678083E-2</v>
      </c>
      <c r="AF299" s="82">
        <f>IF(ISNA(VLOOKUP($B299,'Feeder DER'!$B$3:$V$366,'Feeder DER'!F$369,FALSE)),0,VLOOKUP($B299,'Feeder DER'!$B$3:$V$366,'Feeder DER'!F$369,FALSE)/1000)</f>
        <v>5.516120809253134E-2</v>
      </c>
      <c r="AG299" s="82">
        <f>IF(ISNA(VLOOKUP($B299,'Feeder DER'!$B$3:$V$366,'Feeder DER'!G$369,FALSE)),0,VLOOKUP($B299,'Feeder DER'!$B$3:$V$366,'Feeder DER'!G$369,FALSE)/1000)</f>
        <v>7.1920545532829741E-2</v>
      </c>
      <c r="AH299" s="82">
        <f>IF(ISNA(VLOOKUP($B299,'Feeder DER'!$B$3:$V$366,'Feeder DER'!H$369,FALSE)),0,VLOOKUP($B299,'Feeder DER'!$B$3:$V$366,'Feeder DER'!H$369,FALSE)/1000)</f>
        <v>9.0874470628163326E-2</v>
      </c>
      <c r="AI299" s="82">
        <f>IF(ISNA(VLOOKUP($B299,'Feeder DER'!$B$3:$V$366,'Feeder DER'!I$369,FALSE)),0,VLOOKUP($B299,'Feeder DER'!$B$3:$V$366,'Feeder DER'!I$369,FALSE)/1000)</f>
        <v>0.11240299146206933</v>
      </c>
      <c r="AJ299" s="82">
        <f>IF(ISNA(VLOOKUP($B299,'Feeder DER'!$B$3:$V$366,'Feeder DER'!J$369,FALSE)),0,VLOOKUP($B299,'Feeder DER'!$B$3:$V$366,'Feeder DER'!J$369,FALSE)/1000)</f>
        <v>0.15940897474028545</v>
      </c>
      <c r="AK299" s="82">
        <f>IF(ISNA(VLOOKUP($B299,'Feeder DER'!$B$3:$V$366,'Feeder DER'!K$369,FALSE)),0,VLOOKUP($B299,'Feeder DER'!$B$3:$V$366,'Feeder DER'!K$369,FALSE)/1000)</f>
        <v>0.19862785357628424</v>
      </c>
      <c r="AL299" s="82">
        <f>IF(ISNA(VLOOKUP($B299,'Feeder DER'!$B$3:$V$366,'Feeder DER'!L$369,FALSE)),0,VLOOKUP($B299,'Feeder DER'!$B$3:$V$366,'Feeder DER'!L$369,FALSE)/1000)</f>
        <v>0.23509183188162094</v>
      </c>
      <c r="AM299" s="82">
        <f>IF(ISNA(VLOOKUP($B299,'Feeder DER'!$B$3:$V$366,'Feeder DER'!M$369,FALSE)),0,VLOOKUP($B299,'Feeder DER'!$B$3:$V$366,'Feeder DER'!M$369,FALSE)/1000)</f>
        <v>-0.11231878174532117</v>
      </c>
      <c r="AN299" s="82">
        <f>IF(ISNA(VLOOKUP($B299,'Feeder DER'!$B$3:$V$366,'Feeder DER'!N$369,FALSE)),0,VLOOKUP($B299,'Feeder DER'!$B$3:$V$366,'Feeder DER'!N$369,FALSE)/1000)</f>
        <v>-0.138938129053811</v>
      </c>
      <c r="AO299" s="82">
        <f>IF(ISNA(VLOOKUP($B299,'Feeder DER'!$B$3:$V$366,'Feeder DER'!O$369,FALSE)),0,VLOOKUP($B299,'Feeder DER'!$B$3:$V$366,'Feeder DER'!O$369,FALSE)/1000)</f>
        <v>-0.16810567362153964</v>
      </c>
      <c r="AP299" s="82">
        <f>IF(ISNA(VLOOKUP($B299,'Feeder DER'!$B$3:$V$366,'Feeder DER'!P$369,FALSE)),0,VLOOKUP($B299,'Feeder DER'!$B$3:$V$366,'Feeder DER'!P$369,FALSE)/1000)</f>
        <v>-0.19668036604979808</v>
      </c>
      <c r="AQ299" s="82">
        <f>IF(ISNA(VLOOKUP($B299,'Feeder DER'!$B$3:$V$366,'Feeder DER'!Q$369,FALSE)),0,VLOOKUP($B299,'Feeder DER'!$B$3:$V$366,'Feeder DER'!Q$369,FALSE)/1000)</f>
        <v>-0.22194963047017452</v>
      </c>
      <c r="AR299" s="82">
        <f>IF(ISNA(VLOOKUP($B299,'Feeder DER'!$B$3:$V$366,'Feeder DER'!R$369,FALSE)),0,VLOOKUP($B299,'Feeder DER'!$B$3:$V$366,'Feeder DER'!R$369,FALSE)/1000)</f>
        <v>-0.24487973510797306</v>
      </c>
      <c r="AS299" s="82">
        <f>IF(ISNA(VLOOKUP($B299,'Feeder DER'!$B$3:$V$366,'Feeder DER'!S$369,FALSE)),0,VLOOKUP($B299,'Feeder DER'!$B$3:$V$366,'Feeder DER'!S$369,FALSE)/1000)</f>
        <v>-0.26657836941731733</v>
      </c>
      <c r="AT299" s="82">
        <f>IF(ISNA(VLOOKUP($B299,'Feeder DER'!$B$3:$V$366,'Feeder DER'!T$369,FALSE)),0,VLOOKUP($B299,'Feeder DER'!$B$3:$V$366,'Feeder DER'!T$369,FALSE)/1000)</f>
        <v>-0.29057704503739296</v>
      </c>
      <c r="AU299" s="82">
        <f>IF(ISNA(VLOOKUP($B299,'Feeder DER'!$B$3:$V$366,'Feeder DER'!U$369,FALSE)),0,VLOOKUP($B299,'Feeder DER'!$B$3:$V$366,'Feeder DER'!U$369,FALSE)/1000)</f>
        <v>-0.31463945364196061</v>
      </c>
      <c r="AV299" s="82">
        <f>IF(ISNA(VLOOKUP($B299,'Feeder DER'!$B$3:$V$366,'Feeder DER'!V$369,FALSE)),0,VLOOKUP($B299,'Feeder DER'!$B$3:$V$366,'Feeder DER'!V$369,FALSE)/1000)</f>
        <v>-0.33513798530207761</v>
      </c>
    </row>
    <row r="300" spans="1:48" x14ac:dyDescent="0.25">
      <c r="A300" s="9" t="s">
        <v>1669</v>
      </c>
      <c r="B300" s="108">
        <v>12034</v>
      </c>
      <c r="C300" s="109">
        <v>0</v>
      </c>
      <c r="D300" s="109">
        <v>2.4920354341306026</v>
      </c>
      <c r="E300" s="109">
        <v>2.4920354341306026</v>
      </c>
      <c r="F300" s="109">
        <v>2.529988610730769</v>
      </c>
      <c r="G300" s="109">
        <v>2.6199417496531896</v>
      </c>
      <c r="H300" s="109">
        <v>2.6829442495184566</v>
      </c>
      <c r="I300" s="109">
        <v>2.696633769061437</v>
      </c>
      <c r="J300" s="109">
        <v>2.7109436772140918</v>
      </c>
      <c r="K300" s="109">
        <v>2.7324656779304299</v>
      </c>
      <c r="L300" s="109">
        <v>2.8194039494445438</v>
      </c>
      <c r="M300" s="109">
        <v>3.0003461500460409</v>
      </c>
      <c r="N300" s="109">
        <v>3.181457212248</v>
      </c>
      <c r="P300" s="109">
        <v>0</v>
      </c>
      <c r="Q300" s="109">
        <v>2.1914214528575795</v>
      </c>
      <c r="R300" s="109">
        <v>2.1914214528575795</v>
      </c>
      <c r="S300" s="109">
        <v>2.2596823762189331</v>
      </c>
      <c r="T300" s="109">
        <v>2.3038018988332358</v>
      </c>
      <c r="U300" s="109">
        <v>2.3456875565501671</v>
      </c>
      <c r="V300" s="109">
        <v>2.3607733287988633</v>
      </c>
      <c r="W300" s="109">
        <v>2.3792127151232112</v>
      </c>
      <c r="X300" s="109">
        <v>2.4055473080864629</v>
      </c>
      <c r="Y300" s="109">
        <v>2.4536334310109051</v>
      </c>
      <c r="Z300" s="109">
        <v>2.5744409888691013</v>
      </c>
      <c r="AA300" s="109">
        <v>2.6839773001871876</v>
      </c>
      <c r="AC300" s="82">
        <f>IF(ISNA(VLOOKUP($B300,'Feeder DER'!$B$3:$V$366,'Feeder DER'!C$369,FALSE)),0,VLOOKUP($B300,'Feeder DER'!$B$3:$V$366,'Feeder DER'!C$369,FALSE)/1000)</f>
        <v>0</v>
      </c>
      <c r="AD300" s="82">
        <f>IF(ISNA(VLOOKUP($B300,'Feeder DER'!$B$3:$V$366,'Feeder DER'!D$369,FALSE)),0,VLOOKUP($B300,'Feeder DER'!$B$3:$V$366,'Feeder DER'!D$369,FALSE)/1000)</f>
        <v>0</v>
      </c>
      <c r="AE300" s="82">
        <f>IF(ISNA(VLOOKUP($B300,'Feeder DER'!$B$3:$V$366,'Feeder DER'!E$369,FALSE)),0,VLOOKUP($B300,'Feeder DER'!$B$3:$V$366,'Feeder DER'!E$369,FALSE)/1000)</f>
        <v>0</v>
      </c>
      <c r="AF300" s="82">
        <f>IF(ISNA(VLOOKUP($B300,'Feeder DER'!$B$3:$V$366,'Feeder DER'!F$369,FALSE)),0,VLOOKUP($B300,'Feeder DER'!$B$3:$V$366,'Feeder DER'!F$369,FALSE)/1000)</f>
        <v>0</v>
      </c>
      <c r="AG300" s="82">
        <f>IF(ISNA(VLOOKUP($B300,'Feeder DER'!$B$3:$V$366,'Feeder DER'!G$369,FALSE)),0,VLOOKUP($B300,'Feeder DER'!$B$3:$V$366,'Feeder DER'!G$369,FALSE)/1000)</f>
        <v>0</v>
      </c>
      <c r="AH300" s="82">
        <f>IF(ISNA(VLOOKUP($B300,'Feeder DER'!$B$3:$V$366,'Feeder DER'!H$369,FALSE)),0,VLOOKUP($B300,'Feeder DER'!$B$3:$V$366,'Feeder DER'!H$369,FALSE)/1000)</f>
        <v>0</v>
      </c>
      <c r="AI300" s="82">
        <f>IF(ISNA(VLOOKUP($B300,'Feeder DER'!$B$3:$V$366,'Feeder DER'!I$369,FALSE)),0,VLOOKUP($B300,'Feeder DER'!$B$3:$V$366,'Feeder DER'!I$369,FALSE)/1000)</f>
        <v>0</v>
      </c>
      <c r="AJ300" s="82">
        <f>IF(ISNA(VLOOKUP($B300,'Feeder DER'!$B$3:$V$366,'Feeder DER'!J$369,FALSE)),0,VLOOKUP($B300,'Feeder DER'!$B$3:$V$366,'Feeder DER'!J$369,FALSE)/1000)</f>
        <v>0</v>
      </c>
      <c r="AK300" s="82">
        <f>IF(ISNA(VLOOKUP($B300,'Feeder DER'!$B$3:$V$366,'Feeder DER'!K$369,FALSE)),0,VLOOKUP($B300,'Feeder DER'!$B$3:$V$366,'Feeder DER'!K$369,FALSE)/1000)</f>
        <v>0</v>
      </c>
      <c r="AL300" s="82">
        <f>IF(ISNA(VLOOKUP($B300,'Feeder DER'!$B$3:$V$366,'Feeder DER'!L$369,FALSE)),0,VLOOKUP($B300,'Feeder DER'!$B$3:$V$366,'Feeder DER'!L$369,FALSE)/1000)</f>
        <v>0</v>
      </c>
      <c r="AM300" s="82">
        <f>IF(ISNA(VLOOKUP($B300,'Feeder DER'!$B$3:$V$366,'Feeder DER'!M$369,FALSE)),0,VLOOKUP($B300,'Feeder DER'!$B$3:$V$366,'Feeder DER'!M$369,FALSE)/1000)</f>
        <v>0</v>
      </c>
      <c r="AN300" s="82">
        <f>IF(ISNA(VLOOKUP($B300,'Feeder DER'!$B$3:$V$366,'Feeder DER'!N$369,FALSE)),0,VLOOKUP($B300,'Feeder DER'!$B$3:$V$366,'Feeder DER'!N$369,FALSE)/1000)</f>
        <v>0</v>
      </c>
      <c r="AO300" s="82">
        <f>IF(ISNA(VLOOKUP($B300,'Feeder DER'!$B$3:$V$366,'Feeder DER'!O$369,FALSE)),0,VLOOKUP($B300,'Feeder DER'!$B$3:$V$366,'Feeder DER'!O$369,FALSE)/1000)</f>
        <v>0</v>
      </c>
      <c r="AP300" s="82">
        <f>IF(ISNA(VLOOKUP($B300,'Feeder DER'!$B$3:$V$366,'Feeder DER'!P$369,FALSE)),0,VLOOKUP($B300,'Feeder DER'!$B$3:$V$366,'Feeder DER'!P$369,FALSE)/1000)</f>
        <v>0</v>
      </c>
      <c r="AQ300" s="82">
        <f>IF(ISNA(VLOOKUP($B300,'Feeder DER'!$B$3:$V$366,'Feeder DER'!Q$369,FALSE)),0,VLOOKUP($B300,'Feeder DER'!$B$3:$V$366,'Feeder DER'!Q$369,FALSE)/1000)</f>
        <v>0</v>
      </c>
      <c r="AR300" s="82">
        <f>IF(ISNA(VLOOKUP($B300,'Feeder DER'!$B$3:$V$366,'Feeder DER'!R$369,FALSE)),0,VLOOKUP($B300,'Feeder DER'!$B$3:$V$366,'Feeder DER'!R$369,FALSE)/1000)</f>
        <v>0</v>
      </c>
      <c r="AS300" s="82">
        <f>IF(ISNA(VLOOKUP($B300,'Feeder DER'!$B$3:$V$366,'Feeder DER'!S$369,FALSE)),0,VLOOKUP($B300,'Feeder DER'!$B$3:$V$366,'Feeder DER'!S$369,FALSE)/1000)</f>
        <v>0</v>
      </c>
      <c r="AT300" s="82">
        <f>IF(ISNA(VLOOKUP($B300,'Feeder DER'!$B$3:$V$366,'Feeder DER'!T$369,FALSE)),0,VLOOKUP($B300,'Feeder DER'!$B$3:$V$366,'Feeder DER'!T$369,FALSE)/1000)</f>
        <v>0</v>
      </c>
      <c r="AU300" s="82">
        <f>IF(ISNA(VLOOKUP($B300,'Feeder DER'!$B$3:$V$366,'Feeder DER'!U$369,FALSE)),0,VLOOKUP($B300,'Feeder DER'!$B$3:$V$366,'Feeder DER'!U$369,FALSE)/1000)</f>
        <v>0</v>
      </c>
      <c r="AV300" s="82">
        <f>IF(ISNA(VLOOKUP($B300,'Feeder DER'!$B$3:$V$366,'Feeder DER'!V$369,FALSE)),0,VLOOKUP($B300,'Feeder DER'!$B$3:$V$366,'Feeder DER'!V$369,FALSE)/1000)</f>
        <v>0</v>
      </c>
    </row>
    <row r="301" spans="1:48" x14ac:dyDescent="0.25">
      <c r="A301" s="9" t="s">
        <v>1669</v>
      </c>
      <c r="B301" s="108">
        <v>12035</v>
      </c>
      <c r="C301" s="109">
        <v>81.234453756644797</v>
      </c>
      <c r="D301" s="109">
        <v>109.36733690022255</v>
      </c>
      <c r="E301" s="109">
        <v>109.36733690022255</v>
      </c>
      <c r="F301" s="109">
        <v>111.03297848573723</v>
      </c>
      <c r="G301" s="109">
        <v>114.98072943462896</v>
      </c>
      <c r="H301" s="109">
        <v>117.74570441610418</v>
      </c>
      <c r="I301" s="109">
        <v>118.34649294236431</v>
      </c>
      <c r="J301" s="109">
        <v>118.97450830864204</v>
      </c>
      <c r="K301" s="109">
        <v>119.91903898058723</v>
      </c>
      <c r="L301" s="109">
        <v>123.73447719626584</v>
      </c>
      <c r="M301" s="109">
        <v>131.67544237742726</v>
      </c>
      <c r="N301" s="109">
        <v>139.62381834548771</v>
      </c>
      <c r="P301" s="109">
        <v>232.34152074260018</v>
      </c>
      <c r="Q301" s="109">
        <v>179.31615295245206</v>
      </c>
      <c r="R301" s="109">
        <v>179.31615295245206</v>
      </c>
      <c r="S301" s="109">
        <v>184.90169933750681</v>
      </c>
      <c r="T301" s="109">
        <v>188.51184153766607</v>
      </c>
      <c r="U301" s="109">
        <v>191.93919459012858</v>
      </c>
      <c r="V301" s="109">
        <v>193.17360919368451</v>
      </c>
      <c r="W301" s="109">
        <v>194.68243800165959</v>
      </c>
      <c r="X301" s="109">
        <v>196.83730323471701</v>
      </c>
      <c r="Y301" s="109">
        <v>200.77201810298936</v>
      </c>
      <c r="Z301" s="109">
        <v>210.65726701048024</v>
      </c>
      <c r="AA301" s="109">
        <v>219.62023026364588</v>
      </c>
      <c r="AC301" s="82">
        <f>IF(ISNA(VLOOKUP($B301,'Feeder DER'!$B$3:$V$366,'Feeder DER'!C$369,FALSE)),0,VLOOKUP($B301,'Feeder DER'!$B$3:$V$366,'Feeder DER'!C$369,FALSE)/1000)</f>
        <v>3.1638602501741657E-2</v>
      </c>
      <c r="AD301" s="82">
        <f>IF(ISNA(VLOOKUP($B301,'Feeder DER'!$B$3:$V$366,'Feeder DER'!D$369,FALSE)),0,VLOOKUP($B301,'Feeder DER'!$B$3:$V$366,'Feeder DER'!D$369,FALSE)/1000)</f>
        <v>5.9639371719441385E-2</v>
      </c>
      <c r="AE301" s="82">
        <f>IF(ISNA(VLOOKUP($B301,'Feeder DER'!$B$3:$V$366,'Feeder DER'!E$369,FALSE)),0,VLOOKUP($B301,'Feeder DER'!$B$3:$V$366,'Feeder DER'!E$369,FALSE)/1000)</f>
        <v>9.308951830317419E-2</v>
      </c>
      <c r="AF301" s="82">
        <f>IF(ISNA(VLOOKUP($B301,'Feeder DER'!$B$3:$V$366,'Feeder DER'!F$369,FALSE)),0,VLOOKUP($B301,'Feeder DER'!$B$3:$V$366,'Feeder DER'!F$369,FALSE)/1000)</f>
        <v>0.13158784184703834</v>
      </c>
      <c r="AG301" s="82">
        <f>IF(ISNA(VLOOKUP($B301,'Feeder DER'!$B$3:$V$366,'Feeder DER'!G$369,FALSE)),0,VLOOKUP($B301,'Feeder DER'!$B$3:$V$366,'Feeder DER'!G$369,FALSE)/1000)</f>
        <v>0.17203210054771828</v>
      </c>
      <c r="AH301" s="82">
        <f>IF(ISNA(VLOOKUP($B301,'Feeder DER'!$B$3:$V$366,'Feeder DER'!H$369,FALSE)),0,VLOOKUP($B301,'Feeder DER'!$B$3:$V$366,'Feeder DER'!H$369,FALSE)/1000)</f>
        <v>0.21819015346784756</v>
      </c>
      <c r="AI301" s="82">
        <f>IF(ISNA(VLOOKUP($B301,'Feeder DER'!$B$3:$V$366,'Feeder DER'!I$369,FALSE)),0,VLOOKUP($B301,'Feeder DER'!$B$3:$V$366,'Feeder DER'!I$369,FALSE)/1000)</f>
        <v>0.27062064492979482</v>
      </c>
      <c r="AJ301" s="82">
        <f>IF(ISNA(VLOOKUP($B301,'Feeder DER'!$B$3:$V$366,'Feeder DER'!J$369,FALSE)),0,VLOOKUP($B301,'Feeder DER'!$B$3:$V$366,'Feeder DER'!J$369,FALSE)/1000)</f>
        <v>0.38615025214051713</v>
      </c>
      <c r="AK301" s="82">
        <f>IF(ISNA(VLOOKUP($B301,'Feeder DER'!$B$3:$V$366,'Feeder DER'!K$369,FALSE)),0,VLOOKUP($B301,'Feeder DER'!$B$3:$V$366,'Feeder DER'!K$369,FALSE)/1000)</f>
        <v>0.48190714169021553</v>
      </c>
      <c r="AL301" s="82">
        <f>IF(ISNA(VLOOKUP($B301,'Feeder DER'!$B$3:$V$366,'Feeder DER'!L$369,FALSE)),0,VLOOKUP($B301,'Feeder DER'!$B$3:$V$366,'Feeder DER'!L$369,FALSE)/1000)</f>
        <v>0.5708777062799516</v>
      </c>
      <c r="AM301" s="82">
        <f>IF(ISNA(VLOOKUP($B301,'Feeder DER'!$B$3:$V$366,'Feeder DER'!M$369,FALSE)),0,VLOOKUP($B301,'Feeder DER'!$B$3:$V$366,'Feeder DER'!M$369,FALSE)/1000)</f>
        <v>-0.2628676748111955</v>
      </c>
      <c r="AN301" s="82">
        <f>IF(ISNA(VLOOKUP($B301,'Feeder DER'!$B$3:$V$366,'Feeder DER'!N$369,FALSE)),0,VLOOKUP($B301,'Feeder DER'!$B$3:$V$366,'Feeder DER'!N$369,FALSE)/1000)</f>
        <v>-0.3260435826290371</v>
      </c>
      <c r="AO301" s="82">
        <f>IF(ISNA(VLOOKUP($B301,'Feeder DER'!$B$3:$V$366,'Feeder DER'!O$369,FALSE)),0,VLOOKUP($B301,'Feeder DER'!$B$3:$V$366,'Feeder DER'!O$369,FALSE)/1000)</f>
        <v>-0.39536422755834172</v>
      </c>
      <c r="AP301" s="82">
        <f>IF(ISNA(VLOOKUP($B301,'Feeder DER'!$B$3:$V$366,'Feeder DER'!P$369,FALSE)),0,VLOOKUP($B301,'Feeder DER'!$B$3:$V$366,'Feeder DER'!P$369,FALSE)/1000)</f>
        <v>-0.4633514883822315</v>
      </c>
      <c r="AQ301" s="82">
        <f>IF(ISNA(VLOOKUP($B301,'Feeder DER'!$B$3:$V$366,'Feeder DER'!Q$369,FALSE)),0,VLOOKUP($B301,'Feeder DER'!$B$3:$V$366,'Feeder DER'!Q$369,FALSE)/1000)</f>
        <v>-0.52352761106986123</v>
      </c>
      <c r="AR301" s="82">
        <f>IF(ISNA(VLOOKUP($B301,'Feeder DER'!$B$3:$V$366,'Feeder DER'!R$369,FALSE)),0,VLOOKUP($B301,'Feeder DER'!$B$3:$V$366,'Feeder DER'!R$369,FALSE)/1000)</f>
        <v>-0.57814220532719218</v>
      </c>
      <c r="AS301" s="82">
        <f>IF(ISNA(VLOOKUP($B301,'Feeder DER'!$B$3:$V$366,'Feeder DER'!S$369,FALSE)),0,VLOOKUP($B301,'Feeder DER'!$B$3:$V$366,'Feeder DER'!S$369,FALSE)/1000)</f>
        <v>-0.62983173614937271</v>
      </c>
      <c r="AT301" s="82">
        <f>IF(ISNA(VLOOKUP($B301,'Feeder DER'!$B$3:$V$366,'Feeder DER'!T$369,FALSE)),0,VLOOKUP($B301,'Feeder DER'!$B$3:$V$366,'Feeder DER'!T$369,FALSE)/1000)</f>
        <v>-0.68673379463469064</v>
      </c>
      <c r="AU301" s="82">
        <f>IF(ISNA(VLOOKUP($B301,'Feeder DER'!$B$3:$V$366,'Feeder DER'!U$369,FALSE)),0,VLOOKUP($B301,'Feeder DER'!$B$3:$V$366,'Feeder DER'!U$369,FALSE)/1000)</f>
        <v>-0.74363222608644919</v>
      </c>
      <c r="AV301" s="82">
        <f>IF(ISNA(VLOOKUP($B301,'Feeder DER'!$B$3:$V$366,'Feeder DER'!V$369,FALSE)),0,VLOOKUP($B301,'Feeder DER'!$B$3:$V$366,'Feeder DER'!V$369,FALSE)/1000)</f>
        <v>-0.79190084693846563</v>
      </c>
    </row>
    <row r="302" spans="1:48" x14ac:dyDescent="0.25">
      <c r="A302" s="9" t="s">
        <v>1669</v>
      </c>
      <c r="B302" s="108">
        <v>12036</v>
      </c>
      <c r="C302" s="109">
        <v>142.50006002287813</v>
      </c>
      <c r="D302" s="109">
        <v>160.17958300805151</v>
      </c>
      <c r="E302" s="109">
        <v>160.17958300805151</v>
      </c>
      <c r="F302" s="109">
        <v>162.61908443663631</v>
      </c>
      <c r="G302" s="109">
        <v>168.40096702366517</v>
      </c>
      <c r="H302" s="109">
        <v>172.45055396720073</v>
      </c>
      <c r="I302" s="109">
        <v>173.33046983915952</v>
      </c>
      <c r="J302" s="109">
        <v>174.25026218616335</v>
      </c>
      <c r="K302" s="109">
        <v>175.63362337478338</v>
      </c>
      <c r="L302" s="109">
        <v>181.22172051330972</v>
      </c>
      <c r="M302" s="109">
        <v>192.85207128760294</v>
      </c>
      <c r="N302" s="109">
        <v>204.4932759126792</v>
      </c>
      <c r="P302" s="109">
        <v>207.30531581909105</v>
      </c>
      <c r="Q302" s="109">
        <v>208.93097928693035</v>
      </c>
      <c r="R302" s="109">
        <v>208.93097928693035</v>
      </c>
      <c r="S302" s="109">
        <v>215.43900244528749</v>
      </c>
      <c r="T302" s="109">
        <v>219.64537500473196</v>
      </c>
      <c r="U302" s="109">
        <v>223.6387700102724</v>
      </c>
      <c r="V302" s="109">
        <v>225.07705344274942</v>
      </c>
      <c r="W302" s="109">
        <v>226.83507175418481</v>
      </c>
      <c r="X302" s="109">
        <v>229.34582215765477</v>
      </c>
      <c r="Y302" s="109">
        <v>233.93037194364629</v>
      </c>
      <c r="Z302" s="109">
        <v>245.44821180765888</v>
      </c>
      <c r="AA302" s="109">
        <v>255.89144661369011</v>
      </c>
      <c r="AC302" s="82">
        <f>IF(ISNA(VLOOKUP($B302,'Feeder DER'!$B$3:$V$366,'Feeder DER'!C$369,FALSE)),0,VLOOKUP($B302,'Feeder DER'!$B$3:$V$366,'Feeder DER'!C$369,FALSE)/1000)</f>
        <v>7.1905914776685591E-5</v>
      </c>
      <c r="AD302" s="82">
        <f>IF(ISNA(VLOOKUP($B302,'Feeder DER'!$B$3:$V$366,'Feeder DER'!D$369,FALSE)),0,VLOOKUP($B302,'Feeder DER'!$B$3:$V$366,'Feeder DER'!D$369,FALSE)/1000)</f>
        <v>1.3554402663509406E-4</v>
      </c>
      <c r="AE302" s="82">
        <f>IF(ISNA(VLOOKUP($B302,'Feeder DER'!$B$3:$V$366,'Feeder DER'!E$369,FALSE)),0,VLOOKUP($B302,'Feeder DER'!$B$3:$V$366,'Feeder DER'!E$369,FALSE)/1000)</f>
        <v>2.1156708705266856E-4</v>
      </c>
      <c r="AF302" s="82">
        <f>IF(ISNA(VLOOKUP($B302,'Feeder DER'!$B$3:$V$366,'Feeder DER'!F$369,FALSE)),0,VLOOKUP($B302,'Feeder DER'!$B$3:$V$366,'Feeder DER'!F$369,FALSE)/1000)</f>
        <v>2.9906327692508716E-4</v>
      </c>
      <c r="AG302" s="82">
        <f>IF(ISNA(VLOOKUP($B302,'Feeder DER'!$B$3:$V$366,'Feeder DER'!G$369,FALSE)),0,VLOOKUP($B302,'Feeder DER'!$B$3:$V$366,'Feeder DER'!G$369,FALSE)/1000)</f>
        <v>3.9098204669935966E-4</v>
      </c>
      <c r="AH302" s="82">
        <f>IF(ISNA(VLOOKUP($B302,'Feeder DER'!$B$3:$V$366,'Feeder DER'!H$369,FALSE)),0,VLOOKUP($B302,'Feeder DER'!$B$3:$V$366,'Feeder DER'!H$369,FALSE)/1000)</f>
        <v>4.9588671242692633E-4</v>
      </c>
      <c r="AI302" s="82">
        <f>IF(ISNA(VLOOKUP($B302,'Feeder DER'!$B$3:$V$366,'Feeder DER'!I$369,FALSE)),0,VLOOKUP($B302,'Feeder DER'!$B$3:$V$366,'Feeder DER'!I$369,FALSE)/1000)</f>
        <v>6.1504692029498828E-4</v>
      </c>
      <c r="AJ302" s="82">
        <f>IF(ISNA(VLOOKUP($B302,'Feeder DER'!$B$3:$V$366,'Feeder DER'!J$369,FALSE)),0,VLOOKUP($B302,'Feeder DER'!$B$3:$V$366,'Feeder DER'!J$369,FALSE)/1000)</f>
        <v>8.7761420941026634E-4</v>
      </c>
      <c r="AK302" s="82">
        <f>IF(ISNA(VLOOKUP($B302,'Feeder DER'!$B$3:$V$366,'Feeder DER'!K$369,FALSE)),0,VLOOKUP($B302,'Feeder DER'!$B$3:$V$366,'Feeder DER'!K$369,FALSE)/1000)</f>
        <v>1.0952435038413988E-3</v>
      </c>
      <c r="AL302" s="82">
        <f>IF(ISNA(VLOOKUP($B302,'Feeder DER'!$B$3:$V$366,'Feeder DER'!L$369,FALSE)),0,VLOOKUP($B302,'Feeder DER'!$B$3:$V$366,'Feeder DER'!L$369,FALSE)/1000)</f>
        <v>1.2974493324544351E-3</v>
      </c>
      <c r="AM302" s="82">
        <f>IF(ISNA(VLOOKUP($B302,'Feeder DER'!$B$3:$V$366,'Feeder DER'!M$369,FALSE)),0,VLOOKUP($B302,'Feeder DER'!$B$3:$V$366,'Feeder DER'!M$369,FALSE)/1000)</f>
        <v>-5.9742653366180818E-4</v>
      </c>
      <c r="AN302" s="82">
        <f>IF(ISNA(VLOOKUP($B302,'Feeder DER'!$B$3:$V$366,'Feeder DER'!N$369,FALSE)),0,VLOOKUP($B302,'Feeder DER'!$B$3:$V$366,'Feeder DER'!N$369,FALSE)/1000)</f>
        <v>-7.4100814233872059E-4</v>
      </c>
      <c r="AO302" s="82">
        <f>IF(ISNA(VLOOKUP($B302,'Feeder DER'!$B$3:$V$366,'Feeder DER'!O$369,FALSE)),0,VLOOKUP($B302,'Feeder DER'!$B$3:$V$366,'Feeder DER'!O$369,FALSE)/1000)</f>
        <v>-8.9855506263259474E-4</v>
      </c>
      <c r="AP302" s="82">
        <f>IF(ISNA(VLOOKUP($B302,'Feeder DER'!$B$3:$V$366,'Feeder DER'!P$369,FALSE)),0,VLOOKUP($B302,'Feeder DER'!$B$3:$V$366,'Feeder DER'!P$369,FALSE)/1000)</f>
        <v>-1.0530715645050719E-3</v>
      </c>
      <c r="AQ302" s="82">
        <f>IF(ISNA(VLOOKUP($B302,'Feeder DER'!$B$3:$V$366,'Feeder DER'!Q$369,FALSE)),0,VLOOKUP($B302,'Feeder DER'!$B$3:$V$366,'Feeder DER'!Q$369,FALSE)/1000)</f>
        <v>-1.1898354797042303E-3</v>
      </c>
      <c r="AR302" s="82">
        <f>IF(ISNA(VLOOKUP($B302,'Feeder DER'!$B$3:$V$366,'Feeder DER'!R$369,FALSE)),0,VLOOKUP($B302,'Feeder DER'!$B$3:$V$366,'Feeder DER'!R$369,FALSE)/1000)</f>
        <v>-1.3139595575618007E-3</v>
      </c>
      <c r="AS302" s="82">
        <f>IF(ISNA(VLOOKUP($B302,'Feeder DER'!$B$3:$V$366,'Feeder DER'!S$369,FALSE)),0,VLOOKUP($B302,'Feeder DER'!$B$3:$V$366,'Feeder DER'!S$369,FALSE)/1000)</f>
        <v>-1.4314357639758472E-3</v>
      </c>
      <c r="AT302" s="82">
        <f>IF(ISNA(VLOOKUP($B302,'Feeder DER'!$B$3:$V$366,'Feeder DER'!T$369,FALSE)),0,VLOOKUP($B302,'Feeder DER'!$B$3:$V$366,'Feeder DER'!T$369,FALSE)/1000)</f>
        <v>-1.5607586241697512E-3</v>
      </c>
      <c r="AU302" s="82">
        <f>IF(ISNA(VLOOKUP($B302,'Feeder DER'!$B$3:$V$366,'Feeder DER'!U$369,FALSE)),0,VLOOKUP($B302,'Feeder DER'!$B$3:$V$366,'Feeder DER'!U$369,FALSE)/1000)</f>
        <v>-1.6900732411055663E-3</v>
      </c>
      <c r="AV302" s="82">
        <f>IF(ISNA(VLOOKUP($B302,'Feeder DER'!$B$3:$V$366,'Feeder DER'!V$369,FALSE)),0,VLOOKUP($B302,'Feeder DER'!$B$3:$V$366,'Feeder DER'!V$369,FALSE)/1000)</f>
        <v>-1.7997746521328762E-3</v>
      </c>
    </row>
    <row r="303" spans="1:48" x14ac:dyDescent="0.25">
      <c r="A303" s="9" t="s">
        <v>1669</v>
      </c>
      <c r="B303" s="108">
        <v>12037</v>
      </c>
      <c r="C303" s="109">
        <v>109.50989981731907</v>
      </c>
      <c r="D303" s="109">
        <v>132.4957803125736</v>
      </c>
      <c r="E303" s="109">
        <v>132.4957803125736</v>
      </c>
      <c r="F303" s="109">
        <v>134.51366323675214</v>
      </c>
      <c r="G303" s="109">
        <v>139.2962643064875</v>
      </c>
      <c r="H303" s="109">
        <v>142.64596201421836</v>
      </c>
      <c r="I303" s="109">
        <v>143.37380221629164</v>
      </c>
      <c r="J303" s="109">
        <v>144.1346270508505</v>
      </c>
      <c r="K303" s="109">
        <v>145.27890222436699</v>
      </c>
      <c r="L303" s="109">
        <v>149.90120974276209</v>
      </c>
      <c r="M303" s="109">
        <v>159.52148950757748</v>
      </c>
      <c r="N303" s="109">
        <v>169.15074725449202</v>
      </c>
      <c r="P303" s="109">
        <v>149.77252681305896</v>
      </c>
      <c r="Q303" s="109">
        <v>152.81818651023346</v>
      </c>
      <c r="R303" s="109">
        <v>152.81818651023346</v>
      </c>
      <c r="S303" s="109">
        <v>157.5783436694114</v>
      </c>
      <c r="T303" s="109">
        <v>160.655006730651</v>
      </c>
      <c r="U303" s="109">
        <v>163.57589182317537</v>
      </c>
      <c r="V303" s="109">
        <v>164.62789409966399</v>
      </c>
      <c r="W303" s="109">
        <v>165.91375975310731</v>
      </c>
      <c r="X303" s="109">
        <v>167.75019552126207</v>
      </c>
      <c r="Y303" s="109">
        <v>171.10346838990137</v>
      </c>
      <c r="Z303" s="109">
        <v>179.52795099435247</v>
      </c>
      <c r="AA303" s="109">
        <v>187.16643624821484</v>
      </c>
      <c r="AC303" s="82">
        <f>IF(ISNA(VLOOKUP($B303,'Feeder DER'!$B$3:$V$366,'Feeder DER'!C$369,FALSE)),0,VLOOKUP($B303,'Feeder DER'!$B$3:$V$366,'Feeder DER'!C$369,FALSE)/1000)</f>
        <v>8.4848979436489003E-3</v>
      </c>
      <c r="AD303" s="82">
        <f>IF(ISNA(VLOOKUP($B303,'Feeder DER'!$B$3:$V$366,'Feeder DER'!D$369,FALSE)),0,VLOOKUP($B303,'Feeder DER'!$B$3:$V$366,'Feeder DER'!D$369,FALSE)/1000)</f>
        <v>1.5994195142941096E-2</v>
      </c>
      <c r="AE303" s="82">
        <f>IF(ISNA(VLOOKUP($B303,'Feeder DER'!$B$3:$V$366,'Feeder DER'!E$369,FALSE)),0,VLOOKUP($B303,'Feeder DER'!$B$3:$V$366,'Feeder DER'!E$369,FALSE)/1000)</f>
        <v>2.4964916272214886E-2</v>
      </c>
      <c r="AF303" s="82">
        <f>IF(ISNA(VLOOKUP($B303,'Feeder DER'!$B$3:$V$366,'Feeder DER'!F$369,FALSE)),0,VLOOKUP($B303,'Feeder DER'!$B$3:$V$366,'Feeder DER'!F$369,FALSE)/1000)</f>
        <v>3.5289466677160278E-2</v>
      </c>
      <c r="AG303" s="82">
        <f>IF(ISNA(VLOOKUP($B303,'Feeder DER'!$B$3:$V$366,'Feeder DER'!G$369,FALSE)),0,VLOOKUP($B303,'Feeder DER'!$B$3:$V$366,'Feeder DER'!G$369,FALSE)/1000)</f>
        <v>4.6135881510524439E-2</v>
      </c>
      <c r="AH303" s="82">
        <f>IF(ISNA(VLOOKUP($B303,'Feeder DER'!$B$3:$V$366,'Feeder DER'!H$369,FALSE)),0,VLOOKUP($B303,'Feeder DER'!$B$3:$V$366,'Feeder DER'!H$369,FALSE)/1000)</f>
        <v>5.8514632066377296E-2</v>
      </c>
      <c r="AI303" s="82">
        <f>IF(ISNA(VLOOKUP($B303,'Feeder DER'!$B$3:$V$366,'Feeder DER'!I$369,FALSE)),0,VLOOKUP($B303,'Feeder DER'!$B$3:$V$366,'Feeder DER'!I$369,FALSE)/1000)</f>
        <v>7.2575536594808601E-2</v>
      </c>
      <c r="AJ303" s="82">
        <f>IF(ISNA(VLOOKUP($B303,'Feeder DER'!$B$3:$V$366,'Feeder DER'!J$369,FALSE)),0,VLOOKUP($B303,'Feeder DER'!$B$3:$V$366,'Feeder DER'!J$369,FALSE)/1000)</f>
        <v>0.10355847671041141</v>
      </c>
      <c r="AK303" s="82">
        <f>IF(ISNA(VLOOKUP($B303,'Feeder DER'!$B$3:$V$366,'Feeder DER'!K$369,FALSE)),0,VLOOKUP($B303,'Feeder DER'!$B$3:$V$366,'Feeder DER'!K$369,FALSE)/1000)</f>
        <v>0.12923873345328504</v>
      </c>
      <c r="AL303" s="82">
        <f>IF(ISNA(VLOOKUP($B303,'Feeder DER'!$B$3:$V$366,'Feeder DER'!L$369,FALSE)),0,VLOOKUP($B303,'Feeder DER'!$B$3:$V$366,'Feeder DER'!L$369,FALSE)/1000)</f>
        <v>0.15309902122962332</v>
      </c>
      <c r="AM303" s="82">
        <f>IF(ISNA(VLOOKUP($B303,'Feeder DER'!$B$3:$V$366,'Feeder DER'!M$369,FALSE)),0,VLOOKUP($B303,'Feeder DER'!$B$3:$V$366,'Feeder DER'!M$369,FALSE)/1000)</f>
        <v>-7.0496330972093346E-2</v>
      </c>
      <c r="AN303" s="82">
        <f>IF(ISNA(VLOOKUP($B303,'Feeder DER'!$B$3:$V$366,'Feeder DER'!N$369,FALSE)),0,VLOOKUP($B303,'Feeder DER'!$B$3:$V$366,'Feeder DER'!N$369,FALSE)/1000)</f>
        <v>-8.7438960795969023E-2</v>
      </c>
      <c r="AO303" s="82">
        <f>IF(ISNA(VLOOKUP($B303,'Feeder DER'!$B$3:$V$366,'Feeder DER'!O$369,FALSE)),0,VLOOKUP($B303,'Feeder DER'!$B$3:$V$366,'Feeder DER'!O$369,FALSE)/1000)</f>
        <v>-0.10602949739064617</v>
      </c>
      <c r="AP303" s="82">
        <f>IF(ISNA(VLOOKUP($B303,'Feeder DER'!$B$3:$V$366,'Feeder DER'!P$369,FALSE)),0,VLOOKUP($B303,'Feeder DER'!$B$3:$V$366,'Feeder DER'!P$369,FALSE)/1000)</f>
        <v>-0.12426244461159845</v>
      </c>
      <c r="AQ303" s="82">
        <f>IF(ISNA(VLOOKUP($B303,'Feeder DER'!$B$3:$V$366,'Feeder DER'!Q$369,FALSE)),0,VLOOKUP($B303,'Feeder DER'!$B$3:$V$366,'Feeder DER'!Q$369,FALSE)/1000)</f>
        <v>-0.14040058660509916</v>
      </c>
      <c r="AR303" s="82">
        <f>IF(ISNA(VLOOKUP($B303,'Feeder DER'!$B$3:$V$366,'Feeder DER'!R$369,FALSE)),0,VLOOKUP($B303,'Feeder DER'!$B$3:$V$366,'Feeder DER'!R$369,FALSE)/1000)</f>
        <v>-0.15504722779229246</v>
      </c>
      <c r="AS303" s="82">
        <f>IF(ISNA(VLOOKUP($B303,'Feeder DER'!$B$3:$V$366,'Feeder DER'!S$369,FALSE)),0,VLOOKUP($B303,'Feeder DER'!$B$3:$V$366,'Feeder DER'!S$369,FALSE)/1000)</f>
        <v>-0.16890942014914989</v>
      </c>
      <c r="AT303" s="82">
        <f>IF(ISNA(VLOOKUP($B303,'Feeder DER'!$B$3:$V$366,'Feeder DER'!T$369,FALSE)),0,VLOOKUP($B303,'Feeder DER'!$B$3:$V$366,'Feeder DER'!T$369,FALSE)/1000)</f>
        <v>-0.18416951765203066</v>
      </c>
      <c r="AU303" s="82">
        <f>IF(ISNA(VLOOKUP($B303,'Feeder DER'!$B$3:$V$366,'Feeder DER'!U$369,FALSE)),0,VLOOKUP($B303,'Feeder DER'!$B$3:$V$366,'Feeder DER'!U$369,FALSE)/1000)</f>
        <v>-0.19942864245045677</v>
      </c>
      <c r="AV303" s="82">
        <f>IF(ISNA(VLOOKUP($B303,'Feeder DER'!$B$3:$V$366,'Feeder DER'!V$369,FALSE)),0,VLOOKUP($B303,'Feeder DER'!$B$3:$V$366,'Feeder DER'!V$369,FALSE)/1000)</f>
        <v>-0.21237340895167939</v>
      </c>
    </row>
    <row r="304" spans="1:48" x14ac:dyDescent="0.25">
      <c r="A304" s="9" t="s">
        <v>1669</v>
      </c>
      <c r="B304" s="108">
        <v>12038</v>
      </c>
      <c r="C304" s="109">
        <v>98.43806054974759</v>
      </c>
      <c r="D304" s="109">
        <v>115.65364447240773</v>
      </c>
      <c r="E304" s="109">
        <v>115.65364447240773</v>
      </c>
      <c r="F304" s="109">
        <v>117.41502520279268</v>
      </c>
      <c r="G304" s="109">
        <v>121.58968829370502</v>
      </c>
      <c r="H304" s="109">
        <v>124.51359082755182</v>
      </c>
      <c r="I304" s="109">
        <v>125.14891198091027</v>
      </c>
      <c r="J304" s="109">
        <v>125.81302494144579</v>
      </c>
      <c r="K304" s="109">
        <v>126.81184614000981</v>
      </c>
      <c r="L304" s="109">
        <v>130.84659131539161</v>
      </c>
      <c r="M304" s="109">
        <v>139.24399395734935</v>
      </c>
      <c r="N304" s="109">
        <v>147.6492333496347</v>
      </c>
      <c r="P304" s="109">
        <v>222.11891322207364</v>
      </c>
      <c r="Q304" s="109">
        <v>169.03521473415807</v>
      </c>
      <c r="R304" s="109">
        <v>169.03521473415807</v>
      </c>
      <c r="S304" s="109">
        <v>174.30051859585583</v>
      </c>
      <c r="T304" s="109">
        <v>177.70367638157177</v>
      </c>
      <c r="U304" s="109">
        <v>180.93452507899164</v>
      </c>
      <c r="V304" s="109">
        <v>182.09816557733751</v>
      </c>
      <c r="W304" s="109">
        <v>183.5204869764631</v>
      </c>
      <c r="X304" s="109">
        <v>185.55180485494569</v>
      </c>
      <c r="Y304" s="109">
        <v>189.2609262125317</v>
      </c>
      <c r="Z304" s="109">
        <v>198.57941283108747</v>
      </c>
      <c r="AA304" s="109">
        <v>207.02849225426112</v>
      </c>
      <c r="AC304" s="82">
        <f>IF(ISNA(VLOOKUP($B304,'Feeder DER'!$B$3:$V$366,'Feeder DER'!C$369,FALSE)),0,VLOOKUP($B304,'Feeder DER'!$B$3:$V$366,'Feeder DER'!C$369,FALSE)/1000)</f>
        <v>3.4555412527610255E-2</v>
      </c>
      <c r="AD304" s="82">
        <f>IF(ISNA(VLOOKUP($B304,'Feeder DER'!$B$3:$V$366,'Feeder DER'!D$369,FALSE)),0,VLOOKUP($B304,'Feeder DER'!$B$3:$V$366,'Feeder DER'!D$369,FALSE)/1000)</f>
        <v>6.6062869481838857E-2</v>
      </c>
      <c r="AE304" s="82">
        <f>IF(ISNA(VLOOKUP($B304,'Feeder DER'!$B$3:$V$366,'Feeder DER'!E$369,FALSE)),0,VLOOKUP($B304,'Feeder DER'!$B$3:$V$366,'Feeder DER'!E$369,FALSE)/1000)</f>
        <v>0.10316824179042094</v>
      </c>
      <c r="AF304" s="82">
        <f>IF(ISNA(VLOOKUP($B304,'Feeder DER'!$B$3:$V$366,'Feeder DER'!F$369,FALSE)),0,VLOOKUP($B304,'Feeder DER'!$B$3:$V$366,'Feeder DER'!F$369,FALSE)/1000)</f>
        <v>0.14482871276305251</v>
      </c>
      <c r="AG304" s="82">
        <f>IF(ISNA(VLOOKUP($B304,'Feeder DER'!$B$3:$V$366,'Feeder DER'!G$369,FALSE)),0,VLOOKUP($B304,'Feeder DER'!$B$3:$V$366,'Feeder DER'!G$369,FALSE)/1000)</f>
        <v>0.1876696930068977</v>
      </c>
      <c r="AH304" s="82">
        <f>IF(ISNA(VLOOKUP($B304,'Feeder DER'!$B$3:$V$366,'Feeder DER'!H$369,FALSE)),0,VLOOKUP($B304,'Feeder DER'!$B$3:$V$366,'Feeder DER'!H$369,FALSE)/1000)</f>
        <v>0.23493949825208152</v>
      </c>
      <c r="AI304" s="82">
        <f>IF(ISNA(VLOOKUP($B304,'Feeder DER'!$B$3:$V$366,'Feeder DER'!I$369,FALSE)),0,VLOOKUP($B304,'Feeder DER'!$B$3:$V$366,'Feeder DER'!I$369,FALSE)/1000)</f>
        <v>0.28805510973807424</v>
      </c>
      <c r="AJ304" s="82">
        <f>IF(ISNA(VLOOKUP($B304,'Feeder DER'!$B$3:$V$366,'Feeder DER'!J$369,FALSE)),0,VLOOKUP($B304,'Feeder DER'!$B$3:$V$366,'Feeder DER'!J$369,FALSE)/1000)</f>
        <v>0.40294283499244193</v>
      </c>
      <c r="AK304" s="82">
        <f>IF(ISNA(VLOOKUP($B304,'Feeder DER'!$B$3:$V$366,'Feeder DER'!K$369,FALSE)),0,VLOOKUP($B304,'Feeder DER'!$B$3:$V$366,'Feeder DER'!K$369,FALSE)/1000)</f>
        <v>0.49893327342323618</v>
      </c>
      <c r="AL304" s="82">
        <f>IF(ISNA(VLOOKUP($B304,'Feeder DER'!$B$3:$V$366,'Feeder DER'!L$369,FALSE)),0,VLOOKUP($B304,'Feeder DER'!$B$3:$V$366,'Feeder DER'!L$369,FALSE)/1000)</f>
        <v>0.58847009885924328</v>
      </c>
      <c r="AM304" s="82">
        <f>IF(ISNA(VLOOKUP($B304,'Feeder DER'!$B$3:$V$366,'Feeder DER'!M$369,FALSE)),0,VLOOKUP($B304,'Feeder DER'!$B$3:$V$366,'Feeder DER'!M$369,FALSE)/1000)</f>
        <v>-0.30476313942682071</v>
      </c>
      <c r="AN304" s="82">
        <f>IF(ISNA(VLOOKUP($B304,'Feeder DER'!$B$3:$V$366,'Feeder DER'!N$369,FALSE)),0,VLOOKUP($B304,'Feeder DER'!$B$3:$V$366,'Feeder DER'!N$369,FALSE)/1000)</f>
        <v>-0.37635664501009669</v>
      </c>
      <c r="AO304" s="82">
        <f>IF(ISNA(VLOOKUP($B304,'Feeder DER'!$B$3:$V$366,'Feeder DER'!O$369,FALSE)),0,VLOOKUP($B304,'Feeder DER'!$B$3:$V$366,'Feeder DER'!O$369,FALSE)/1000)</f>
        <v>-0.45452542428135811</v>
      </c>
      <c r="AP304" s="82">
        <f>IF(ISNA(VLOOKUP($B304,'Feeder DER'!$B$3:$V$366,'Feeder DER'!P$369,FALSE)),0,VLOOKUP($B304,'Feeder DER'!$B$3:$V$366,'Feeder DER'!P$369,FALSE)/1000)</f>
        <v>-0.53089120863011752</v>
      </c>
      <c r="AQ304" s="82">
        <f>IF(ISNA(VLOOKUP($B304,'Feeder DER'!$B$3:$V$366,'Feeder DER'!Q$369,FALSE)),0,VLOOKUP($B304,'Feeder DER'!$B$3:$V$366,'Feeder DER'!Q$369,FALSE)/1000)</f>
        <v>-0.59827603419809983</v>
      </c>
      <c r="AR304" s="82">
        <f>IF(ISNA(VLOOKUP($B304,'Feeder DER'!$B$3:$V$366,'Feeder DER'!R$369,FALSE)),0,VLOOKUP($B304,'Feeder DER'!$B$3:$V$366,'Feeder DER'!R$369,FALSE)/1000)</f>
        <v>-0.65941075133529248</v>
      </c>
      <c r="AS304" s="82">
        <f>IF(ISNA(VLOOKUP($B304,'Feeder DER'!$B$3:$V$366,'Feeder DER'!S$369,FALSE)),0,VLOOKUP($B304,'Feeder DER'!$B$3:$V$366,'Feeder DER'!S$369,FALSE)/1000)</f>
        <v>-0.71724922277478387</v>
      </c>
      <c r="AT304" s="82">
        <f>IF(ISNA(VLOOKUP($B304,'Feeder DER'!$B$3:$V$366,'Feeder DER'!T$369,FALSE)),0,VLOOKUP($B304,'Feeder DER'!$B$3:$V$366,'Feeder DER'!T$369,FALSE)/1000)</f>
        <v>-0.7824129418474628</v>
      </c>
      <c r="AU304" s="82">
        <f>IF(ISNA(VLOOKUP($B304,'Feeder DER'!$B$3:$V$366,'Feeder DER'!U$369,FALSE)),0,VLOOKUP($B304,'Feeder DER'!$B$3:$V$366,'Feeder DER'!U$369,FALSE)/1000)</f>
        <v>-0.84771057358696655</v>
      </c>
      <c r="AV304" s="82">
        <f>IF(ISNA(VLOOKUP($B304,'Feeder DER'!$B$3:$V$366,'Feeder DER'!V$369,FALSE)),0,VLOOKUP($B304,'Feeder DER'!$B$3:$V$366,'Feeder DER'!V$369,FALSE)/1000)</f>
        <v>-0.90446947283776913</v>
      </c>
    </row>
    <row r="305" spans="1:48" x14ac:dyDescent="0.25">
      <c r="A305" s="9" t="s">
        <v>1669</v>
      </c>
      <c r="B305" s="108">
        <v>12039</v>
      </c>
      <c r="C305" s="109">
        <v>106.2644220231617</v>
      </c>
      <c r="D305" s="109">
        <v>117.07667431989245</v>
      </c>
      <c r="E305" s="109">
        <v>117.07667431989245</v>
      </c>
      <c r="F305" s="109">
        <v>118.85972749617011</v>
      </c>
      <c r="G305" s="109">
        <v>123.08575663100318</v>
      </c>
      <c r="H305" s="109">
        <v>126.04563555448975</v>
      </c>
      <c r="I305" s="109">
        <v>126.68877384986817</v>
      </c>
      <c r="J305" s="109">
        <v>127.36105821364183</v>
      </c>
      <c r="K305" s="109">
        <v>128.3721691449189</v>
      </c>
      <c r="L305" s="109">
        <v>132.45655878103307</v>
      </c>
      <c r="M305" s="109">
        <v>140.95728505499017</v>
      </c>
      <c r="N305" s="109">
        <v>149.46594450450795</v>
      </c>
      <c r="P305" s="109">
        <v>204.42841651235815</v>
      </c>
      <c r="Q305" s="109">
        <v>187.66690246651387</v>
      </c>
      <c r="R305" s="109">
        <v>187.66690246651387</v>
      </c>
      <c r="S305" s="109">
        <v>193.5125676305675</v>
      </c>
      <c r="T305" s="109">
        <v>197.29083407791418</v>
      </c>
      <c r="U305" s="109">
        <v>200.87779889075702</v>
      </c>
      <c r="V305" s="109">
        <v>202.16970015673053</v>
      </c>
      <c r="W305" s="109">
        <v>203.74879509091645</v>
      </c>
      <c r="X305" s="109">
        <v>206.00401235306629</v>
      </c>
      <c r="Y305" s="109">
        <v>210.12196681093047</v>
      </c>
      <c r="Z305" s="109">
        <v>220.46757155447648</v>
      </c>
      <c r="AA305" s="109">
        <v>229.84793981995449</v>
      </c>
      <c r="AC305" s="82">
        <f>IF(ISNA(VLOOKUP($B305,'Feeder DER'!$B$3:$V$366,'Feeder DER'!C$369,FALSE)),0,VLOOKUP($B305,'Feeder DER'!$B$3:$V$366,'Feeder DER'!C$369,FALSE)/1000)</f>
        <v>4.1002282207546606E-2</v>
      </c>
      <c r="AD305" s="82">
        <f>IF(ISNA(VLOOKUP($B305,'Feeder DER'!$B$3:$V$366,'Feeder DER'!D$369,FALSE)),0,VLOOKUP($B305,'Feeder DER'!$B$3:$V$366,'Feeder DER'!D$369,FALSE)/1000)</f>
        <v>7.7986687725405013E-2</v>
      </c>
      <c r="AE305" s="82">
        <f>IF(ISNA(VLOOKUP($B305,'Feeder DER'!$B$3:$V$366,'Feeder DER'!E$369,FALSE)),0,VLOOKUP($B305,'Feeder DER'!$B$3:$V$366,'Feeder DER'!E$369,FALSE)/1000)</f>
        <v>0.12211547736031829</v>
      </c>
      <c r="AF305" s="82">
        <f>IF(ISNA(VLOOKUP($B305,'Feeder DER'!$B$3:$V$366,'Feeder DER'!F$369,FALSE)),0,VLOOKUP($B305,'Feeder DER'!$B$3:$V$366,'Feeder DER'!F$369,FALSE)/1000)</f>
        <v>0.17282771287435678</v>
      </c>
      <c r="AG305" s="82">
        <f>IF(ISNA(VLOOKUP($B305,'Feeder DER'!$B$3:$V$366,'Feeder DER'!G$369,FALSE)),0,VLOOKUP($B305,'Feeder DER'!$B$3:$V$366,'Feeder DER'!G$369,FALSE)/1000)</f>
        <v>0.2260382740475432</v>
      </c>
      <c r="AH305" s="82">
        <f>IF(ISNA(VLOOKUP($B305,'Feeder DER'!$B$3:$V$366,'Feeder DER'!H$369,FALSE)),0,VLOOKUP($B305,'Feeder DER'!$B$3:$V$366,'Feeder DER'!H$369,FALSE)/1000)</f>
        <v>0.28670744657161101</v>
      </c>
      <c r="AI305" s="82">
        <f>IF(ISNA(VLOOKUP($B305,'Feeder DER'!$B$3:$V$366,'Feeder DER'!I$369,FALSE)),0,VLOOKUP($B305,'Feeder DER'!$B$3:$V$366,'Feeder DER'!I$369,FALSE)/1000)</f>
        <v>0.35557734159710314</v>
      </c>
      <c r="AJ305" s="82">
        <f>IF(ISNA(VLOOKUP($B305,'Feeder DER'!$B$3:$V$366,'Feeder DER'!J$369,FALSE)),0,VLOOKUP($B305,'Feeder DER'!$B$3:$V$366,'Feeder DER'!J$369,FALSE)/1000)</f>
        <v>0.50724295947358478</v>
      </c>
      <c r="AK305" s="82">
        <f>IF(ISNA(VLOOKUP($B305,'Feeder DER'!$B$3:$V$366,'Feeder DER'!K$369,FALSE)),0,VLOOKUP($B305,'Feeder DER'!$B$3:$V$366,'Feeder DER'!K$369,FALSE)/1000)</f>
        <v>0.63293403487680089</v>
      </c>
      <c r="AL305" s="82">
        <f>IF(ISNA(VLOOKUP($B305,'Feeder DER'!$B$3:$V$366,'Feeder DER'!L$369,FALSE)),0,VLOOKUP($B305,'Feeder DER'!$B$3:$V$366,'Feeder DER'!L$369,FALSE)/1000)</f>
        <v>0.74966851581977889</v>
      </c>
      <c r="AM305" s="82">
        <f>IF(ISNA(VLOOKUP($B305,'Feeder DER'!$B$3:$V$366,'Feeder DER'!M$369,FALSE)),0,VLOOKUP($B305,'Feeder DER'!$B$3:$V$366,'Feeder DER'!M$369,FALSE)/1000)</f>
        <v>-0.3429220453289471</v>
      </c>
      <c r="AN305" s="82">
        <f>IF(ISNA(VLOOKUP($B305,'Feeder DER'!$B$3:$V$366,'Feeder DER'!N$369,FALSE)),0,VLOOKUP($B305,'Feeder DER'!$B$3:$V$366,'Feeder DER'!N$369,FALSE)/1000)</f>
        <v>-0.42628517095248408</v>
      </c>
      <c r="AO305" s="82">
        <f>IF(ISNA(VLOOKUP($B305,'Feeder DER'!$B$3:$V$366,'Feeder DER'!O$369,FALSE)),0,VLOOKUP($B305,'Feeder DER'!$B$3:$V$366,'Feeder DER'!O$369,FALSE)/1000)</f>
        <v>-0.5176585159347139</v>
      </c>
      <c r="AP305" s="82">
        <f>IF(ISNA(VLOOKUP($B305,'Feeder DER'!$B$3:$V$366,'Feeder DER'!P$369,FALSE)),0,VLOOKUP($B305,'Feeder DER'!$B$3:$V$366,'Feeder DER'!P$369,FALSE)/1000)</f>
        <v>-0.60717264850373676</v>
      </c>
      <c r="AQ305" s="82">
        <f>IF(ISNA(VLOOKUP($B305,'Feeder DER'!$B$3:$V$366,'Feeder DER'!Q$369,FALSE)),0,VLOOKUP($B305,'Feeder DER'!$B$3:$V$366,'Feeder DER'!Q$369,FALSE)/1000)</f>
        <v>-0.68631114802229887</v>
      </c>
      <c r="AR305" s="82">
        <f>IF(ISNA(VLOOKUP($B305,'Feeder DER'!$B$3:$V$366,'Feeder DER'!R$369,FALSE)),0,VLOOKUP($B305,'Feeder DER'!$B$3:$V$366,'Feeder DER'!R$369,FALSE)/1000)</f>
        <v>-0.75806180227840547</v>
      </c>
      <c r="AS305" s="82">
        <f>IF(ISNA(VLOOKUP($B305,'Feeder DER'!$B$3:$V$366,'Feeder DER'!S$369,FALSE)),0,VLOOKUP($B305,'Feeder DER'!$B$3:$V$366,'Feeder DER'!S$369,FALSE)/1000)</f>
        <v>-0.82589898125230721</v>
      </c>
      <c r="AT305" s="82">
        <f>IF(ISNA(VLOOKUP($B305,'Feeder DER'!$B$3:$V$366,'Feeder DER'!T$369,FALSE)),0,VLOOKUP($B305,'Feeder DER'!$B$3:$V$366,'Feeder DER'!T$369,FALSE)/1000)</f>
        <v>-0.90061105878381031</v>
      </c>
      <c r="AU305" s="82">
        <f>IF(ISNA(VLOOKUP($B305,'Feeder DER'!$B$3:$V$366,'Feeder DER'!U$369,FALSE)),0,VLOOKUP($B305,'Feeder DER'!$B$3:$V$366,'Feeder DER'!U$369,FALSE)/1000)</f>
        <v>-0.97516881418908463</v>
      </c>
      <c r="AV305" s="82">
        <f>IF(ISNA(VLOOKUP($B305,'Feeder DER'!$B$3:$V$366,'Feeder DER'!V$369,FALSE)),0,VLOOKUP($B305,'Feeder DER'!$B$3:$V$366,'Feeder DER'!V$369,FALSE)/1000)</f>
        <v>-1.0383199312336417</v>
      </c>
    </row>
    <row r="306" spans="1:48" x14ac:dyDescent="0.25">
      <c r="A306" s="9" t="s">
        <v>1670</v>
      </c>
      <c r="B306" s="108">
        <v>95001</v>
      </c>
      <c r="C306" s="109">
        <v>24.9205887544741</v>
      </c>
      <c r="D306" s="109">
        <v>27.083073496761813</v>
      </c>
      <c r="E306" s="109">
        <v>27.083073496761813</v>
      </c>
      <c r="F306" s="109">
        <v>27.495543021560721</v>
      </c>
      <c r="G306" s="109">
        <v>28.473140466337931</v>
      </c>
      <c r="H306" s="109">
        <v>29.157842341343983</v>
      </c>
      <c r="I306" s="109">
        <v>29.306618020389354</v>
      </c>
      <c r="J306" s="109">
        <v>29.462135991330832</v>
      </c>
      <c r="K306" s="109">
        <v>29.696033920395113</v>
      </c>
      <c r="L306" s="109">
        <v>30.640866230903413</v>
      </c>
      <c r="M306" s="109">
        <v>32.607319376167695</v>
      </c>
      <c r="N306" s="109">
        <v>34.575607684396942</v>
      </c>
      <c r="P306" s="109">
        <v>33.943168945158398</v>
      </c>
      <c r="Q306" s="109">
        <v>31.787095273939546</v>
      </c>
      <c r="R306" s="109">
        <v>31.787095273939546</v>
      </c>
      <c r="S306" s="109">
        <v>32.777236386022309</v>
      </c>
      <c r="T306" s="109">
        <v>33.417200673563997</v>
      </c>
      <c r="U306" s="109">
        <v>34.024762213460193</v>
      </c>
      <c r="V306" s="109">
        <v>34.24358496849208</v>
      </c>
      <c r="W306" s="109">
        <v>34.511052702332464</v>
      </c>
      <c r="X306" s="109">
        <v>34.893042307495691</v>
      </c>
      <c r="Y306" s="109">
        <v>35.590543086618055</v>
      </c>
      <c r="Z306" s="109">
        <v>37.342885771062882</v>
      </c>
      <c r="AA306" s="109">
        <v>38.931736313382636</v>
      </c>
      <c r="AC306" s="82">
        <f>IF(ISNA(VLOOKUP($B306,'Feeder DER'!$B$3:$V$366,'Feeder DER'!C$369,FALSE)),0,VLOOKUP($B306,'Feeder DER'!$B$3:$V$366,'Feeder DER'!C$369,FALSE)/1000)</f>
        <v>1.1227684960011282E-2</v>
      </c>
      <c r="AD306" s="82">
        <f>IF(ISNA(VLOOKUP($B306,'Feeder DER'!$B$3:$V$366,'Feeder DER'!D$369,FALSE)),0,VLOOKUP($B306,'Feeder DER'!$B$3:$V$366,'Feeder DER'!D$369,FALSE)/1000)</f>
        <v>2.1197330714524482E-2</v>
      </c>
      <c r="AE306" s="82">
        <f>IF(ISNA(VLOOKUP($B306,'Feeder DER'!$B$3:$V$366,'Feeder DER'!E$369,FALSE)),0,VLOOKUP($B306,'Feeder DER'!$B$3:$V$366,'Feeder DER'!E$369,FALSE)/1000)</f>
        <v>3.399765015650779E-2</v>
      </c>
      <c r="AF306" s="82">
        <f>IF(ISNA(VLOOKUP($B306,'Feeder DER'!$B$3:$V$366,'Feeder DER'!F$369,FALSE)),0,VLOOKUP($B306,'Feeder DER'!$B$3:$V$366,'Feeder DER'!F$369,FALSE)/1000)</f>
        <v>5.0950460480082241E-2</v>
      </c>
      <c r="AG306" s="82">
        <f>IF(ISNA(VLOOKUP($B306,'Feeder DER'!$B$3:$V$366,'Feeder DER'!G$369,FALSE)),0,VLOOKUP($B306,'Feeder DER'!$B$3:$V$366,'Feeder DER'!G$369,FALSE)/1000)</f>
        <v>7.1053639401735355E-2</v>
      </c>
      <c r="AH306" s="82">
        <f>IF(ISNA(VLOOKUP($B306,'Feeder DER'!$B$3:$V$366,'Feeder DER'!H$369,FALSE)),0,VLOOKUP($B306,'Feeder DER'!$B$3:$V$366,'Feeder DER'!H$369,FALSE)/1000)</f>
        <v>9.6340330115162257E-2</v>
      </c>
      <c r="AI306" s="82">
        <f>IF(ISNA(VLOOKUP($B306,'Feeder DER'!$B$3:$V$366,'Feeder DER'!I$369,FALSE)),0,VLOOKUP($B306,'Feeder DER'!$B$3:$V$366,'Feeder DER'!I$369,FALSE)/1000)</f>
        <v>0.12717874621750311</v>
      </c>
      <c r="AJ306" s="82">
        <f>IF(ISNA(VLOOKUP($B306,'Feeder DER'!$B$3:$V$366,'Feeder DER'!J$369,FALSE)),0,VLOOKUP($B306,'Feeder DER'!$B$3:$V$366,'Feeder DER'!J$369,FALSE)/1000)</f>
        <v>0.20060761458290535</v>
      </c>
      <c r="AK306" s="82">
        <f>IF(ISNA(VLOOKUP($B306,'Feeder DER'!$B$3:$V$366,'Feeder DER'!K$369,FALSE)),0,VLOOKUP($B306,'Feeder DER'!$B$3:$V$366,'Feeder DER'!K$369,FALSE)/1000)</f>
        <v>0.26135534565773366</v>
      </c>
      <c r="AL306" s="82">
        <f>IF(ISNA(VLOOKUP($B306,'Feeder DER'!$B$3:$V$366,'Feeder DER'!L$369,FALSE)),0,VLOOKUP($B306,'Feeder DER'!$B$3:$V$366,'Feeder DER'!L$369,FALSE)/1000)</f>
        <v>0.32034477770588099</v>
      </c>
      <c r="AM306" s="82">
        <f>IF(ISNA(VLOOKUP($B306,'Feeder DER'!$B$3:$V$366,'Feeder DER'!M$369,FALSE)),0,VLOOKUP($B306,'Feeder DER'!$B$3:$V$366,'Feeder DER'!M$369,FALSE)/1000)</f>
        <v>-8.5332915429994813E-2</v>
      </c>
      <c r="AN306" s="82">
        <f>IF(ISNA(VLOOKUP($B306,'Feeder DER'!$B$3:$V$366,'Feeder DER'!N$369,FALSE)),0,VLOOKUP($B306,'Feeder DER'!$B$3:$V$366,'Feeder DER'!N$369,FALSE)/1000)</f>
        <v>-0.10449718203338673</v>
      </c>
      <c r="AO306" s="82">
        <f>IF(ISNA(VLOOKUP($B306,'Feeder DER'!$B$3:$V$366,'Feeder DER'!O$369,FALSE)),0,VLOOKUP($B306,'Feeder DER'!$B$3:$V$366,'Feeder DER'!O$369,FALSE)/1000)</f>
        <v>-0.12474572483315294</v>
      </c>
      <c r="AP306" s="82">
        <f>IF(ISNA(VLOOKUP($B306,'Feeder DER'!$B$3:$V$366,'Feeder DER'!P$369,FALSE)),0,VLOOKUP($B306,'Feeder DER'!$B$3:$V$366,'Feeder DER'!P$369,FALSE)/1000)</f>
        <v>-0.14259697093127735</v>
      </c>
      <c r="AQ306" s="82">
        <f>IF(ISNA(VLOOKUP($B306,'Feeder DER'!$B$3:$V$366,'Feeder DER'!Q$369,FALSE)),0,VLOOKUP($B306,'Feeder DER'!$B$3:$V$366,'Feeder DER'!Q$369,FALSE)/1000)</f>
        <v>-0.15609261033161778</v>
      </c>
      <c r="AR306" s="82">
        <f>IF(ISNA(VLOOKUP($B306,'Feeder DER'!$B$3:$V$366,'Feeder DER'!R$369,FALSE)),0,VLOOKUP($B306,'Feeder DER'!$B$3:$V$366,'Feeder DER'!R$369,FALSE)/1000)</f>
        <v>-0.16518923003933611</v>
      </c>
      <c r="AS306" s="82">
        <f>IF(ISNA(VLOOKUP($B306,'Feeder DER'!$B$3:$V$366,'Feeder DER'!S$369,FALSE)),0,VLOOKUP($B306,'Feeder DER'!$B$3:$V$366,'Feeder DER'!S$369,FALSE)/1000)</f>
        <v>-0.17063115172313553</v>
      </c>
      <c r="AT306" s="82">
        <f>IF(ISNA(VLOOKUP($B306,'Feeder DER'!$B$3:$V$366,'Feeder DER'!T$369,FALSE)),0,VLOOKUP($B306,'Feeder DER'!$B$3:$V$366,'Feeder DER'!T$369,FALSE)/1000)</f>
        <v>-0.1605994926409188</v>
      </c>
      <c r="AU306" s="82">
        <f>IF(ISNA(VLOOKUP($B306,'Feeder DER'!$B$3:$V$366,'Feeder DER'!U$369,FALSE)),0,VLOOKUP($B306,'Feeder DER'!$B$3:$V$366,'Feeder DER'!U$369,FALSE)/1000)</f>
        <v>-0.15597230542802251</v>
      </c>
      <c r="AV306" s="82">
        <f>IF(ISNA(VLOOKUP($B306,'Feeder DER'!$B$3:$V$366,'Feeder DER'!V$369,FALSE)),0,VLOOKUP($B306,'Feeder DER'!$B$3:$V$366,'Feeder DER'!V$369,FALSE)/1000)</f>
        <v>-0.14927763006371023</v>
      </c>
    </row>
    <row r="307" spans="1:48" x14ac:dyDescent="0.25">
      <c r="A307" s="9" t="s">
        <v>60</v>
      </c>
      <c r="B307" s="108">
        <v>54003</v>
      </c>
      <c r="C307" s="109">
        <v>157.38735924579899</v>
      </c>
      <c r="D307" s="109">
        <v>183.07108208655725</v>
      </c>
      <c r="E307" s="109">
        <v>183.07108208655725</v>
      </c>
      <c r="F307" s="109">
        <v>185.85921624133451</v>
      </c>
      <c r="G307" s="109">
        <v>192.46739614683216</v>
      </c>
      <c r="H307" s="109">
        <v>197.09571549836514</v>
      </c>
      <c r="I307" s="109">
        <v>198.10138143780347</v>
      </c>
      <c r="J307" s="109">
        <v>199.15262265780629</v>
      </c>
      <c r="K307" s="109">
        <v>200.73368202231018</v>
      </c>
      <c r="L307" s="109">
        <v>207.12038231671283</v>
      </c>
      <c r="M307" s="109">
        <v>220.41284357370751</v>
      </c>
      <c r="N307" s="109">
        <v>233.71770982121558</v>
      </c>
      <c r="P307" s="109">
        <v>146.14050937169401</v>
      </c>
      <c r="Q307" s="109">
        <v>131.1165811486531</v>
      </c>
      <c r="R307" s="109">
        <v>131.1165811486531</v>
      </c>
      <c r="S307" s="109">
        <v>135.20075166980962</v>
      </c>
      <c r="T307" s="109">
        <v>137.8404999298053</v>
      </c>
      <c r="U307" s="109">
        <v>140.34659214307874</v>
      </c>
      <c r="V307" s="109">
        <v>141.24920030120234</v>
      </c>
      <c r="W307" s="109">
        <v>142.35246105927104</v>
      </c>
      <c r="X307" s="109">
        <v>143.9281058494507</v>
      </c>
      <c r="Y307" s="109">
        <v>146.80518274870494</v>
      </c>
      <c r="Z307" s="109">
        <v>154.03331038368353</v>
      </c>
      <c r="AA307" s="109">
        <v>160.58705961021141</v>
      </c>
      <c r="AC307" s="82">
        <f>IF(ISNA(VLOOKUP($B307,'Feeder DER'!$B$3:$V$366,'Feeder DER'!C$369,FALSE)),0,VLOOKUP($B307,'Feeder DER'!$B$3:$V$366,'Feeder DER'!C$369,FALSE)/1000)</f>
        <v>8.0859857675392874E-2</v>
      </c>
      <c r="AD307" s="82">
        <f>IF(ISNA(VLOOKUP($B307,'Feeder DER'!$B$3:$V$366,'Feeder DER'!D$369,FALSE)),0,VLOOKUP($B307,'Feeder DER'!$B$3:$V$366,'Feeder DER'!D$369,FALSE)/1000)</f>
        <v>0.15988658891095289</v>
      </c>
      <c r="AE307" s="82">
        <f>IF(ISNA(VLOOKUP($B307,'Feeder DER'!$B$3:$V$366,'Feeder DER'!E$369,FALSE)),0,VLOOKUP($B307,'Feeder DER'!$B$3:$V$366,'Feeder DER'!E$369,FALSE)/1000)</f>
        <v>0.25718250927133623</v>
      </c>
      <c r="AF307" s="82">
        <f>IF(ISNA(VLOOKUP($B307,'Feeder DER'!$B$3:$V$366,'Feeder DER'!F$369,FALSE)),0,VLOOKUP($B307,'Feeder DER'!$B$3:$V$366,'Feeder DER'!F$369,FALSE)/1000)</f>
        <v>0.37651654363575249</v>
      </c>
      <c r="AG307" s="82">
        <f>IF(ISNA(VLOOKUP($B307,'Feeder DER'!$B$3:$V$366,'Feeder DER'!G$369,FALSE)),0,VLOOKUP($B307,'Feeder DER'!$B$3:$V$366,'Feeder DER'!G$369,FALSE)/1000)</f>
        <v>0.50967816491415918</v>
      </c>
      <c r="AH307" s="82">
        <f>IF(ISNA(VLOOKUP($B307,'Feeder DER'!$B$3:$V$366,'Feeder DER'!H$369,FALSE)),0,VLOOKUP($B307,'Feeder DER'!$B$3:$V$366,'Feeder DER'!H$369,FALSE)/1000)</f>
        <v>0.66867186237657994</v>
      </c>
      <c r="AI307" s="82">
        <f>IF(ISNA(VLOOKUP($B307,'Feeder DER'!$B$3:$V$366,'Feeder DER'!I$369,FALSE)),0,VLOOKUP($B307,'Feeder DER'!$B$3:$V$366,'Feeder DER'!I$369,FALSE)/1000)</f>
        <v>0.8561668600257587</v>
      </c>
      <c r="AJ307" s="82">
        <f>IF(ISNA(VLOOKUP($B307,'Feeder DER'!$B$3:$V$366,'Feeder DER'!J$369,FALSE)),0,VLOOKUP($B307,'Feeder DER'!$B$3:$V$366,'Feeder DER'!J$369,FALSE)/1000)</f>
        <v>1.2856341563288971</v>
      </c>
      <c r="AK307" s="82">
        <f>IF(ISNA(VLOOKUP($B307,'Feeder DER'!$B$3:$V$366,'Feeder DER'!K$369,FALSE)),0,VLOOKUP($B307,'Feeder DER'!$B$3:$V$366,'Feeder DER'!K$369,FALSE)/1000)</f>
        <v>1.6437071269362662</v>
      </c>
      <c r="AL307" s="82">
        <f>IF(ISNA(VLOOKUP($B307,'Feeder DER'!$B$3:$V$366,'Feeder DER'!L$369,FALSE)),0,VLOOKUP($B307,'Feeder DER'!$B$3:$V$366,'Feeder DER'!L$369,FALSE)/1000)</f>
        <v>1.9870835683615924</v>
      </c>
      <c r="AM307" s="82">
        <f>IF(ISNA(VLOOKUP($B307,'Feeder DER'!$B$3:$V$366,'Feeder DER'!M$369,FALSE)),0,VLOOKUP($B307,'Feeder DER'!$B$3:$V$366,'Feeder DER'!M$369,FALSE)/1000)</f>
        <v>-0.66484348475856114</v>
      </c>
      <c r="AN307" s="82">
        <f>IF(ISNA(VLOOKUP($B307,'Feeder DER'!$B$3:$V$366,'Feeder DER'!N$369,FALSE)),0,VLOOKUP($B307,'Feeder DER'!$B$3:$V$366,'Feeder DER'!N$369,FALSE)/1000)</f>
        <v>-0.83099070479430392</v>
      </c>
      <c r="AO307" s="82">
        <f>IF(ISNA(VLOOKUP($B307,'Feeder DER'!$B$3:$V$366,'Feeder DER'!O$369,FALSE)),0,VLOOKUP($B307,'Feeder DER'!$B$3:$V$366,'Feeder DER'!O$369,FALSE)/1000)</f>
        <v>-1.0099142763513069</v>
      </c>
      <c r="AP307" s="82">
        <f>IF(ISNA(VLOOKUP($B307,'Feeder DER'!$B$3:$V$366,'Feeder DER'!P$369,FALSE)),0,VLOOKUP($B307,'Feeder DER'!$B$3:$V$366,'Feeder DER'!P$369,FALSE)/1000)</f>
        <v>-1.1769818973701842</v>
      </c>
      <c r="AQ307" s="82">
        <f>IF(ISNA(VLOOKUP($B307,'Feeder DER'!$B$3:$V$366,'Feeder DER'!Q$369,FALSE)),0,VLOOKUP($B307,'Feeder DER'!$B$3:$V$366,'Feeder DER'!Q$369,FALSE)/1000)</f>
        <v>-1.3154790137110237</v>
      </c>
      <c r="AR307" s="82">
        <f>IF(ISNA(VLOOKUP($B307,'Feeder DER'!$B$3:$V$366,'Feeder DER'!R$369,FALSE)),0,VLOOKUP($B307,'Feeder DER'!$B$3:$V$366,'Feeder DER'!R$369,FALSE)/1000)</f>
        <v>-1.4285146721568047</v>
      </c>
      <c r="AS307" s="82">
        <f>IF(ISNA(VLOOKUP($B307,'Feeder DER'!$B$3:$V$366,'Feeder DER'!S$369,FALSE)),0,VLOOKUP($B307,'Feeder DER'!$B$3:$V$366,'Feeder DER'!S$369,FALSE)/1000)</f>
        <v>-1.5227129527951675</v>
      </c>
      <c r="AT307" s="82">
        <f>IF(ISNA(VLOOKUP($B307,'Feeder DER'!$B$3:$V$366,'Feeder DER'!T$369,FALSE)),0,VLOOKUP($B307,'Feeder DER'!$B$3:$V$366,'Feeder DER'!T$369,FALSE)/1000)</f>
        <v>-1.5638403302352304</v>
      </c>
      <c r="AU307" s="82">
        <f>IF(ISNA(VLOOKUP($B307,'Feeder DER'!$B$3:$V$366,'Feeder DER'!U$369,FALSE)),0,VLOOKUP($B307,'Feeder DER'!$B$3:$V$366,'Feeder DER'!U$369,FALSE)/1000)</f>
        <v>-1.6278496745221678</v>
      </c>
      <c r="AV307" s="82">
        <f>IF(ISNA(VLOOKUP($B307,'Feeder DER'!$B$3:$V$366,'Feeder DER'!V$369,FALSE)),0,VLOOKUP($B307,'Feeder DER'!$B$3:$V$366,'Feeder DER'!V$369,FALSE)/1000)</f>
        <v>-1.6733788047558302</v>
      </c>
    </row>
    <row r="308" spans="1:48" x14ac:dyDescent="0.25">
      <c r="A308" s="9" t="s">
        <v>60</v>
      </c>
      <c r="B308" s="108">
        <v>54004</v>
      </c>
      <c r="C308" s="109">
        <v>18.260625001537498</v>
      </c>
      <c r="D308" s="109">
        <v>24.379790855542957</v>
      </c>
      <c r="E308" s="109">
        <v>24.379790855542957</v>
      </c>
      <c r="F308" s="109">
        <v>24.751089953117127</v>
      </c>
      <c r="G308" s="109">
        <v>25.631109026559116</v>
      </c>
      <c r="H308" s="109">
        <v>26.247467746445231</v>
      </c>
      <c r="I308" s="109">
        <v>26.381393459859964</v>
      </c>
      <c r="J308" s="109">
        <v>26.521388486875082</v>
      </c>
      <c r="K308" s="109">
        <v>26.731940017993352</v>
      </c>
      <c r="L308" s="109">
        <v>27.582464391695101</v>
      </c>
      <c r="M308" s="109">
        <v>29.352637057456246</v>
      </c>
      <c r="N308" s="109">
        <v>31.124461710362681</v>
      </c>
      <c r="P308" s="109">
        <v>20.666666029999998</v>
      </c>
      <c r="Q308" s="109">
        <v>21.328834923661958</v>
      </c>
      <c r="R308" s="109">
        <v>21.328834923661958</v>
      </c>
      <c r="S308" s="109">
        <v>21.993210078068039</v>
      </c>
      <c r="T308" s="109">
        <v>22.422619954257829</v>
      </c>
      <c r="U308" s="109">
        <v>22.830287898709358</v>
      </c>
      <c r="V308" s="109">
        <v>22.977115860792523</v>
      </c>
      <c r="W308" s="109">
        <v>23.156584135365087</v>
      </c>
      <c r="X308" s="109">
        <v>23.41289548312642</v>
      </c>
      <c r="Y308" s="109">
        <v>23.880911791279718</v>
      </c>
      <c r="Z308" s="109">
        <v>25.056716863247164</v>
      </c>
      <c r="AA308" s="109">
        <v>26.122820281740136</v>
      </c>
      <c r="AC308" s="82">
        <f>IF(ISNA(VLOOKUP($B308,'Feeder DER'!$B$3:$V$366,'Feeder DER'!C$369,FALSE)),0,VLOOKUP($B308,'Feeder DER'!$B$3:$V$366,'Feeder DER'!C$369,FALSE)/1000)</f>
        <v>5.1568382391466213E-3</v>
      </c>
      <c r="AD308" s="82">
        <f>IF(ISNA(VLOOKUP($B308,'Feeder DER'!$B$3:$V$366,'Feeder DER'!D$369,FALSE)),0,VLOOKUP($B308,'Feeder DER'!$B$3:$V$366,'Feeder DER'!D$369,FALSE)/1000)</f>
        <v>1.0875985542115187E-2</v>
      </c>
      <c r="AE308" s="82">
        <f>IF(ISNA(VLOOKUP($B308,'Feeder DER'!$B$3:$V$366,'Feeder DER'!E$369,FALSE)),0,VLOOKUP($B308,'Feeder DER'!$B$3:$V$366,'Feeder DER'!E$369,FALSE)/1000)</f>
        <v>1.7670161533812064E-2</v>
      </c>
      <c r="AF308" s="82">
        <f>IF(ISNA(VLOOKUP($B308,'Feeder DER'!$B$3:$V$366,'Feeder DER'!F$369,FALSE)),0,VLOOKUP($B308,'Feeder DER'!$B$3:$V$366,'Feeder DER'!F$369,FALSE)/1000)</f>
        <v>2.5520202174192649E-2</v>
      </c>
      <c r="AG308" s="82">
        <f>IF(ISNA(VLOOKUP($B308,'Feeder DER'!$B$3:$V$366,'Feeder DER'!G$369,FALSE)),0,VLOOKUP($B308,'Feeder DER'!$B$3:$V$366,'Feeder DER'!G$369,FALSE)/1000)</f>
        <v>3.3851608091388596E-2</v>
      </c>
      <c r="AH308" s="82">
        <f>IF(ISNA(VLOOKUP($B308,'Feeder DER'!$B$3:$V$366,'Feeder DER'!H$369,FALSE)),0,VLOOKUP($B308,'Feeder DER'!$B$3:$V$366,'Feeder DER'!H$369,FALSE)/1000)</f>
        <v>4.337381957625816E-2</v>
      </c>
      <c r="AI308" s="82">
        <f>IF(ISNA(VLOOKUP($B308,'Feeder DER'!$B$3:$V$366,'Feeder DER'!I$369,FALSE)),0,VLOOKUP($B308,'Feeder DER'!$B$3:$V$366,'Feeder DER'!I$369,FALSE)/1000)</f>
        <v>5.4280160751333156E-2</v>
      </c>
      <c r="AJ308" s="82">
        <f>IF(ISNA(VLOOKUP($B308,'Feeder DER'!$B$3:$V$366,'Feeder DER'!J$369,FALSE)),0,VLOOKUP($B308,'Feeder DER'!$B$3:$V$366,'Feeder DER'!J$369,FALSE)/1000)</f>
        <v>7.8425419220578718E-2</v>
      </c>
      <c r="AK308" s="82">
        <f>IF(ISNA(VLOOKUP($B308,'Feeder DER'!$B$3:$V$366,'Feeder DER'!K$369,FALSE)),0,VLOOKUP($B308,'Feeder DER'!$B$3:$V$366,'Feeder DER'!K$369,FALSE)/1000)</f>
        <v>9.8715114171006729E-2</v>
      </c>
      <c r="AL308" s="82">
        <f>IF(ISNA(VLOOKUP($B308,'Feeder DER'!$B$3:$V$366,'Feeder DER'!L$369,FALSE)),0,VLOOKUP($B308,'Feeder DER'!$B$3:$V$366,'Feeder DER'!L$369,FALSE)/1000)</f>
        <v>0.11798618171874954</v>
      </c>
      <c r="AM308" s="82">
        <f>IF(ISNA(VLOOKUP($B308,'Feeder DER'!$B$3:$V$366,'Feeder DER'!M$369,FALSE)),0,VLOOKUP($B308,'Feeder DER'!$B$3:$V$366,'Feeder DER'!M$369,FALSE)/1000)</f>
        <v>-6.2687631772568142E-2</v>
      </c>
      <c r="AN308" s="82">
        <f>IF(ISNA(VLOOKUP($B308,'Feeder DER'!$B$3:$V$366,'Feeder DER'!N$369,FALSE)),0,VLOOKUP($B308,'Feeder DER'!$B$3:$V$366,'Feeder DER'!N$369,FALSE)/1000)</f>
        <v>-7.5064809663859589E-2</v>
      </c>
      <c r="AO308" s="82">
        <f>IF(ISNA(VLOOKUP($B308,'Feeder DER'!$B$3:$V$366,'Feeder DER'!O$369,FALSE)),0,VLOOKUP($B308,'Feeder DER'!$B$3:$V$366,'Feeder DER'!O$369,FALSE)/1000)</f>
        <v>-8.8303449918287896E-2</v>
      </c>
      <c r="AP308" s="82">
        <f>IF(ISNA(VLOOKUP($B308,'Feeder DER'!$B$3:$V$366,'Feeder DER'!P$369,FALSE)),0,VLOOKUP($B308,'Feeder DER'!$B$3:$V$366,'Feeder DER'!P$369,FALSE)/1000)</f>
        <v>-0.10072517169881226</v>
      </c>
      <c r="AQ308" s="82">
        <f>IF(ISNA(VLOOKUP($B308,'Feeder DER'!$B$3:$V$366,'Feeder DER'!Q$369,FALSE)),0,VLOOKUP($B308,'Feeder DER'!$B$3:$V$366,'Feeder DER'!Q$369,FALSE)/1000)</f>
        <v>-0.11115179794522832</v>
      </c>
      <c r="AR308" s="82">
        <f>IF(ISNA(VLOOKUP($B308,'Feeder DER'!$B$3:$V$366,'Feeder DER'!R$369,FALSE)),0,VLOOKUP($B308,'Feeder DER'!$B$3:$V$366,'Feeder DER'!R$369,FALSE)/1000)</f>
        <v>-0.11995297671028628</v>
      </c>
      <c r="AS308" s="82">
        <f>IF(ISNA(VLOOKUP($B308,'Feeder DER'!$B$3:$V$366,'Feeder DER'!S$369,FALSE)),0,VLOOKUP($B308,'Feeder DER'!$B$3:$V$366,'Feeder DER'!S$369,FALSE)/1000)</f>
        <v>-0.12761577086215536</v>
      </c>
      <c r="AT308" s="82">
        <f>IF(ISNA(VLOOKUP($B308,'Feeder DER'!$B$3:$V$366,'Feeder DER'!T$369,FALSE)),0,VLOOKUP($B308,'Feeder DER'!$B$3:$V$366,'Feeder DER'!T$369,FALSE)/1000)</f>
        <v>-0.13360244969223217</v>
      </c>
      <c r="AU308" s="82">
        <f>IF(ISNA(VLOOKUP($B308,'Feeder DER'!$B$3:$V$366,'Feeder DER'!U$369,FALSE)),0,VLOOKUP($B308,'Feeder DER'!$B$3:$V$366,'Feeder DER'!U$369,FALSE)/1000)</f>
        <v>-0.14032344445909642</v>
      </c>
      <c r="AV308" s="82">
        <f>IF(ISNA(VLOOKUP($B308,'Feeder DER'!$B$3:$V$366,'Feeder DER'!V$369,FALSE)),0,VLOOKUP($B308,'Feeder DER'!$B$3:$V$366,'Feeder DER'!V$369,FALSE)/1000)</f>
        <v>-0.14562880640256368</v>
      </c>
    </row>
    <row r="309" spans="1:48" x14ac:dyDescent="0.25">
      <c r="A309" s="9" t="s">
        <v>60</v>
      </c>
      <c r="B309" s="108">
        <v>54005</v>
      </c>
      <c r="C309" s="109">
        <v>96.333335880000007</v>
      </c>
      <c r="D309" s="109">
        <v>95.704489395446046</v>
      </c>
      <c r="E309" s="109">
        <v>95.704489395446046</v>
      </c>
      <c r="F309" s="109">
        <v>97.162048681203672</v>
      </c>
      <c r="G309" s="109">
        <v>100.61662204407854</v>
      </c>
      <c r="H309" s="109">
        <v>103.03617916500109</v>
      </c>
      <c r="I309" s="109">
        <v>103.56191345432391</v>
      </c>
      <c r="J309" s="109">
        <v>104.11147323757929</v>
      </c>
      <c r="K309" s="109">
        <v>104.93800726719842</v>
      </c>
      <c r="L309" s="109">
        <v>108.27679722589082</v>
      </c>
      <c r="M309" s="109">
        <v>115.22572767907918</v>
      </c>
      <c r="N309" s="109">
        <v>122.18114311760499</v>
      </c>
      <c r="P309" s="109">
        <v>88.225015403476405</v>
      </c>
      <c r="Q309" s="109">
        <v>98.014907329828205</v>
      </c>
      <c r="R309" s="109">
        <v>98.014907329828205</v>
      </c>
      <c r="S309" s="109">
        <v>101.06798872993367</v>
      </c>
      <c r="T309" s="109">
        <v>103.0413065117954</v>
      </c>
      <c r="U309" s="109">
        <v>104.91471103387879</v>
      </c>
      <c r="V309" s="109">
        <v>105.58944686209054</v>
      </c>
      <c r="W309" s="109">
        <v>106.41417856280613</v>
      </c>
      <c r="X309" s="109">
        <v>107.59203628866531</v>
      </c>
      <c r="Y309" s="109">
        <v>109.74276675456638</v>
      </c>
      <c r="Z309" s="109">
        <v>115.14608229333393</v>
      </c>
      <c r="AA309" s="109">
        <v>120.04527290274117</v>
      </c>
      <c r="AC309" s="82">
        <f>IF(ISNA(VLOOKUP($B309,'Feeder DER'!$B$3:$V$366,'Feeder DER'!C$369,FALSE)),0,VLOOKUP($B309,'Feeder DER'!$B$3:$V$366,'Feeder DER'!C$369,FALSE)/1000)</f>
        <v>8.8128915305191333E-2</v>
      </c>
      <c r="AD309" s="82">
        <f>IF(ISNA(VLOOKUP($B309,'Feeder DER'!$B$3:$V$366,'Feeder DER'!D$369,FALSE)),0,VLOOKUP($B309,'Feeder DER'!$B$3:$V$366,'Feeder DER'!D$369,FALSE)/1000)</f>
        <v>0.16025011214667645</v>
      </c>
      <c r="AE309" s="82">
        <f>IF(ISNA(VLOOKUP($B309,'Feeder DER'!$B$3:$V$366,'Feeder DER'!E$369,FALSE)),0,VLOOKUP($B309,'Feeder DER'!$B$3:$V$366,'Feeder DER'!E$369,FALSE)/1000)</f>
        <v>0.24478021790622986</v>
      </c>
      <c r="AF309" s="82">
        <f>IF(ISNA(VLOOKUP($B309,'Feeder DER'!$B$3:$V$366,'Feeder DER'!F$369,FALSE)),0,VLOOKUP($B309,'Feeder DER'!$B$3:$V$366,'Feeder DER'!F$369,FALSE)/1000)</f>
        <v>0.34081609026372284</v>
      </c>
      <c r="AG309" s="82">
        <f>IF(ISNA(VLOOKUP($B309,'Feeder DER'!$B$3:$V$366,'Feeder DER'!G$369,FALSE)),0,VLOOKUP($B309,'Feeder DER'!$B$3:$V$366,'Feeder DER'!G$369,FALSE)/1000)</f>
        <v>0.4413855070295451</v>
      </c>
      <c r="AH309" s="82">
        <f>IF(ISNA(VLOOKUP($B309,'Feeder DER'!$B$3:$V$366,'Feeder DER'!H$369,FALSE)),0,VLOOKUP($B309,'Feeder DER'!$B$3:$V$366,'Feeder DER'!H$369,FALSE)/1000)</f>
        <v>0.55514913353763407</v>
      </c>
      <c r="AI309" s="82">
        <f>IF(ISNA(VLOOKUP($B309,'Feeder DER'!$B$3:$V$366,'Feeder DER'!I$369,FALSE)),0,VLOOKUP($B309,'Feeder DER'!$B$3:$V$366,'Feeder DER'!I$369,FALSE)/1000)</f>
        <v>0.68456083399973844</v>
      </c>
      <c r="AJ309" s="82">
        <f>IF(ISNA(VLOOKUP($B309,'Feeder DER'!$B$3:$V$366,'Feeder DER'!J$369,FALSE)),0,VLOOKUP($B309,'Feeder DER'!$B$3:$V$366,'Feeder DER'!J$369,FALSE)/1000)</f>
        <v>0.96924266428192862</v>
      </c>
      <c r="AK309" s="82">
        <f>IF(ISNA(VLOOKUP($B309,'Feeder DER'!$B$3:$V$366,'Feeder DER'!K$369,FALSE)),0,VLOOKUP($B309,'Feeder DER'!$B$3:$V$366,'Feeder DER'!K$369,FALSE)/1000)</f>
        <v>1.2080791933972028</v>
      </c>
      <c r="AL309" s="82">
        <f>IF(ISNA(VLOOKUP($B309,'Feeder DER'!$B$3:$V$366,'Feeder DER'!L$369,FALSE)),0,VLOOKUP($B309,'Feeder DER'!$B$3:$V$366,'Feeder DER'!L$369,FALSE)/1000)</f>
        <v>1.4342800852333868</v>
      </c>
      <c r="AM309" s="82">
        <f>IF(ISNA(VLOOKUP($B309,'Feeder DER'!$B$3:$V$366,'Feeder DER'!M$369,FALSE)),0,VLOOKUP($B309,'Feeder DER'!$B$3:$V$366,'Feeder DER'!M$369,FALSE)/1000)</f>
        <v>-0.79334038354918024</v>
      </c>
      <c r="AN309" s="82">
        <f>IF(ISNA(VLOOKUP($B309,'Feeder DER'!$B$3:$V$366,'Feeder DER'!N$369,FALSE)),0,VLOOKUP($B309,'Feeder DER'!$B$3:$V$366,'Feeder DER'!N$369,FALSE)/1000)</f>
        <v>-0.9468434239366742</v>
      </c>
      <c r="AO309" s="82">
        <f>IF(ISNA(VLOOKUP($B309,'Feeder DER'!$B$3:$V$366,'Feeder DER'!O$369,FALSE)),0,VLOOKUP($B309,'Feeder DER'!$B$3:$V$366,'Feeder DER'!O$369,FALSE)/1000)</f>
        <v>-1.1090261552027558</v>
      </c>
      <c r="AP309" s="82">
        <f>IF(ISNA(VLOOKUP($B309,'Feeder DER'!$B$3:$V$366,'Feeder DER'!P$369,FALSE)),0,VLOOKUP($B309,'Feeder DER'!$B$3:$V$366,'Feeder DER'!P$369,FALSE)/1000)</f>
        <v>-1.2592562494615536</v>
      </c>
      <c r="AQ309" s="82">
        <f>IF(ISNA(VLOOKUP($B309,'Feeder DER'!$B$3:$V$366,'Feeder DER'!Q$369,FALSE)),0,VLOOKUP($B309,'Feeder DER'!$B$3:$V$366,'Feeder DER'!Q$369,FALSE)/1000)</f>
        <v>-1.383719975322933</v>
      </c>
      <c r="AR309" s="82">
        <f>IF(ISNA(VLOOKUP($B309,'Feeder DER'!$B$3:$V$366,'Feeder DER'!R$369,FALSE)),0,VLOOKUP($B309,'Feeder DER'!$B$3:$V$366,'Feeder DER'!R$369,FALSE)/1000)</f>
        <v>-1.4875252145291877</v>
      </c>
      <c r="AS309" s="82">
        <f>IF(ISNA(VLOOKUP($B309,'Feeder DER'!$B$3:$V$366,'Feeder DER'!S$369,FALSE)),0,VLOOKUP($B309,'Feeder DER'!$B$3:$V$366,'Feeder DER'!S$369,FALSE)/1000)</f>
        <v>-1.5767143226479157</v>
      </c>
      <c r="AT309" s="82">
        <f>IF(ISNA(VLOOKUP($B309,'Feeder DER'!$B$3:$V$366,'Feeder DER'!T$369,FALSE)),0,VLOOKUP($B309,'Feeder DER'!$B$3:$V$366,'Feeder DER'!T$369,FALSE)/1000)</f>
        <v>-1.6467846947658511</v>
      </c>
      <c r="AU309" s="82">
        <f>IF(ISNA(VLOOKUP($B309,'Feeder DER'!$B$3:$V$366,'Feeder DER'!U$369,FALSE)),0,VLOOKUP($B309,'Feeder DER'!$B$3:$V$366,'Feeder DER'!U$369,FALSE)/1000)</f>
        <v>-1.7237479869175567</v>
      </c>
      <c r="AV309" s="82">
        <f>IF(ISNA(VLOOKUP($B309,'Feeder DER'!$B$3:$V$366,'Feeder DER'!V$369,FALSE)),0,VLOOKUP($B309,'Feeder DER'!$B$3:$V$366,'Feeder DER'!V$369,FALSE)/1000)</f>
        <v>-1.7842006617301598</v>
      </c>
    </row>
    <row r="310" spans="1:48" x14ac:dyDescent="0.25">
      <c r="A310" s="9" t="s">
        <v>60</v>
      </c>
      <c r="B310" s="108">
        <v>54006</v>
      </c>
      <c r="C310" s="109">
        <v>3.3551921916095</v>
      </c>
      <c r="D310" s="109">
        <v>9.8738422947558746</v>
      </c>
      <c r="E310" s="109">
        <v>9.8738422947558746</v>
      </c>
      <c r="F310" s="109">
        <v>10.024218840451262</v>
      </c>
      <c r="G310" s="109">
        <v>10.380627539731297</v>
      </c>
      <c r="H310" s="109">
        <v>10.630253503842857</v>
      </c>
      <c r="I310" s="109">
        <v>10.684493566085603</v>
      </c>
      <c r="J310" s="109">
        <v>10.741191707057681</v>
      </c>
      <c r="K310" s="109">
        <v>10.826465310326041</v>
      </c>
      <c r="L310" s="109">
        <v>11.170928623548754</v>
      </c>
      <c r="M310" s="109">
        <v>11.887850513477078</v>
      </c>
      <c r="N310" s="109">
        <v>12.60544146002866</v>
      </c>
      <c r="P310" s="109">
        <v>3.3333332539999998</v>
      </c>
      <c r="Q310" s="109">
        <v>13.929356219389716</v>
      </c>
      <c r="R310" s="109">
        <v>13.929356219389716</v>
      </c>
      <c r="S310" s="109">
        <v>14.363243875333252</v>
      </c>
      <c r="T310" s="109">
        <v>14.643681280891489</v>
      </c>
      <c r="U310" s="109">
        <v>14.909919546498394</v>
      </c>
      <c r="V310" s="109">
        <v>15.005809406124738</v>
      </c>
      <c r="W310" s="109">
        <v>15.123015879687301</v>
      </c>
      <c r="X310" s="109">
        <v>15.290406741814454</v>
      </c>
      <c r="Y310" s="109">
        <v>15.596057092435279</v>
      </c>
      <c r="Z310" s="109">
        <v>16.363947497636453</v>
      </c>
      <c r="AA310" s="109">
        <v>17.060194354815845</v>
      </c>
      <c r="AC310" s="82">
        <f>IF(ISNA(VLOOKUP($B310,'Feeder DER'!$B$3:$V$366,'Feeder DER'!C$369,FALSE)),0,VLOOKUP($B310,'Feeder DER'!$B$3:$V$366,'Feeder DER'!C$369,FALSE)/1000)</f>
        <v>4.1605033719757829E-3</v>
      </c>
      <c r="AD310" s="82">
        <f>IF(ISNA(VLOOKUP($B310,'Feeder DER'!$B$3:$V$366,'Feeder DER'!D$369,FALSE)),0,VLOOKUP($B310,'Feeder DER'!$B$3:$V$366,'Feeder DER'!D$369,FALSE)/1000)</f>
        <v>8.7028710543317241E-3</v>
      </c>
      <c r="AE310" s="82">
        <f>IF(ISNA(VLOOKUP($B310,'Feeder DER'!$B$3:$V$366,'Feeder DER'!E$369,FALSE)),0,VLOOKUP($B310,'Feeder DER'!$B$3:$V$366,'Feeder DER'!E$369,FALSE)/1000)</f>
        <v>1.4098327285510861E-2</v>
      </c>
      <c r="AF310" s="82">
        <f>IF(ISNA(VLOOKUP($B310,'Feeder DER'!$B$3:$V$366,'Feeder DER'!F$369,FALSE)),0,VLOOKUP($B310,'Feeder DER'!$B$3:$V$366,'Feeder DER'!F$369,FALSE)/1000)</f>
        <v>2.0331380940276329E-2</v>
      </c>
      <c r="AG310" s="82">
        <f>IF(ISNA(VLOOKUP($B310,'Feeder DER'!$B$3:$V$366,'Feeder DER'!G$369,FALSE)),0,VLOOKUP($B310,'Feeder DER'!$B$3:$V$366,'Feeder DER'!G$369,FALSE)/1000)</f>
        <v>2.6945983083698239E-2</v>
      </c>
      <c r="AH310" s="82">
        <f>IF(ISNA(VLOOKUP($B310,'Feeder DER'!$B$3:$V$366,'Feeder DER'!H$369,FALSE)),0,VLOOKUP($B310,'Feeder DER'!$B$3:$V$366,'Feeder DER'!H$369,FALSE)/1000)</f>
        <v>3.4505548626109585E-2</v>
      </c>
      <c r="AI310" s="82">
        <f>IF(ISNA(VLOOKUP($B310,'Feeder DER'!$B$3:$V$366,'Feeder DER'!I$369,FALSE)),0,VLOOKUP($B310,'Feeder DER'!$B$3:$V$366,'Feeder DER'!I$369,FALSE)/1000)</f>
        <v>4.3163673010364514E-2</v>
      </c>
      <c r="AJ310" s="82">
        <f>IF(ISNA(VLOOKUP($B310,'Feeder DER'!$B$3:$V$366,'Feeder DER'!J$369,FALSE)),0,VLOOKUP($B310,'Feeder DER'!$B$3:$V$366,'Feeder DER'!J$369,FALSE)/1000)</f>
        <v>6.2331317786459367E-2</v>
      </c>
      <c r="AK310" s="82">
        <f>IF(ISNA(VLOOKUP($B310,'Feeder DER'!$B$3:$V$366,'Feeder DER'!K$369,FALSE)),0,VLOOKUP($B310,'Feeder DER'!$B$3:$V$366,'Feeder DER'!K$369,FALSE)/1000)</f>
        <v>7.843815734909812E-2</v>
      </c>
      <c r="AL310" s="82">
        <f>IF(ISNA(VLOOKUP($B310,'Feeder DER'!$B$3:$V$366,'Feeder DER'!L$369,FALSE)),0,VLOOKUP($B310,'Feeder DER'!$B$3:$V$366,'Feeder DER'!L$369,FALSE)/1000)</f>
        <v>9.3736291265441557E-2</v>
      </c>
      <c r="AM310" s="82">
        <f>IF(ISNA(VLOOKUP($B310,'Feeder DER'!$B$3:$V$366,'Feeder DER'!M$369,FALSE)),0,VLOOKUP($B310,'Feeder DER'!$B$3:$V$366,'Feeder DER'!M$369,FALSE)/1000)</f>
        <v>-4.9898862877497889E-2</v>
      </c>
      <c r="AN310" s="82">
        <f>IF(ISNA(VLOOKUP($B310,'Feeder DER'!$B$3:$V$366,'Feeder DER'!N$369,FALSE)),0,VLOOKUP($B310,'Feeder DER'!$B$3:$V$366,'Feeder DER'!N$369,FALSE)/1000)</f>
        <v>-5.9726906251281388E-2</v>
      </c>
      <c r="AO310" s="82">
        <f>IF(ISNA(VLOOKUP($B310,'Feeder DER'!$B$3:$V$366,'Feeder DER'!O$369,FALSE)),0,VLOOKUP($B310,'Feeder DER'!$B$3:$V$366,'Feeder DER'!O$369,FALSE)/1000)</f>
        <v>-7.0237289802897104E-2</v>
      </c>
      <c r="AP310" s="82">
        <f>IF(ISNA(VLOOKUP($B310,'Feeder DER'!$B$3:$V$366,'Feeder DER'!P$369,FALSE)),0,VLOOKUP($B310,'Feeder DER'!$B$3:$V$366,'Feeder DER'!P$369,FALSE)/1000)</f>
        <v>-8.0097216451297901E-2</v>
      </c>
      <c r="AQ310" s="82">
        <f>IF(ISNA(VLOOKUP($B310,'Feeder DER'!$B$3:$V$366,'Feeder DER'!Q$369,FALSE)),0,VLOOKUP($B310,'Feeder DER'!$B$3:$V$366,'Feeder DER'!Q$369,FALSE)/1000)</f>
        <v>-8.8371763168800174E-2</v>
      </c>
      <c r="AR310" s="82">
        <f>IF(ISNA(VLOOKUP($B310,'Feeder DER'!$B$3:$V$366,'Feeder DER'!R$369,FALSE)),0,VLOOKUP($B310,'Feeder DER'!$B$3:$V$366,'Feeder DER'!R$369,FALSE)/1000)</f>
        <v>-9.5354716858771477E-2</v>
      </c>
      <c r="AS310" s="82">
        <f>IF(ISNA(VLOOKUP($B310,'Feeder DER'!$B$3:$V$366,'Feeder DER'!S$369,FALSE)),0,VLOOKUP($B310,'Feeder DER'!$B$3:$V$366,'Feeder DER'!S$369,FALSE)/1000)</f>
        <v>-0.10143281027865372</v>
      </c>
      <c r="AT310" s="82">
        <f>IF(ISNA(VLOOKUP($B310,'Feeder DER'!$B$3:$V$366,'Feeder DER'!T$369,FALSE)),0,VLOOKUP($B310,'Feeder DER'!$B$3:$V$366,'Feeder DER'!T$369,FALSE)/1000)</f>
        <v>-0.10617798818772962</v>
      </c>
      <c r="AU310" s="82">
        <f>IF(ISNA(VLOOKUP($B310,'Feeder DER'!$B$3:$V$366,'Feeder DER'!U$369,FALSE)),0,VLOOKUP($B310,'Feeder DER'!$B$3:$V$366,'Feeder DER'!U$369,FALSE)/1000)</f>
        <v>-0.11150570347272554</v>
      </c>
      <c r="AV310" s="82">
        <f>IF(ISNA(VLOOKUP($B310,'Feeder DER'!$B$3:$V$366,'Feeder DER'!V$369,FALSE)),0,VLOOKUP($B310,'Feeder DER'!$B$3:$V$366,'Feeder DER'!V$369,FALSE)/1000)</f>
        <v>-0.11571027769031234</v>
      </c>
    </row>
    <row r="311" spans="1:48" x14ac:dyDescent="0.25">
      <c r="A311" s="9" t="s">
        <v>60</v>
      </c>
      <c r="B311" s="108">
        <v>54007</v>
      </c>
      <c r="C311" s="109">
        <v>58.763818803058797</v>
      </c>
      <c r="D311" s="109">
        <v>75.618977930820805</v>
      </c>
      <c r="E311" s="109">
        <v>75.618977930820805</v>
      </c>
      <c r="F311" s="109">
        <v>76.770639092787292</v>
      </c>
      <c r="G311" s="109">
        <v>79.500200773099294</v>
      </c>
      <c r="H311" s="109">
        <v>81.411965181280848</v>
      </c>
      <c r="I311" s="109">
        <v>81.827363558858636</v>
      </c>
      <c r="J311" s="109">
        <v>82.261587171399341</v>
      </c>
      <c r="K311" s="109">
        <v>82.914656415482412</v>
      </c>
      <c r="L311" s="109">
        <v>85.552734167078683</v>
      </c>
      <c r="M311" s="109">
        <v>91.043291839992435</v>
      </c>
      <c r="N311" s="109">
        <v>96.538973493674618</v>
      </c>
      <c r="P311" s="109">
        <v>104.802644259934</v>
      </c>
      <c r="Q311" s="109">
        <v>101.33938322316897</v>
      </c>
      <c r="R311" s="109">
        <v>101.33938322316897</v>
      </c>
      <c r="S311" s="109">
        <v>104.49601923340025</v>
      </c>
      <c r="T311" s="109">
        <v>106.53626813395012</v>
      </c>
      <c r="U311" s="109">
        <v>108.47321491038858</v>
      </c>
      <c r="V311" s="109">
        <v>109.17083647156048</v>
      </c>
      <c r="W311" s="109">
        <v>110.02354147482968</v>
      </c>
      <c r="X311" s="109">
        <v>111.24134985434023</v>
      </c>
      <c r="Y311" s="109">
        <v>113.46502893368945</v>
      </c>
      <c r="Z311" s="109">
        <v>119.05161447435886</v>
      </c>
      <c r="AA311" s="109">
        <v>124.11697614408295</v>
      </c>
      <c r="AC311" s="82">
        <f>IF(ISNA(VLOOKUP($B311,'Feeder DER'!$B$3:$V$366,'Feeder DER'!C$369,FALSE)),0,VLOOKUP($B311,'Feeder DER'!$B$3:$V$366,'Feeder DER'!C$369,FALSE)/1000)</f>
        <v>3.7541782380987397E-2</v>
      </c>
      <c r="AD311" s="82">
        <f>IF(ISNA(VLOOKUP($B311,'Feeder DER'!$B$3:$V$366,'Feeder DER'!D$369,FALSE)),0,VLOOKUP($B311,'Feeder DER'!$B$3:$V$366,'Feeder DER'!D$369,FALSE)/1000)</f>
        <v>7.917717474659855E-2</v>
      </c>
      <c r="AE311" s="82">
        <f>IF(ISNA(VLOOKUP($B311,'Feeder DER'!$B$3:$V$366,'Feeder DER'!E$369,FALSE)),0,VLOOKUP($B311,'Feeder DER'!$B$3:$V$366,'Feeder DER'!E$369,FALSE)/1000)</f>
        <v>0.12863877596615184</v>
      </c>
      <c r="AF311" s="82">
        <f>IF(ISNA(VLOOKUP($B311,'Feeder DER'!$B$3:$V$366,'Feeder DER'!F$369,FALSE)),0,VLOOKUP($B311,'Feeder DER'!$B$3:$V$366,'Feeder DER'!F$369,FALSE)/1000)</f>
        <v>0.18578707182812246</v>
      </c>
      <c r="AG311" s="82">
        <f>IF(ISNA(VLOOKUP($B311,'Feeder DER'!$B$3:$V$366,'Feeder DER'!G$369,FALSE)),0,VLOOKUP($B311,'Feeder DER'!$B$3:$V$366,'Feeder DER'!G$369,FALSE)/1000)</f>
        <v>0.24643970690530895</v>
      </c>
      <c r="AH311" s="82">
        <f>IF(ISNA(VLOOKUP($B311,'Feeder DER'!$B$3:$V$366,'Feeder DER'!H$369,FALSE)),0,VLOOKUP($B311,'Feeder DER'!$B$3:$V$366,'Feeder DER'!H$369,FALSE)/1000)</f>
        <v>0.31576140651515944</v>
      </c>
      <c r="AI311" s="82">
        <f>IF(ISNA(VLOOKUP($B311,'Feeder DER'!$B$3:$V$366,'Feeder DER'!I$369,FALSE)),0,VLOOKUP($B311,'Feeder DER'!$B$3:$V$366,'Feeder DER'!I$369,FALSE)/1000)</f>
        <v>0.39515957026970527</v>
      </c>
      <c r="AJ311" s="82">
        <f>IF(ISNA(VLOOKUP($B311,'Feeder DER'!$B$3:$V$366,'Feeder DER'!J$369,FALSE)),0,VLOOKUP($B311,'Feeder DER'!$B$3:$V$366,'Feeder DER'!J$369,FALSE)/1000)</f>
        <v>0.57093705192581323</v>
      </c>
      <c r="AK311" s="82">
        <f>IF(ISNA(VLOOKUP($B311,'Feeder DER'!$B$3:$V$366,'Feeder DER'!K$369,FALSE)),0,VLOOKUP($B311,'Feeder DER'!$B$3:$V$366,'Feeder DER'!K$369,FALSE)/1000)</f>
        <v>0.71864603116492898</v>
      </c>
      <c r="AL311" s="82">
        <f>IF(ISNA(VLOOKUP($B311,'Feeder DER'!$B$3:$V$366,'Feeder DER'!L$369,FALSE)),0,VLOOKUP($B311,'Feeder DER'!$B$3:$V$366,'Feeder DER'!L$369,FALSE)/1000)</f>
        <v>0.85893940291249649</v>
      </c>
      <c r="AM311" s="82">
        <f>IF(ISNA(VLOOKUP($B311,'Feeder DER'!$B$3:$V$366,'Feeder DER'!M$369,FALSE)),0,VLOOKUP($B311,'Feeder DER'!$B$3:$V$366,'Feeder DER'!M$369,FALSE)/1000)</f>
        <v>-0.45636595930429597</v>
      </c>
      <c r="AN311" s="82">
        <f>IF(ISNA(VLOOKUP($B311,'Feeder DER'!$B$3:$V$366,'Feeder DER'!N$369,FALSE)),0,VLOOKUP($B311,'Feeder DER'!$B$3:$V$366,'Feeder DER'!N$369,FALSE)/1000)</f>
        <v>-0.54647181435289793</v>
      </c>
      <c r="AO311" s="82">
        <f>IF(ISNA(VLOOKUP($B311,'Feeder DER'!$B$3:$V$366,'Feeder DER'!O$369,FALSE)),0,VLOOKUP($B311,'Feeder DER'!$B$3:$V$366,'Feeder DER'!O$369,FALSE)/1000)</f>
        <v>-0.64284911540513578</v>
      </c>
      <c r="AP311" s="82">
        <f>IF(ISNA(VLOOKUP($B311,'Feeder DER'!$B$3:$V$366,'Feeder DER'!P$369,FALSE)),0,VLOOKUP($B311,'Feeder DER'!$B$3:$V$366,'Feeder DER'!P$369,FALSE)/1000)</f>
        <v>-0.73327924996735327</v>
      </c>
      <c r="AQ311" s="82">
        <f>IF(ISNA(VLOOKUP($B311,'Feeder DER'!$B$3:$V$366,'Feeder DER'!Q$369,FALSE)),0,VLOOKUP($B311,'Feeder DER'!$B$3:$V$366,'Feeder DER'!Q$369,FALSE)/1000)</f>
        <v>-0.8091850890412623</v>
      </c>
      <c r="AR311" s="82">
        <f>IF(ISNA(VLOOKUP($B311,'Feeder DER'!$B$3:$V$366,'Feeder DER'!R$369,FALSE)),0,VLOOKUP($B311,'Feeder DER'!$B$3:$V$366,'Feeder DER'!R$369,FALSE)/1000)</f>
        <v>-0.87325767045088409</v>
      </c>
      <c r="AS311" s="82">
        <f>IF(ISNA(VLOOKUP($B311,'Feeder DER'!$B$3:$V$366,'Feeder DER'!S$369,FALSE)),0,VLOOKUP($B311,'Feeder DER'!$B$3:$V$366,'Feeder DER'!S$369,FALSE)/1000)</f>
        <v>-0.92904281187649107</v>
      </c>
      <c r="AT311" s="82">
        <f>IF(ISNA(VLOOKUP($B311,'Feeder DER'!$B$3:$V$366,'Feeder DER'!T$369,FALSE)),0,VLOOKUP($B311,'Feeder DER'!$B$3:$V$366,'Feeder DER'!T$369,FALSE)/1000)</f>
        <v>-0.97262583375945011</v>
      </c>
      <c r="AU311" s="82">
        <f>IF(ISNA(VLOOKUP($B311,'Feeder DER'!$B$3:$V$366,'Feeder DER'!U$369,FALSE)),0,VLOOKUP($B311,'Feeder DER'!$B$3:$V$366,'Feeder DER'!U$369,FALSE)/1000)</f>
        <v>-1.021554675662222</v>
      </c>
      <c r="AV311" s="82">
        <f>IF(ISNA(VLOOKUP($B311,'Feeder DER'!$B$3:$V$366,'Feeder DER'!V$369,FALSE)),0,VLOOKUP($B311,'Feeder DER'!$B$3:$V$366,'Feeder DER'!V$369,FALSE)/1000)</f>
        <v>-1.0601777106106633</v>
      </c>
    </row>
    <row r="312" spans="1:48" x14ac:dyDescent="0.25">
      <c r="A312" s="9" t="s">
        <v>62</v>
      </c>
      <c r="B312" s="108">
        <v>93001</v>
      </c>
      <c r="C312" s="109">
        <v>109.350100277715</v>
      </c>
      <c r="D312" s="109">
        <v>166.78971189235961</v>
      </c>
      <c r="E312" s="109">
        <v>166.78971189235961</v>
      </c>
      <c r="F312" s="109">
        <v>169.32988419643038</v>
      </c>
      <c r="G312" s="109">
        <v>175.35036766115212</v>
      </c>
      <c r="H312" s="109">
        <v>179.56706885934045</v>
      </c>
      <c r="I312" s="109">
        <v>180.48329620877826</v>
      </c>
      <c r="J312" s="109">
        <v>181.44104561526694</v>
      </c>
      <c r="K312" s="109">
        <v>182.88149395306419</v>
      </c>
      <c r="L312" s="109">
        <v>188.70019502756057</v>
      </c>
      <c r="M312" s="109">
        <v>200.81049534438645</v>
      </c>
      <c r="N312" s="109">
        <v>212.93209741772233</v>
      </c>
      <c r="P312" s="109">
        <v>41.016502379999999</v>
      </c>
      <c r="Q312" s="109">
        <v>122.42865008070025</v>
      </c>
      <c r="R312" s="109">
        <v>122.42865008070025</v>
      </c>
      <c r="S312" s="109">
        <v>126.24219890285637</v>
      </c>
      <c r="T312" s="109">
        <v>128.70703449567696</v>
      </c>
      <c r="U312" s="109">
        <v>131.04707024066767</v>
      </c>
      <c r="V312" s="109">
        <v>131.88987057440741</v>
      </c>
      <c r="W312" s="109">
        <v>132.92002804277692</v>
      </c>
      <c r="X312" s="109">
        <v>134.39126884983912</v>
      </c>
      <c r="Y312" s="109">
        <v>137.07770742128662</v>
      </c>
      <c r="Z312" s="109">
        <v>143.8268912484499</v>
      </c>
      <c r="AA312" s="109">
        <v>149.94638173349816</v>
      </c>
      <c r="AC312" s="82">
        <f>IF(ISNA(VLOOKUP($B312,'Feeder DER'!$B$3:$V$366,'Feeder DER'!C$369,FALSE)),0,VLOOKUP($B312,'Feeder DER'!$B$3:$V$366,'Feeder DER'!C$369,FALSE)/1000)</f>
        <v>8.0013068117143274E-3</v>
      </c>
      <c r="AD312" s="82">
        <f>IF(ISNA(VLOOKUP($B312,'Feeder DER'!$B$3:$V$366,'Feeder DER'!D$369,FALSE)),0,VLOOKUP($B312,'Feeder DER'!$B$3:$V$366,'Feeder DER'!D$369,FALSE)/1000)</f>
        <v>1.6953983325622073E-2</v>
      </c>
      <c r="AE312" s="82">
        <f>IF(ISNA(VLOOKUP($B312,'Feeder DER'!$B$3:$V$366,'Feeder DER'!E$369,FALSE)),0,VLOOKUP($B312,'Feeder DER'!$B$3:$V$366,'Feeder DER'!E$369,FALSE)/1000)</f>
        <v>2.7770077550203991E-2</v>
      </c>
      <c r="AF312" s="82">
        <f>IF(ISNA(VLOOKUP($B312,'Feeder DER'!$B$3:$V$366,'Feeder DER'!F$369,FALSE)),0,VLOOKUP($B312,'Feeder DER'!$B$3:$V$366,'Feeder DER'!F$369,FALSE)/1000)</f>
        <v>4.0444085222686214E-2</v>
      </c>
      <c r="AG312" s="82">
        <f>IF(ISNA(VLOOKUP($B312,'Feeder DER'!$B$3:$V$366,'Feeder DER'!G$369,FALSE)),0,VLOOKUP($B312,'Feeder DER'!$B$3:$V$366,'Feeder DER'!G$369,FALSE)/1000)</f>
        <v>5.3997486699068065E-2</v>
      </c>
      <c r="AH312" s="82">
        <f>IF(ISNA(VLOOKUP($B312,'Feeder DER'!$B$3:$V$366,'Feeder DER'!H$369,FALSE)),0,VLOOKUP($B312,'Feeder DER'!$B$3:$V$366,'Feeder DER'!H$369,FALSE)/1000)</f>
        <v>6.950529646816489E-2</v>
      </c>
      <c r="AI312" s="82">
        <f>IF(ISNA(VLOOKUP($B312,'Feeder DER'!$B$3:$V$366,'Feeder DER'!I$369,FALSE)),0,VLOOKUP($B312,'Feeder DER'!$B$3:$V$366,'Feeder DER'!I$369,FALSE)/1000)</f>
        <v>8.7241320438492226E-2</v>
      </c>
      <c r="AJ312" s="82">
        <f>IF(ISNA(VLOOKUP($B312,'Feeder DER'!$B$3:$V$366,'Feeder DER'!J$369,FALSE)),0,VLOOKUP($B312,'Feeder DER'!$B$3:$V$366,'Feeder DER'!J$369,FALSE)/1000)</f>
        <v>0.12631394804125898</v>
      </c>
      <c r="AK312" s="82">
        <f>IF(ISNA(VLOOKUP($B312,'Feeder DER'!$B$3:$V$366,'Feeder DER'!K$369,FALSE)),0,VLOOKUP($B312,'Feeder DER'!$B$3:$V$366,'Feeder DER'!K$369,FALSE)/1000)</f>
        <v>0.15910517040554517</v>
      </c>
      <c r="AL312" s="82">
        <f>IF(ISNA(VLOOKUP($B312,'Feeder DER'!$B$3:$V$366,'Feeder DER'!L$369,FALSE)),0,VLOOKUP($B312,'Feeder DER'!$B$3:$V$366,'Feeder DER'!L$369,FALSE)/1000)</f>
        <v>0.19010467213120916</v>
      </c>
      <c r="AM312" s="82">
        <f>IF(ISNA(VLOOKUP($B312,'Feeder DER'!$B$3:$V$366,'Feeder DER'!M$369,FALSE)),0,VLOOKUP($B312,'Feeder DER'!$B$3:$V$366,'Feeder DER'!M$369,FALSE)/1000)</f>
        <v>-9.614625670911299E-2</v>
      </c>
      <c r="AN312" s="82">
        <f>IF(ISNA(VLOOKUP($B312,'Feeder DER'!$B$3:$V$366,'Feeder DER'!N$369,FALSE)),0,VLOOKUP($B312,'Feeder DER'!$B$3:$V$366,'Feeder DER'!N$369,FALSE)/1000)</f>
        <v>-0.11614170342047848</v>
      </c>
      <c r="AO312" s="82">
        <f>IF(ISNA(VLOOKUP($B312,'Feeder DER'!$B$3:$V$366,'Feeder DER'!O$369,FALSE)),0,VLOOKUP($B312,'Feeder DER'!$B$3:$V$366,'Feeder DER'!O$369,FALSE)/1000)</f>
        <v>-0.13808788825773996</v>
      </c>
      <c r="AP312" s="82">
        <f>IF(ISNA(VLOOKUP($B312,'Feeder DER'!$B$3:$V$366,'Feeder DER'!P$369,FALSE)),0,VLOOKUP($B312,'Feeder DER'!$B$3:$V$366,'Feeder DER'!P$369,FALSE)/1000)</f>
        <v>-0.15941034892796654</v>
      </c>
      <c r="AQ312" s="82">
        <f>IF(ISNA(VLOOKUP($B312,'Feeder DER'!$B$3:$V$366,'Feeder DER'!Q$369,FALSE)),0,VLOOKUP($B312,'Feeder DER'!$B$3:$V$366,'Feeder DER'!Q$369,FALSE)/1000)</f>
        <v>-0.17805944504548391</v>
      </c>
      <c r="AR312" s="82">
        <f>IF(ISNA(VLOOKUP($B312,'Feeder DER'!$B$3:$V$366,'Feeder DER'!R$369,FALSE)),0,VLOOKUP($B312,'Feeder DER'!$B$3:$V$366,'Feeder DER'!R$369,FALSE)/1000)</f>
        <v>-0.19461662601415608</v>
      </c>
      <c r="AS312" s="82">
        <f>IF(ISNA(VLOOKUP($B312,'Feeder DER'!$B$3:$V$366,'Feeder DER'!S$369,FALSE)),0,VLOOKUP($B312,'Feeder DER'!$B$3:$V$366,'Feeder DER'!S$369,FALSE)/1000)</f>
        <v>-0.20990223603617711</v>
      </c>
      <c r="AT312" s="82">
        <f>IF(ISNA(VLOOKUP($B312,'Feeder DER'!$B$3:$V$366,'Feeder DER'!T$369,FALSE)),0,VLOOKUP($B312,'Feeder DER'!$B$3:$V$366,'Feeder DER'!T$369,FALSE)/1000)</f>
        <v>-0.22450973832423471</v>
      </c>
      <c r="AU312" s="82">
        <f>IF(ISNA(VLOOKUP($B312,'Feeder DER'!$B$3:$V$366,'Feeder DER'!U$369,FALSE)),0,VLOOKUP($B312,'Feeder DER'!$B$3:$V$366,'Feeder DER'!U$369,FALSE)/1000)</f>
        <v>-0.24007022979654288</v>
      </c>
      <c r="AV312" s="82">
        <f>IF(ISNA(VLOOKUP($B312,'Feeder DER'!$B$3:$V$366,'Feeder DER'!V$369,FALSE)),0,VLOOKUP($B312,'Feeder DER'!$B$3:$V$366,'Feeder DER'!V$369,FALSE)/1000)</f>
        <v>-0.25358889107825294</v>
      </c>
    </row>
    <row r="313" spans="1:48" x14ac:dyDescent="0.25">
      <c r="A313" s="9" t="s">
        <v>62</v>
      </c>
      <c r="B313" s="108">
        <v>93002</v>
      </c>
      <c r="C313" s="109">
        <v>176.05828342717001</v>
      </c>
      <c r="D313" s="109">
        <v>199.24699300252274</v>
      </c>
      <c r="E313" s="109">
        <v>199.24699300252274</v>
      </c>
      <c r="F313" s="109">
        <v>202.28148288533416</v>
      </c>
      <c r="G313" s="109">
        <v>209.4735525469292</v>
      </c>
      <c r="H313" s="109">
        <v>214.51082387857687</v>
      </c>
      <c r="I313" s="109">
        <v>215.60534908766152</v>
      </c>
      <c r="J313" s="109">
        <v>216.74947654688981</v>
      </c>
      <c r="K313" s="109">
        <v>218.47023615865055</v>
      </c>
      <c r="L313" s="109">
        <v>225.42125657304013</v>
      </c>
      <c r="M313" s="109">
        <v>239.88822156211745</v>
      </c>
      <c r="N313" s="109">
        <v>254.3686876297368</v>
      </c>
      <c r="P313" s="109">
        <v>90.080047609999994</v>
      </c>
      <c r="Q313" s="109">
        <v>114.76449228637743</v>
      </c>
      <c r="R313" s="109">
        <v>114.76449228637743</v>
      </c>
      <c r="S313" s="109">
        <v>118.3393090804495</v>
      </c>
      <c r="T313" s="109">
        <v>120.64984346266303</v>
      </c>
      <c r="U313" s="109">
        <v>122.8433905942275</v>
      </c>
      <c r="V313" s="109">
        <v>123.63343077139743</v>
      </c>
      <c r="W313" s="109">
        <v>124.59909933634948</v>
      </c>
      <c r="X313" s="109">
        <v>125.9782389751693</v>
      </c>
      <c r="Y313" s="109">
        <v>128.49650376455878</v>
      </c>
      <c r="Z313" s="109">
        <v>134.82318183183517</v>
      </c>
      <c r="AA313" s="109">
        <v>140.55958599952757</v>
      </c>
      <c r="AC313" s="82">
        <f>IF(ISNA(VLOOKUP($B313,'Feeder DER'!$B$3:$V$366,'Feeder DER'!C$369,FALSE)),0,VLOOKUP($B313,'Feeder DER'!$B$3:$V$366,'Feeder DER'!C$369,FALSE)/1000)</f>
        <v>2.4951443610214414E-2</v>
      </c>
      <c r="AD313" s="82">
        <f>IF(ISNA(VLOOKUP($B313,'Feeder DER'!$B$3:$V$366,'Feeder DER'!D$369,FALSE)),0,VLOOKUP($B313,'Feeder DER'!$B$3:$V$366,'Feeder DER'!D$369,FALSE)/1000)</f>
        <v>5.286965852858462E-2</v>
      </c>
      <c r="AE313" s="82">
        <f>IF(ISNA(VLOOKUP($B313,'Feeder DER'!$B$3:$V$366,'Feeder DER'!E$369,FALSE)),0,VLOOKUP($B313,'Feeder DER'!$B$3:$V$366,'Feeder DER'!E$369,FALSE)/1000)</f>
        <v>8.6598794465767695E-2</v>
      </c>
      <c r="AF313" s="82">
        <f>IF(ISNA(VLOOKUP($B313,'Feeder DER'!$B$3:$V$366,'Feeder DER'!F$369,FALSE)),0,VLOOKUP($B313,'Feeder DER'!$B$3:$V$366,'Feeder DER'!F$369,FALSE)/1000)</f>
        <v>0.12612168681285041</v>
      </c>
      <c r="AG313" s="82">
        <f>IF(ISNA(VLOOKUP($B313,'Feeder DER'!$B$3:$V$366,'Feeder DER'!G$369,FALSE)),0,VLOOKUP($B313,'Feeder DER'!$B$3:$V$366,'Feeder DER'!G$369,FALSE)/1000)</f>
        <v>0.16838689931156753</v>
      </c>
      <c r="AH313" s="82">
        <f>IF(ISNA(VLOOKUP($B313,'Feeder DER'!$B$3:$V$366,'Feeder DER'!H$369,FALSE)),0,VLOOKUP($B313,'Feeder DER'!$B$3:$V$366,'Feeder DER'!H$369,FALSE)/1000)</f>
        <v>0.21674677977572468</v>
      </c>
      <c r="AI313" s="82">
        <f>IF(ISNA(VLOOKUP($B313,'Feeder DER'!$B$3:$V$366,'Feeder DER'!I$369,FALSE)),0,VLOOKUP($B313,'Feeder DER'!$B$3:$V$366,'Feeder DER'!I$369,FALSE)/1000)</f>
        <v>0.27205517031477178</v>
      </c>
      <c r="AJ313" s="82">
        <f>IF(ISNA(VLOOKUP($B313,'Feeder DER'!$B$3:$V$366,'Feeder DER'!J$369,FALSE)),0,VLOOKUP($B313,'Feeder DER'!$B$3:$V$366,'Feeder DER'!J$369,FALSE)/1000)</f>
        <v>0.39390007481287342</v>
      </c>
      <c r="AK313" s="82">
        <f>IF(ISNA(VLOOKUP($B313,'Feeder DER'!$B$3:$V$366,'Feeder DER'!K$369,FALSE)),0,VLOOKUP($B313,'Feeder DER'!$B$3:$V$366,'Feeder DER'!K$369,FALSE)/1000)</f>
        <v>0.49615691297518688</v>
      </c>
      <c r="AL313" s="82">
        <f>IF(ISNA(VLOOKUP($B313,'Feeder DER'!$B$3:$V$366,'Feeder DER'!L$369,FALSE)),0,VLOOKUP($B313,'Feeder DER'!$B$3:$V$366,'Feeder DER'!L$369,FALSE)/1000)</f>
        <v>0.59282641177758633</v>
      </c>
      <c r="AM313" s="82">
        <f>IF(ISNA(VLOOKUP($B313,'Feeder DER'!$B$3:$V$366,'Feeder DER'!M$369,FALSE)),0,VLOOKUP($B313,'Feeder DER'!$B$3:$V$366,'Feeder DER'!M$369,FALSE)/1000)</f>
        <v>-0.29982451105341806</v>
      </c>
      <c r="AN313" s="82">
        <f>IF(ISNA(VLOOKUP($B313,'Feeder DER'!$B$3:$V$366,'Feeder DER'!N$369,FALSE)),0,VLOOKUP($B313,'Feeder DER'!$B$3:$V$366,'Feeder DER'!N$369,FALSE)/1000)</f>
        <v>-0.36217873303491316</v>
      </c>
      <c r="AO313" s="82">
        <f>IF(ISNA(VLOOKUP($B313,'Feeder DER'!$B$3:$V$366,'Feeder DER'!O$369,FALSE)),0,VLOOKUP($B313,'Feeder DER'!$B$3:$V$366,'Feeder DER'!O$369,FALSE)/1000)</f>
        <v>-0.43061617785637341</v>
      </c>
      <c r="AP313" s="82">
        <f>IF(ISNA(VLOOKUP($B313,'Feeder DER'!$B$3:$V$366,'Feeder DER'!P$369,FALSE)),0,VLOOKUP($B313,'Feeder DER'!$B$3:$V$366,'Feeder DER'!P$369,FALSE)/1000)</f>
        <v>-0.49710858810431663</v>
      </c>
      <c r="AQ313" s="82">
        <f>IF(ISNA(VLOOKUP($B313,'Feeder DER'!$B$3:$V$366,'Feeder DER'!Q$369,FALSE)),0,VLOOKUP($B313,'Feeder DER'!$B$3:$V$366,'Feeder DER'!Q$369,FALSE)/1000)</f>
        <v>-0.55526432204973253</v>
      </c>
      <c r="AR313" s="82">
        <f>IF(ISNA(VLOOKUP($B313,'Feeder DER'!$B$3:$V$366,'Feeder DER'!R$369,FALSE)),0,VLOOKUP($B313,'Feeder DER'!$B$3:$V$366,'Feeder DER'!R$369,FALSE)/1000)</f>
        <v>-0.60689658375467093</v>
      </c>
      <c r="AS313" s="82">
        <f>IF(ISNA(VLOOKUP($B313,'Feeder DER'!$B$3:$V$366,'Feeder DER'!S$369,FALSE)),0,VLOOKUP($B313,'Feeder DER'!$B$3:$V$366,'Feeder DER'!S$369,FALSE)/1000)</f>
        <v>-0.65456355184965753</v>
      </c>
      <c r="AT313" s="82">
        <f>IF(ISNA(VLOOKUP($B313,'Feeder DER'!$B$3:$V$366,'Feeder DER'!T$369,FALSE)),0,VLOOKUP($B313,'Feeder DER'!$B$3:$V$366,'Feeder DER'!T$369,FALSE)/1000)</f>
        <v>-0.70011589451110035</v>
      </c>
      <c r="AU313" s="82">
        <f>IF(ISNA(VLOOKUP($B313,'Feeder DER'!$B$3:$V$366,'Feeder DER'!U$369,FALSE)),0,VLOOKUP($B313,'Feeder DER'!$B$3:$V$366,'Feeder DER'!U$369,FALSE)/1000)</f>
        <v>-0.74864005870764039</v>
      </c>
      <c r="AV313" s="82">
        <f>IF(ISNA(VLOOKUP($B313,'Feeder DER'!$B$3:$V$366,'Feeder DER'!V$369,FALSE)),0,VLOOKUP($B313,'Feeder DER'!$B$3:$V$366,'Feeder DER'!V$369,FALSE)/1000)</f>
        <v>-0.79079693665192019</v>
      </c>
    </row>
    <row r="314" spans="1:48" x14ac:dyDescent="0.25">
      <c r="A314" s="9" t="s">
        <v>62</v>
      </c>
      <c r="B314" s="108">
        <v>93003</v>
      </c>
      <c r="C314" s="109">
        <v>128.97456819999999</v>
      </c>
      <c r="D314" s="109">
        <v>154.55449749276153</v>
      </c>
      <c r="E314" s="109">
        <v>154.55449749276153</v>
      </c>
      <c r="F314" s="109">
        <v>156.90833004961647</v>
      </c>
      <c r="G314" s="109">
        <v>162.48716813259162</v>
      </c>
      <c r="H314" s="109">
        <v>166.39454423732229</v>
      </c>
      <c r="I314" s="109">
        <v>167.24355977895758</v>
      </c>
      <c r="J314" s="109">
        <v>168.1310514387512</v>
      </c>
      <c r="K314" s="109">
        <v>169.46583262211468</v>
      </c>
      <c r="L314" s="109">
        <v>174.85769049168016</v>
      </c>
      <c r="M314" s="109">
        <v>186.07961394677548</v>
      </c>
      <c r="N314" s="109">
        <v>197.31201009397128</v>
      </c>
      <c r="P314" s="109">
        <v>48.113468929999996</v>
      </c>
      <c r="Q314" s="109">
        <v>126.6839946847255</v>
      </c>
      <c r="R314" s="109">
        <v>126.6839946847255</v>
      </c>
      <c r="S314" s="109">
        <v>130.63009388942567</v>
      </c>
      <c r="T314" s="109">
        <v>133.18060162543173</v>
      </c>
      <c r="U314" s="109">
        <v>135.60197175150159</v>
      </c>
      <c r="V314" s="109">
        <v>136.47406592986093</v>
      </c>
      <c r="W314" s="109">
        <v>137.54002935558955</v>
      </c>
      <c r="X314" s="109">
        <v>139.06240718511691</v>
      </c>
      <c r="Y314" s="109">
        <v>141.84222032102718</v>
      </c>
      <c r="Z314" s="109">
        <v>148.82599060292605</v>
      </c>
      <c r="AA314" s="109">
        <v>155.15818081796212</v>
      </c>
      <c r="AC314" s="82">
        <f>IF(ISNA(VLOOKUP($B314,'Feeder DER'!$B$3:$V$366,'Feeder DER'!C$369,FALSE)),0,VLOOKUP($B314,'Feeder DER'!$B$3:$V$366,'Feeder DER'!C$369,FALSE)/1000)</f>
        <v>3.2926430333732319E-2</v>
      </c>
      <c r="AD314" s="82">
        <f>IF(ISNA(VLOOKUP($B314,'Feeder DER'!$B$3:$V$366,'Feeder DER'!D$369,FALSE)),0,VLOOKUP($B314,'Feeder DER'!$B$3:$V$366,'Feeder DER'!D$369,FALSE)/1000)</f>
        <v>6.9767872172214515E-2</v>
      </c>
      <c r="AE314" s="82">
        <f>IF(ISNA(VLOOKUP($B314,'Feeder DER'!$B$3:$V$366,'Feeder DER'!E$369,FALSE)),0,VLOOKUP($B314,'Feeder DER'!$B$3:$V$366,'Feeder DER'!E$369,FALSE)/1000)</f>
        <v>0.11427752307666181</v>
      </c>
      <c r="AF314" s="82">
        <f>IF(ISNA(VLOOKUP($B314,'Feeder DER'!$B$3:$V$366,'Feeder DER'!F$369,FALSE)),0,VLOOKUP($B314,'Feeder DER'!$B$3:$V$366,'Feeder DER'!F$369,FALSE)/1000)</f>
        <v>0.16643273228151467</v>
      </c>
      <c r="AG314" s="82">
        <f>IF(ISNA(VLOOKUP($B314,'Feeder DER'!$B$3:$V$366,'Feeder DER'!G$369,FALSE)),0,VLOOKUP($B314,'Feeder DER'!$B$3:$V$366,'Feeder DER'!G$369,FALSE)/1000)</f>
        <v>0.22220676269912548</v>
      </c>
      <c r="AH314" s="82">
        <f>IF(ISNA(VLOOKUP($B314,'Feeder DER'!$B$3:$V$366,'Feeder DER'!H$369,FALSE)),0,VLOOKUP($B314,'Feeder DER'!$B$3:$V$366,'Feeder DER'!H$369,FALSE)/1000)</f>
        <v>0.2860234404002443</v>
      </c>
      <c r="AI314" s="82">
        <f>IF(ISNA(VLOOKUP($B314,'Feeder DER'!$B$3:$V$366,'Feeder DER'!I$369,FALSE)),0,VLOOKUP($B314,'Feeder DER'!$B$3:$V$366,'Feeder DER'!I$369,FALSE)/1000)</f>
        <v>0.35900951272550585</v>
      </c>
      <c r="AJ314" s="82">
        <f>IF(ISNA(VLOOKUP($B314,'Feeder DER'!$B$3:$V$366,'Feeder DER'!J$369,FALSE)),0,VLOOKUP($B314,'Feeder DER'!$B$3:$V$366,'Feeder DER'!J$369,FALSE)/1000)</f>
        <v>0.51979851644610198</v>
      </c>
      <c r="AK314" s="82">
        <f>IF(ISNA(VLOOKUP($B314,'Feeder DER'!$B$3:$V$366,'Feeder DER'!K$369,FALSE)),0,VLOOKUP($B314,'Feeder DER'!$B$3:$V$366,'Feeder DER'!K$369,FALSE)/1000)</f>
        <v>0.6547387111096612</v>
      </c>
      <c r="AL314" s="82">
        <f>IF(ISNA(VLOOKUP($B314,'Feeder DER'!$B$3:$V$366,'Feeder DER'!L$369,FALSE)),0,VLOOKUP($B314,'Feeder DER'!$B$3:$V$366,'Feeder DER'!L$369,FALSE)/1000)</f>
        <v>0.78230573959257443</v>
      </c>
      <c r="AM314" s="82">
        <f>IF(ISNA(VLOOKUP($B314,'Feeder DER'!$B$3:$V$366,'Feeder DER'!M$369,FALSE)),0,VLOOKUP($B314,'Feeder DER'!$B$3:$V$366,'Feeder DER'!M$369,FALSE)/1000)</f>
        <v>-0.39565449718125112</v>
      </c>
      <c r="AN314" s="82">
        <f>IF(ISNA(VLOOKUP($B314,'Feeder DER'!$B$3:$V$366,'Feeder DER'!N$369,FALSE)),0,VLOOKUP($B314,'Feeder DER'!$B$3:$V$366,'Feeder DER'!N$369,FALSE)/1000)</f>
        <v>-0.47793839137835054</v>
      </c>
      <c r="AO314" s="82">
        <f>IF(ISNA(VLOOKUP($B314,'Feeder DER'!$B$3:$V$366,'Feeder DER'!O$369,FALSE)),0,VLOOKUP($B314,'Feeder DER'!$B$3:$V$366,'Feeder DER'!O$369,FALSE)/1000)</f>
        <v>-0.56824982963958126</v>
      </c>
      <c r="AP314" s="82">
        <f>IF(ISNA(VLOOKUP($B314,'Feeder DER'!$B$3:$V$366,'Feeder DER'!P$369,FALSE)),0,VLOOKUP($B314,'Feeder DER'!$B$3:$V$366,'Feeder DER'!P$369,FALSE)/1000)</f>
        <v>-0.65599456088449393</v>
      </c>
      <c r="AQ314" s="82">
        <f>IF(ISNA(VLOOKUP($B314,'Feeder DER'!$B$3:$V$366,'Feeder DER'!Q$369,FALSE)),0,VLOOKUP($B314,'Feeder DER'!$B$3:$V$366,'Feeder DER'!Q$369,FALSE)/1000)</f>
        <v>-0.73273804523651431</v>
      </c>
      <c r="AR314" s="82">
        <f>IF(ISNA(VLOOKUP($B314,'Feeder DER'!$B$3:$V$366,'Feeder DER'!R$369,FALSE)),0,VLOOKUP($B314,'Feeder DER'!$B$3:$V$366,'Feeder DER'!R$369,FALSE)/1000)</f>
        <v>-0.80087302349904343</v>
      </c>
      <c r="AS314" s="82">
        <f>IF(ISNA(VLOOKUP($B314,'Feeder DER'!$B$3:$V$366,'Feeder DER'!S$369,FALSE)),0,VLOOKUP($B314,'Feeder DER'!$B$3:$V$366,'Feeder DER'!S$369,FALSE)/1000)</f>
        <v>-0.86377532000413659</v>
      </c>
      <c r="AT314" s="82">
        <f>IF(ISNA(VLOOKUP($B314,'Feeder DER'!$B$3:$V$366,'Feeder DER'!T$369,FALSE)),0,VLOOKUP($B314,'Feeder DER'!$B$3:$V$366,'Feeder DER'!T$369,FALSE)/1000)</f>
        <v>-0.92388711395926848</v>
      </c>
      <c r="AU314" s="82">
        <f>IF(ISNA(VLOOKUP($B314,'Feeder DER'!$B$3:$V$366,'Feeder DER'!U$369,FALSE)),0,VLOOKUP($B314,'Feeder DER'!$B$3:$V$366,'Feeder DER'!U$369,FALSE)/1000)</f>
        <v>-0.98792058380090508</v>
      </c>
      <c r="AV314" s="82">
        <f>IF(ISNA(VLOOKUP($B314,'Feeder DER'!$B$3:$V$366,'Feeder DER'!V$369,FALSE)),0,VLOOKUP($B314,'Feeder DER'!$B$3:$V$366,'Feeder DER'!V$369,FALSE)/1000)</f>
        <v>-1.0435516537463634</v>
      </c>
    </row>
    <row r="315" spans="1:48" x14ac:dyDescent="0.25">
      <c r="A315" s="9" t="s">
        <v>62</v>
      </c>
      <c r="B315" s="108">
        <v>93004</v>
      </c>
      <c r="C315" s="109">
        <v>114.475845742917</v>
      </c>
      <c r="D315" s="109">
        <v>112.92327812702615</v>
      </c>
      <c r="E315" s="109">
        <v>112.92327812702615</v>
      </c>
      <c r="F315" s="109">
        <v>114.64307595105666</v>
      </c>
      <c r="G315" s="109">
        <v>118.71918305042432</v>
      </c>
      <c r="H315" s="109">
        <v>121.57405771133196</v>
      </c>
      <c r="I315" s="109">
        <v>122.19438011991629</v>
      </c>
      <c r="J315" s="109">
        <v>122.84281461493308</v>
      </c>
      <c r="K315" s="109">
        <v>123.81805551217538</v>
      </c>
      <c r="L315" s="109">
        <v>127.75754789643842</v>
      </c>
      <c r="M315" s="109">
        <v>135.95670355995625</v>
      </c>
      <c r="N315" s="109">
        <v>144.16351096277631</v>
      </c>
      <c r="P315" s="109">
        <v>50.626079560000001</v>
      </c>
      <c r="Q315" s="109">
        <v>124.10060441907001</v>
      </c>
      <c r="R315" s="109">
        <v>124.10060441907001</v>
      </c>
      <c r="S315" s="109">
        <v>127.96623320366616</v>
      </c>
      <c r="T315" s="109">
        <v>130.46472997432437</v>
      </c>
      <c r="U315" s="109">
        <v>132.8367225604074</v>
      </c>
      <c r="V315" s="109">
        <v>133.69103264838722</v>
      </c>
      <c r="W315" s="109">
        <v>134.73525852515061</v>
      </c>
      <c r="X315" s="109">
        <v>136.22659142216506</v>
      </c>
      <c r="Y315" s="109">
        <v>138.94971750606436</v>
      </c>
      <c r="Z315" s="109">
        <v>145.79107197443656</v>
      </c>
      <c r="AA315" s="109">
        <v>151.99413365510242</v>
      </c>
      <c r="AC315" s="82">
        <f>IF(ISNA(VLOOKUP($B315,'Feeder DER'!$B$3:$V$366,'Feeder DER'!C$369,FALSE)),0,VLOOKUP($B315,'Feeder DER'!$B$3:$V$366,'Feeder DER'!C$369,FALSE)/1000)</f>
        <v>7.8170661943393286E-3</v>
      </c>
      <c r="AD315" s="82">
        <f>IF(ISNA(VLOOKUP($B315,'Feeder DER'!$B$3:$V$366,'Feeder DER'!D$369,FALSE)),0,VLOOKUP($B315,'Feeder DER'!$B$3:$V$366,'Feeder DER'!D$369,FALSE)/1000)</f>
        <v>1.656359555167683E-2</v>
      </c>
      <c r="AE315" s="82">
        <f>IF(ISNA(VLOOKUP($B315,'Feeder DER'!$B$3:$V$366,'Feeder DER'!E$369,FALSE)),0,VLOOKUP($B315,'Feeder DER'!$B$3:$V$366,'Feeder DER'!E$369,FALSE)/1000)</f>
        <v>2.7130634975034821E-2</v>
      </c>
      <c r="AF315" s="82">
        <f>IF(ISNA(VLOOKUP($B315,'Feeder DER'!$B$3:$V$366,'Feeder DER'!F$369,FALSE)),0,VLOOKUP($B315,'Feeder DER'!$B$3:$V$366,'Feeder DER'!F$369,FALSE)/1000)</f>
        <v>3.9512806944532256E-2</v>
      </c>
      <c r="AG315" s="82">
        <f>IF(ISNA(VLOOKUP($B315,'Feeder DER'!$B$3:$V$366,'Feeder DER'!G$369,FALSE)),0,VLOOKUP($B315,'Feeder DER'!$B$3:$V$366,'Feeder DER'!G$369,FALSE)/1000)</f>
        <v>5.2754123518497426E-2</v>
      </c>
      <c r="AH315" s="82">
        <f>IF(ISNA(VLOOKUP($B315,'Feeder DER'!$B$3:$V$366,'Feeder DER'!H$369,FALSE)),0,VLOOKUP($B315,'Feeder DER'!$B$3:$V$366,'Feeder DER'!H$369,FALSE)/1000)</f>
        <v>6.790484556264792E-2</v>
      </c>
      <c r="AI315" s="82">
        <f>IF(ISNA(VLOOKUP($B315,'Feeder DER'!$B$3:$V$366,'Feeder DER'!I$369,FALSE)),0,VLOOKUP($B315,'Feeder DER'!$B$3:$V$366,'Feeder DER'!I$369,FALSE)/1000)</f>
        <v>8.5232474244184842E-2</v>
      </c>
      <c r="AJ315" s="82">
        <f>IF(ISNA(VLOOKUP($B315,'Feeder DER'!$B$3:$V$366,'Feeder DER'!J$369,FALSE)),0,VLOOKUP($B315,'Feeder DER'!$B$3:$V$366,'Feeder DER'!J$369,FALSE)/1000)</f>
        <v>0.12340540318504579</v>
      </c>
      <c r="AK315" s="82">
        <f>IF(ISNA(VLOOKUP($B315,'Feeder DER'!$B$3:$V$366,'Feeder DER'!K$369,FALSE)),0,VLOOKUP($B315,'Feeder DER'!$B$3:$V$366,'Feeder DER'!K$369,FALSE)/1000)</f>
        <v>0.15544156450804905</v>
      </c>
      <c r="AL315" s="82">
        <f>IF(ISNA(VLOOKUP($B315,'Feeder DER'!$B$3:$V$366,'Feeder DER'!L$369,FALSE)),0,VLOOKUP($B315,'Feeder DER'!$B$3:$V$366,'Feeder DER'!L$369,FALSE)/1000)</f>
        <v>0.18572726191766156</v>
      </c>
      <c r="AM315" s="82">
        <f>IF(ISNA(VLOOKUP($B315,'Feeder DER'!$B$3:$V$366,'Feeder DER'!M$369,FALSE)),0,VLOOKUP($B315,'Feeder DER'!$B$3:$V$366,'Feeder DER'!M$369,FALSE)/1000)</f>
        <v>-9.3932362640153158E-2</v>
      </c>
      <c r="AN315" s="82">
        <f>IF(ISNA(VLOOKUP($B315,'Feeder DER'!$B$3:$V$366,'Feeder DER'!N$369,FALSE)),0,VLOOKUP($B315,'Feeder DER'!$B$3:$V$366,'Feeder DER'!N$369,FALSE)/1000)</f>
        <v>-0.11346738788119116</v>
      </c>
      <c r="AO315" s="82">
        <f>IF(ISNA(VLOOKUP($B315,'Feeder DER'!$B$3:$V$366,'Feeder DER'!O$369,FALSE)),0,VLOOKUP($B315,'Feeder DER'!$B$3:$V$366,'Feeder DER'!O$369,FALSE)/1000)</f>
        <v>-0.1349082329360157</v>
      </c>
      <c r="AP315" s="82">
        <f>IF(ISNA(VLOOKUP($B315,'Feeder DER'!$B$3:$V$366,'Feeder DER'!P$369,FALSE)),0,VLOOKUP($B315,'Feeder DER'!$B$3:$V$366,'Feeder DER'!P$369,FALSE)/1000)</f>
        <v>-0.15573971589344099</v>
      </c>
      <c r="AQ315" s="82">
        <f>IF(ISNA(VLOOKUP($B315,'Feeder DER'!$B$3:$V$366,'Feeder DER'!Q$369,FALSE)),0,VLOOKUP($B315,'Feeder DER'!$B$3:$V$366,'Feeder DER'!Q$369,FALSE)/1000)</f>
        <v>-0.17395939203456814</v>
      </c>
      <c r="AR315" s="82">
        <f>IF(ISNA(VLOOKUP($B315,'Feeder DER'!$B$3:$V$366,'Feeder DER'!R$369,FALSE)),0,VLOOKUP($B315,'Feeder DER'!$B$3:$V$366,'Feeder DER'!R$369,FALSE)/1000)</f>
        <v>-0.19013532212567222</v>
      </c>
      <c r="AS315" s="82">
        <f>IF(ISNA(VLOOKUP($B315,'Feeder DER'!$B$3:$V$366,'Feeder DER'!S$369,FALSE)),0,VLOOKUP($B315,'Feeder DER'!$B$3:$V$366,'Feeder DER'!S$369,FALSE)/1000)</f>
        <v>-0.20506896086429149</v>
      </c>
      <c r="AT315" s="82">
        <f>IF(ISNA(VLOOKUP($B315,'Feeder DER'!$B$3:$V$366,'Feeder DER'!T$369,FALSE)),0,VLOOKUP($B315,'Feeder DER'!$B$3:$V$366,'Feeder DER'!T$369,FALSE)/1000)</f>
        <v>-0.2193401061917688</v>
      </c>
      <c r="AU315" s="82">
        <f>IF(ISNA(VLOOKUP($B315,'Feeder DER'!$B$3:$V$366,'Feeder DER'!U$369,FALSE)),0,VLOOKUP($B315,'Feeder DER'!$B$3:$V$366,'Feeder DER'!U$369,FALSE)/1000)</f>
        <v>-0.23454229687359621</v>
      </c>
      <c r="AV315" s="82">
        <f>IF(ISNA(VLOOKUP($B315,'Feeder DER'!$B$3:$V$366,'Feeder DER'!V$369,FALSE)),0,VLOOKUP($B315,'Feeder DER'!$B$3:$V$366,'Feeder DER'!V$369,FALSE)/1000)</f>
        <v>-0.24774967319158264</v>
      </c>
    </row>
    <row r="316" spans="1:48" x14ac:dyDescent="0.25">
      <c r="A316" s="9" t="s">
        <v>62</v>
      </c>
      <c r="B316" s="108">
        <v>93005</v>
      </c>
      <c r="C316" s="109">
        <v>105.43498646184599</v>
      </c>
      <c r="D316" s="109">
        <v>110.5817504422201</v>
      </c>
      <c r="E316" s="109">
        <v>110.5817504422201</v>
      </c>
      <c r="F316" s="109">
        <v>112.26588729108208</v>
      </c>
      <c r="G316" s="109">
        <v>116.2574740171688</v>
      </c>
      <c r="H316" s="109">
        <v>119.05315124627991</v>
      </c>
      <c r="I316" s="109">
        <v>119.6606109208266</v>
      </c>
      <c r="J316" s="109">
        <v>120.29559976188214</v>
      </c>
      <c r="K316" s="109">
        <v>121.25061849060327</v>
      </c>
      <c r="L316" s="109">
        <v>125.10842328454099</v>
      </c>
      <c r="M316" s="109">
        <v>133.13756484382279</v>
      </c>
      <c r="N316" s="109">
        <v>141.17419947928875</v>
      </c>
      <c r="P316" s="109">
        <v>77.423530580000005</v>
      </c>
      <c r="Q316" s="109">
        <v>148.87180611164962</v>
      </c>
      <c r="R316" s="109">
        <v>148.87180611164962</v>
      </c>
      <c r="S316" s="109">
        <v>153.50903686176497</v>
      </c>
      <c r="T316" s="109">
        <v>156.50624810463668</v>
      </c>
      <c r="U316" s="109">
        <v>159.35170419267615</v>
      </c>
      <c r="V316" s="109">
        <v>160.3765395379375</v>
      </c>
      <c r="W316" s="109">
        <v>161.62919896687416</v>
      </c>
      <c r="X316" s="109">
        <v>163.41821057508955</v>
      </c>
      <c r="Y316" s="109">
        <v>166.68488844726869</v>
      </c>
      <c r="Z316" s="109">
        <v>174.89181701723194</v>
      </c>
      <c r="AA316" s="109">
        <v>182.33304585044772</v>
      </c>
      <c r="AC316" s="82">
        <f>IF(ISNA(VLOOKUP($B316,'Feeder DER'!$B$3:$V$366,'Feeder DER'!C$369,FALSE)),0,VLOOKUP($B316,'Feeder DER'!$B$3:$V$366,'Feeder DER'!C$369,FALSE)/1000)</f>
        <v>3.5084677565839467E-2</v>
      </c>
      <c r="AD316" s="82">
        <f>IF(ISNA(VLOOKUP($B316,'Feeder DER'!$B$3:$V$366,'Feeder DER'!D$369,FALSE)),0,VLOOKUP($B316,'Feeder DER'!$B$3:$V$366,'Feeder DER'!D$369,FALSE)/1000)</f>
        <v>7.4340986095573103E-2</v>
      </c>
      <c r="AE316" s="82">
        <f>IF(ISNA(VLOOKUP($B316,'Feeder DER'!$B$3:$V$366,'Feeder DER'!E$369,FALSE)),0,VLOOKUP($B316,'Feeder DER'!$B$3:$V$366,'Feeder DER'!E$369,FALSE)/1000)</f>
        <v>0.12176813610007212</v>
      </c>
      <c r="AF316" s="82">
        <f>IF(ISNA(VLOOKUP($B316,'Feeder DER'!$B$3:$V$366,'Feeder DER'!F$369,FALSE)),0,VLOOKUP($B316,'Feeder DER'!$B$3:$V$366,'Feeder DER'!F$369,FALSE)/1000)</f>
        <v>0.17734199211131818</v>
      </c>
      <c r="AG316" s="82">
        <f>IF(ISNA(VLOOKUP($B316,'Feeder DER'!$B$3:$V$366,'Feeder DER'!G$369,FALSE)),0,VLOOKUP($B316,'Feeder DER'!$B$3:$V$366,'Feeder DER'!G$369,FALSE)/1000)</f>
        <v>0.23677187424295307</v>
      </c>
      <c r="AH316" s="82">
        <f>IF(ISNA(VLOOKUP($B316,'Feeder DER'!$B$3:$V$366,'Feeder DER'!H$369,FALSE)),0,VLOOKUP($B316,'Feeder DER'!$B$3:$V$366,'Feeder DER'!H$369,FALSE)/1000)</f>
        <v>0.30477157957915724</v>
      </c>
      <c r="AI316" s="82">
        <f>IF(ISNA(VLOOKUP($B316,'Feeder DER'!$B$3:$V$366,'Feeder DER'!I$369,FALSE)),0,VLOOKUP($B316,'Feeder DER'!$B$3:$V$366,'Feeder DER'!I$369,FALSE)/1000)</f>
        <v>0.38254171100167811</v>
      </c>
      <c r="AJ316" s="82">
        <f>IF(ISNA(VLOOKUP($B316,'Feeder DER'!$B$3:$V$366,'Feeder DER'!J$369,FALSE)),0,VLOOKUP($B316,'Feeder DER'!$B$3:$V$366,'Feeder DER'!J$369,FALSE)/1000)</f>
        <v>0.55387004190459943</v>
      </c>
      <c r="AK316" s="82">
        <f>IF(ISNA(VLOOKUP($B316,'Feeder DER'!$B$3:$V$366,'Feeder DER'!K$369,FALSE)),0,VLOOKUP($B316,'Feeder DER'!$B$3:$V$366,'Feeder DER'!K$369,FALSE)/1000)</f>
        <v>0.69765523733747281</v>
      </c>
      <c r="AL316" s="82">
        <f>IF(ISNA(VLOOKUP($B316,'Feeder DER'!$B$3:$V$366,'Feeder DER'!L$369,FALSE)),0,VLOOKUP($B316,'Feeder DER'!$B$3:$V$366,'Feeder DER'!L$369,FALSE)/1000)</f>
        <v>0.83358397352270319</v>
      </c>
      <c r="AM316" s="82">
        <f>IF(ISNA(VLOOKUP($B316,'Feeder DER'!$B$3:$V$366,'Feeder DER'!M$369,FALSE)),0,VLOOKUP($B316,'Feeder DER'!$B$3:$V$366,'Feeder DER'!M$369,FALSE)/1000)</f>
        <v>-0.42158868484620926</v>
      </c>
      <c r="AN316" s="82">
        <f>IF(ISNA(VLOOKUP($B316,'Feeder DER'!$B$3:$V$366,'Feeder DER'!N$369,FALSE)),0,VLOOKUP($B316,'Feeder DER'!$B$3:$V$366,'Feeder DER'!N$369,FALSE)/1000)</f>
        <v>-0.50926608769571657</v>
      </c>
      <c r="AO316" s="82">
        <f>IF(ISNA(VLOOKUP($B316,'Feeder DER'!$B$3:$V$366,'Feeder DER'!O$369,FALSE)),0,VLOOKUP($B316,'Feeder DER'!$B$3:$V$366,'Feeder DER'!O$369,FALSE)/1000)</f>
        <v>-0.60549722055120869</v>
      </c>
      <c r="AP316" s="82">
        <f>IF(ISNA(VLOOKUP($B316,'Feeder DER'!$B$3:$V$366,'Feeder DER'!P$369,FALSE)),0,VLOOKUP($B316,'Feeder DER'!$B$3:$V$366,'Feeder DER'!P$369,FALSE)/1000)</f>
        <v>-0.6989934050032216</v>
      </c>
      <c r="AQ316" s="82">
        <f>IF(ISNA(VLOOKUP($B316,'Feeder DER'!$B$3:$V$366,'Feeder DER'!Q$369,FALSE)),0,VLOOKUP($B316,'Feeder DER'!$B$3:$V$366,'Feeder DER'!Q$369,FALSE)/1000)</f>
        <v>-0.78076723765009881</v>
      </c>
      <c r="AR316" s="82">
        <f>IF(ISNA(VLOOKUP($B316,'Feeder DER'!$B$3:$V$366,'Feeder DER'!R$369,FALSE)),0,VLOOKUP($B316,'Feeder DER'!$B$3:$V$366,'Feeder DER'!R$369,FALSE)/1000)</f>
        <v>-0.85336829762128319</v>
      </c>
      <c r="AS316" s="82">
        <f>IF(ISNA(VLOOKUP($B316,'Feeder DER'!$B$3:$V$366,'Feeder DER'!S$369,FALSE)),0,VLOOKUP($B316,'Feeder DER'!$B$3:$V$366,'Feeder DER'!S$369,FALSE)/1000)</f>
        <v>-0.92039368630336893</v>
      </c>
      <c r="AT316" s="82">
        <f>IF(ISNA(VLOOKUP($B316,'Feeder DER'!$B$3:$V$366,'Feeder DER'!T$369,FALSE)),0,VLOOKUP($B316,'Feeder DER'!$B$3:$V$366,'Feeder DER'!T$369,FALSE)/1000)</f>
        <v>-0.98444566179672666</v>
      </c>
      <c r="AU316" s="82">
        <f>IF(ISNA(VLOOKUP($B316,'Feeder DER'!$B$3:$V$366,'Feeder DER'!U$369,FALSE)),0,VLOOKUP($B316,'Feeder DER'!$B$3:$V$366,'Feeder DER'!U$369,FALSE)/1000)</f>
        <v>-1.0526763694697097</v>
      </c>
      <c r="AV316" s="82">
        <f>IF(ISNA(VLOOKUP($B316,'Feeder DER'!$B$3:$V$366,'Feeder DER'!V$369,FALSE)),0,VLOOKUP($B316,'Feeder DER'!$B$3:$V$366,'Feeder DER'!V$369,FALSE)/1000)</f>
        <v>-1.1119539204187867</v>
      </c>
    </row>
    <row r="317" spans="1:48" x14ac:dyDescent="0.25">
      <c r="A317" s="9" t="s">
        <v>62</v>
      </c>
      <c r="B317" s="108">
        <v>93006</v>
      </c>
      <c r="C317" s="109">
        <v>67.501441959999994</v>
      </c>
      <c r="D317" s="109">
        <v>75.28053156313392</v>
      </c>
      <c r="E317" s="109">
        <v>75.28053156313392</v>
      </c>
      <c r="F317" s="109">
        <v>76.427038257958174</v>
      </c>
      <c r="G317" s="109">
        <v>79.144383292907364</v>
      </c>
      <c r="H317" s="109">
        <v>81.047591254843198</v>
      </c>
      <c r="I317" s="109">
        <v>81.46113044209757</v>
      </c>
      <c r="J317" s="109">
        <v>81.893410608582158</v>
      </c>
      <c r="K317" s="109">
        <v>82.543556923533473</v>
      </c>
      <c r="L317" s="109">
        <v>85.169827482581852</v>
      </c>
      <c r="M317" s="109">
        <v>90.635811174838622</v>
      </c>
      <c r="N317" s="109">
        <v>96.106895914564177</v>
      </c>
      <c r="P317" s="109">
        <v>50.547954560000001</v>
      </c>
      <c r="Q317" s="109">
        <v>60.464517213178127</v>
      </c>
      <c r="R317" s="109">
        <v>60.464517213178127</v>
      </c>
      <c r="S317" s="109">
        <v>62.347935745103136</v>
      </c>
      <c r="T317" s="109">
        <v>63.565257785585629</v>
      </c>
      <c r="U317" s="109">
        <v>64.720944232256215</v>
      </c>
      <c r="V317" s="109">
        <v>65.137182712816838</v>
      </c>
      <c r="W317" s="109">
        <v>65.645952301777058</v>
      </c>
      <c r="X317" s="109">
        <v>66.372562168378593</v>
      </c>
      <c r="Y317" s="109">
        <v>67.69932850238915</v>
      </c>
      <c r="Z317" s="109">
        <v>71.032585394655982</v>
      </c>
      <c r="AA317" s="109">
        <v>74.054852139614638</v>
      </c>
      <c r="AC317" s="82">
        <f>IF(ISNA(VLOOKUP($B317,'Feeder DER'!$B$3:$V$366,'Feeder DER'!C$369,FALSE)),0,VLOOKUP($B317,'Feeder DER'!$B$3:$V$366,'Feeder DER'!C$369,FALSE)/1000)</f>
        <v>2.6320088196428715E-5</v>
      </c>
      <c r="AD317" s="82">
        <f>IF(ISNA(VLOOKUP($B317,'Feeder DER'!$B$3:$V$366,'Feeder DER'!D$369,FALSE)),0,VLOOKUP($B317,'Feeder DER'!$B$3:$V$366,'Feeder DER'!D$369,FALSE)/1000)</f>
        <v>5.5769681992177867E-5</v>
      </c>
      <c r="AE317" s="82">
        <f>IF(ISNA(VLOOKUP($B317,'Feeder DER'!$B$3:$V$366,'Feeder DER'!E$369,FALSE)),0,VLOOKUP($B317,'Feeder DER'!$B$3:$V$366,'Feeder DER'!E$369,FALSE)/1000)</f>
        <v>9.1348939309881538E-5</v>
      </c>
      <c r="AF317" s="82">
        <f>IF(ISNA(VLOOKUP($B317,'Feeder DER'!$B$3:$V$366,'Feeder DER'!F$369,FALSE)),0,VLOOKUP($B317,'Feeder DER'!$B$3:$V$366,'Feeder DER'!F$369,FALSE)/1000)</f>
        <v>1.3303975402199415E-4</v>
      </c>
      <c r="AG317" s="82">
        <f>IF(ISNA(VLOOKUP($B317,'Feeder DER'!$B$3:$V$366,'Feeder DER'!G$369,FALSE)),0,VLOOKUP($B317,'Feeder DER'!$B$3:$V$366,'Feeder DER'!G$369,FALSE)/1000)</f>
        <v>1.7762331151009234E-4</v>
      </c>
      <c r="AH317" s="82">
        <f>IF(ISNA(VLOOKUP($B317,'Feeder DER'!$B$3:$V$366,'Feeder DER'!H$369,FALSE)),0,VLOOKUP($B317,'Feeder DER'!$B$3:$V$366,'Feeder DER'!H$369,FALSE)/1000)</f>
        <v>2.2863584364527919E-4</v>
      </c>
      <c r="AI317" s="82">
        <f>IF(ISNA(VLOOKUP($B317,'Feeder DER'!$B$3:$V$366,'Feeder DER'!I$369,FALSE)),0,VLOOKUP($B317,'Feeder DER'!$B$3:$V$366,'Feeder DER'!I$369,FALSE)/1000)</f>
        <v>2.869780277581981E-4</v>
      </c>
      <c r="AJ317" s="82">
        <f>IF(ISNA(VLOOKUP($B317,'Feeder DER'!$B$3:$V$366,'Feeder DER'!J$369,FALSE)),0,VLOOKUP($B317,'Feeder DER'!$B$3:$V$366,'Feeder DER'!J$369,FALSE)/1000)</f>
        <v>4.1550640803045724E-4</v>
      </c>
      <c r="AK317" s="82">
        <f>IF(ISNA(VLOOKUP($B317,'Feeder DER'!$B$3:$V$366,'Feeder DER'!K$369,FALSE)),0,VLOOKUP($B317,'Feeder DER'!$B$3:$V$366,'Feeder DER'!K$369,FALSE)/1000)</f>
        <v>5.2337227107087238E-4</v>
      </c>
      <c r="AL317" s="82">
        <f>IF(ISNA(VLOOKUP($B317,'Feeder DER'!$B$3:$V$366,'Feeder DER'!L$369,FALSE)),0,VLOOKUP($B317,'Feeder DER'!$B$3:$V$366,'Feeder DER'!L$369,FALSE)/1000)</f>
        <v>6.2534431622108264E-4</v>
      </c>
      <c r="AM317" s="82">
        <f>IF(ISNA(VLOOKUP($B317,'Feeder DER'!$B$3:$V$366,'Feeder DER'!M$369,FALSE)),0,VLOOKUP($B317,'Feeder DER'!$B$3:$V$366,'Feeder DER'!M$369,FALSE)/1000)</f>
        <v>-3.162705812799769E-4</v>
      </c>
      <c r="AN317" s="82">
        <f>IF(ISNA(VLOOKUP($B317,'Feeder DER'!$B$3:$V$366,'Feeder DER'!N$369,FALSE)),0,VLOOKUP($B317,'Feeder DER'!$B$3:$V$366,'Feeder DER'!N$369,FALSE)/1000)</f>
        <v>-3.8204507704104761E-4</v>
      </c>
      <c r="AO317" s="82">
        <f>IF(ISNA(VLOOKUP($B317,'Feeder DER'!$B$3:$V$366,'Feeder DER'!O$369,FALSE)),0,VLOOKUP($B317,'Feeder DER'!$B$3:$V$366,'Feeder DER'!O$369,FALSE)/1000)</f>
        <v>-4.5423647453203948E-4</v>
      </c>
      <c r="AP317" s="82">
        <f>IF(ISNA(VLOOKUP($B317,'Feeder DER'!$B$3:$V$366,'Feeder DER'!P$369,FALSE)),0,VLOOKUP($B317,'Feeder DER'!$B$3:$V$366,'Feeder DER'!P$369,FALSE)/1000)</f>
        <v>-5.2437614778936344E-4</v>
      </c>
      <c r="AQ317" s="82">
        <f>IF(ISNA(VLOOKUP($B317,'Feeder DER'!$B$3:$V$366,'Feeder DER'!Q$369,FALSE)),0,VLOOKUP($B317,'Feeder DER'!$B$3:$V$366,'Feeder DER'!Q$369,FALSE)/1000)</f>
        <v>-5.857218587022497E-4</v>
      </c>
      <c r="AR317" s="82">
        <f>IF(ISNA(VLOOKUP($B317,'Feeder DER'!$B$3:$V$366,'Feeder DER'!R$369,FALSE)),0,VLOOKUP($B317,'Feeder DER'!$B$3:$V$366,'Feeder DER'!R$369,FALSE)/1000)</f>
        <v>-6.4018626978340823E-4</v>
      </c>
      <c r="AS317" s="82">
        <f>IF(ISNA(VLOOKUP($B317,'Feeder DER'!$B$3:$V$366,'Feeder DER'!S$369,FALSE)),0,VLOOKUP($B317,'Feeder DER'!$B$3:$V$366,'Feeder DER'!S$369,FALSE)/1000)</f>
        <v>-6.9046788169795103E-4</v>
      </c>
      <c r="AT317" s="82">
        <f>IF(ISNA(VLOOKUP($B317,'Feeder DER'!$B$3:$V$366,'Feeder DER'!T$369,FALSE)),0,VLOOKUP($B317,'Feeder DER'!$B$3:$V$366,'Feeder DER'!T$369,FALSE)/1000)</f>
        <v>-7.3851887606656149E-4</v>
      </c>
      <c r="AU317" s="82">
        <f>IF(ISNA(VLOOKUP($B317,'Feeder DER'!$B$3:$V$366,'Feeder DER'!U$369,FALSE)),0,VLOOKUP($B317,'Feeder DER'!$B$3:$V$366,'Feeder DER'!U$369,FALSE)/1000)</f>
        <v>-7.8970470327810168E-4</v>
      </c>
      <c r="AV317" s="82">
        <f>IF(ISNA(VLOOKUP($B317,'Feeder DER'!$B$3:$V$366,'Feeder DER'!V$369,FALSE)),0,VLOOKUP($B317,'Feeder DER'!$B$3:$V$366,'Feeder DER'!V$369,FALSE)/1000)</f>
        <v>-8.3417398381004234E-4</v>
      </c>
    </row>
    <row r="318" spans="1:48" x14ac:dyDescent="0.25">
      <c r="A318" s="9" t="s">
        <v>82</v>
      </c>
      <c r="B318" s="108">
        <v>41511</v>
      </c>
      <c r="C318" s="109">
        <v>72.773300169999999</v>
      </c>
      <c r="D318" s="109">
        <v>87.424626356558193</v>
      </c>
      <c r="E318" s="109">
        <v>87.424626356558193</v>
      </c>
      <c r="F318" s="109">
        <v>88.75608506612167</v>
      </c>
      <c r="G318" s="109">
        <v>91.911786406554555</v>
      </c>
      <c r="H318" s="109">
        <v>94.122015817747354</v>
      </c>
      <c r="I318" s="109">
        <v>94.602266264693114</v>
      </c>
      <c r="J318" s="109">
        <v>95.104280945667711</v>
      </c>
      <c r="K318" s="109">
        <v>95.859307477514719</v>
      </c>
      <c r="L318" s="109">
        <v>98.909242401838142</v>
      </c>
      <c r="M318" s="109">
        <v>105.2569869254781</v>
      </c>
      <c r="N318" s="109">
        <v>111.610655386685</v>
      </c>
      <c r="P318" s="109">
        <v>133.76997340313901</v>
      </c>
      <c r="Q318" s="109">
        <v>125.26699446693988</v>
      </c>
      <c r="R318" s="109">
        <v>125.26699446693988</v>
      </c>
      <c r="S318" s="109">
        <v>129.16895531425419</v>
      </c>
      <c r="T318" s="109">
        <v>131.69093482120985</v>
      </c>
      <c r="U318" s="109">
        <v>134.08522116290334</v>
      </c>
      <c r="V318" s="109">
        <v>134.94756069432609</v>
      </c>
      <c r="W318" s="109">
        <v>136.00160098477494</v>
      </c>
      <c r="X318" s="109">
        <v>137.50695054075155</v>
      </c>
      <c r="Y318" s="109">
        <v>140.25567059478681</v>
      </c>
      <c r="Z318" s="109">
        <v>147.16132521546859</v>
      </c>
      <c r="AA318" s="109">
        <v>153.42268789671795</v>
      </c>
      <c r="AC318" s="82">
        <f>IF(ISNA(VLOOKUP($B318,'Feeder DER'!$B$3:$V$366,'Feeder DER'!C$369,FALSE)),0,VLOOKUP($B318,'Feeder DER'!$B$3:$V$366,'Feeder DER'!C$369,FALSE)/1000)</f>
        <v>6.0290327172947189E-2</v>
      </c>
      <c r="AD318" s="82">
        <f>IF(ISNA(VLOOKUP($B318,'Feeder DER'!$B$3:$V$366,'Feeder DER'!D$369,FALSE)),0,VLOOKUP($B318,'Feeder DER'!$B$3:$V$366,'Feeder DER'!D$369,FALSE)/1000)</f>
        <v>0.12445060329740847</v>
      </c>
      <c r="AE318" s="82">
        <f>IF(ISNA(VLOOKUP($B318,'Feeder DER'!$B$3:$V$366,'Feeder DER'!E$369,FALSE)),0,VLOOKUP($B318,'Feeder DER'!$B$3:$V$366,'Feeder DER'!E$369,FALSE)/1000)</f>
        <v>0.19972232518177321</v>
      </c>
      <c r="AF318" s="82">
        <f>IF(ISNA(VLOOKUP($B318,'Feeder DER'!$B$3:$V$366,'Feeder DER'!F$369,FALSE)),0,VLOOKUP($B318,'Feeder DER'!$B$3:$V$366,'Feeder DER'!F$369,FALSE)/1000)</f>
        <v>0.28291898713345992</v>
      </c>
      <c r="AG318" s="82">
        <f>IF(ISNA(VLOOKUP($B318,'Feeder DER'!$B$3:$V$366,'Feeder DER'!G$369,FALSE)),0,VLOOKUP($B318,'Feeder DER'!$B$3:$V$366,'Feeder DER'!G$369,FALSE)/1000)</f>
        <v>0.36709472948993144</v>
      </c>
      <c r="AH318" s="82">
        <f>IF(ISNA(VLOOKUP($B318,'Feeder DER'!$B$3:$V$366,'Feeder DER'!H$369,FALSE)),0,VLOOKUP($B318,'Feeder DER'!$B$3:$V$366,'Feeder DER'!H$369,FALSE)/1000)</f>
        <v>0.45824728981496649</v>
      </c>
      <c r="AI318" s="82">
        <f>IF(ISNA(VLOOKUP($B318,'Feeder DER'!$B$3:$V$366,'Feeder DER'!I$369,FALSE)),0,VLOOKUP($B318,'Feeder DER'!$B$3:$V$366,'Feeder DER'!I$369,FALSE)/1000)</f>
        <v>0.55890558039998317</v>
      </c>
      <c r="AJ318" s="82">
        <f>IF(ISNA(VLOOKUP($B318,'Feeder DER'!$B$3:$V$366,'Feeder DER'!J$369,FALSE)),0,VLOOKUP($B318,'Feeder DER'!$B$3:$V$366,'Feeder DER'!J$369,FALSE)/1000)</f>
        <v>0.77246405993859224</v>
      </c>
      <c r="AK318" s="82">
        <f>IF(ISNA(VLOOKUP($B318,'Feeder DER'!$B$3:$V$366,'Feeder DER'!K$369,FALSE)),0,VLOOKUP($B318,'Feeder DER'!$B$3:$V$366,'Feeder DER'!K$369,FALSE)/1000)</f>
        <v>0.95474637732975776</v>
      </c>
      <c r="AL318" s="82">
        <f>IF(ISNA(VLOOKUP($B318,'Feeder DER'!$B$3:$V$366,'Feeder DER'!L$369,FALSE)),0,VLOOKUP($B318,'Feeder DER'!$B$3:$V$366,'Feeder DER'!L$369,FALSE)/1000)</f>
        <v>1.125083090866166</v>
      </c>
      <c r="AM318" s="82">
        <f>IF(ISNA(VLOOKUP($B318,'Feeder DER'!$B$3:$V$366,'Feeder DER'!M$369,FALSE)),0,VLOOKUP($B318,'Feeder DER'!$B$3:$V$366,'Feeder DER'!M$369,FALSE)/1000)</f>
        <v>-0.57451617153646561</v>
      </c>
      <c r="AN318" s="82">
        <f>IF(ISNA(VLOOKUP($B318,'Feeder DER'!$B$3:$V$366,'Feeder DER'!N$369,FALSE)),0,VLOOKUP($B318,'Feeder DER'!$B$3:$V$366,'Feeder DER'!N$369,FALSE)/1000)</f>
        <v>-0.72413581111731318</v>
      </c>
      <c r="AO318" s="82">
        <f>IF(ISNA(VLOOKUP($B318,'Feeder DER'!$B$3:$V$366,'Feeder DER'!O$369,FALSE)),0,VLOOKUP($B318,'Feeder DER'!$B$3:$V$366,'Feeder DER'!O$369,FALSE)/1000)</f>
        <v>-0.88904675688999268</v>
      </c>
      <c r="AP318" s="82">
        <f>IF(ISNA(VLOOKUP($B318,'Feeder DER'!$B$3:$V$366,'Feeder DER'!P$369,FALSE)),0,VLOOKUP($B318,'Feeder DER'!$B$3:$V$366,'Feeder DER'!P$369,FALSE)/1000)</f>
        <v>-1.0524423405529704</v>
      </c>
      <c r="AQ318" s="82">
        <f>IF(ISNA(VLOOKUP($B318,'Feeder DER'!$B$3:$V$366,'Feeder DER'!Q$369,FALSE)),0,VLOOKUP($B318,'Feeder DER'!$B$3:$V$366,'Feeder DER'!Q$369,FALSE)/1000)</f>
        <v>-1.1990129730092594</v>
      </c>
      <c r="AR318" s="82">
        <f>IF(ISNA(VLOOKUP($B318,'Feeder DER'!$B$3:$V$366,'Feeder DER'!R$369,FALSE)),0,VLOOKUP($B318,'Feeder DER'!$B$3:$V$366,'Feeder DER'!R$369,FALSE)/1000)</f>
        <v>-1.3347052921278655</v>
      </c>
      <c r="AS318" s="82">
        <f>IF(ISNA(VLOOKUP($B318,'Feeder DER'!$B$3:$V$366,'Feeder DER'!S$369,FALSE)),0,VLOOKUP($B318,'Feeder DER'!$B$3:$V$366,'Feeder DER'!S$369,FALSE)/1000)</f>
        <v>-1.4657388725707547</v>
      </c>
      <c r="AT318" s="82">
        <f>IF(ISNA(VLOOKUP($B318,'Feeder DER'!$B$3:$V$366,'Feeder DER'!T$369,FALSE)),0,VLOOKUP($B318,'Feeder DER'!$B$3:$V$366,'Feeder DER'!T$369,FALSE)/1000)</f>
        <v>-1.6227081679167406</v>
      </c>
      <c r="AU318" s="82">
        <f>IF(ISNA(VLOOKUP($B318,'Feeder DER'!$B$3:$V$366,'Feeder DER'!U$369,FALSE)),0,VLOOKUP($B318,'Feeder DER'!$B$3:$V$366,'Feeder DER'!U$369,FALSE)/1000)</f>
        <v>-1.779965390883276</v>
      </c>
      <c r="AV318" s="82">
        <f>IF(ISNA(VLOOKUP($B318,'Feeder DER'!$B$3:$V$366,'Feeder DER'!V$369,FALSE)),0,VLOOKUP($B318,'Feeder DER'!$B$3:$V$366,'Feeder DER'!V$369,FALSE)/1000)</f>
        <v>-1.9212106156122861</v>
      </c>
    </row>
    <row r="319" spans="1:48" x14ac:dyDescent="0.25">
      <c r="A319" s="9" t="s">
        <v>82</v>
      </c>
      <c r="B319" s="108">
        <v>41512</v>
      </c>
      <c r="C319" s="109">
        <v>80.859214780000002</v>
      </c>
      <c r="D319" s="109">
        <v>100.42833997910986</v>
      </c>
      <c r="E319" s="109">
        <v>147.87744051572201</v>
      </c>
      <c r="F319" s="109">
        <v>101.95784251775191</v>
      </c>
      <c r="G319" s="109">
        <v>105.58292918151382</v>
      </c>
      <c r="H319" s="109">
        <v>108.12191253196936</v>
      </c>
      <c r="I319" s="109">
        <v>108.67359639006536</v>
      </c>
      <c r="J319" s="109">
        <v>109.25028173785056</v>
      </c>
      <c r="K319" s="109">
        <v>110.11761242479368</v>
      </c>
      <c r="L319" s="109">
        <v>113.62120076436381</v>
      </c>
      <c r="M319" s="109">
        <v>120.91312149297697</v>
      </c>
      <c r="N319" s="109">
        <v>128.21184729746841</v>
      </c>
      <c r="P319" s="109">
        <v>108.73838254139</v>
      </c>
      <c r="Q319" s="109">
        <v>130.71678950806199</v>
      </c>
      <c r="R319" s="109">
        <v>172.45473853376231</v>
      </c>
      <c r="S319" s="109">
        <v>134.78850685801163</v>
      </c>
      <c r="T319" s="109">
        <v>137.42020617958653</v>
      </c>
      <c r="U319" s="109">
        <v>139.91865698924312</v>
      </c>
      <c r="V319" s="109">
        <v>140.8185129767931</v>
      </c>
      <c r="W319" s="109">
        <v>141.91840974821267</v>
      </c>
      <c r="X319" s="109">
        <v>143.48925019091669</v>
      </c>
      <c r="Y319" s="109">
        <v>146.3575545056238</v>
      </c>
      <c r="Z319" s="109">
        <v>153.56364263209571</v>
      </c>
      <c r="AA319" s="109">
        <v>160.09740861827106</v>
      </c>
      <c r="AC319" s="82">
        <f>IF(ISNA(VLOOKUP($B319,'Feeder DER'!$B$3:$V$366,'Feeder DER'!C$369,FALSE)),0,VLOOKUP($B319,'Feeder DER'!$B$3:$V$366,'Feeder DER'!C$369,FALSE)/1000)</f>
        <v>1.8950296995497863E-2</v>
      </c>
      <c r="AD319" s="82">
        <f>IF(ISNA(VLOOKUP($B319,'Feeder DER'!$B$3:$V$366,'Feeder DER'!D$369,FALSE)),0,VLOOKUP($B319,'Feeder DER'!$B$3:$V$366,'Feeder DER'!D$369,FALSE)/1000)</f>
        <v>3.7211567494897818E-2</v>
      </c>
      <c r="AE319" s="82">
        <f>IF(ISNA(VLOOKUP($B319,'Feeder DER'!$B$3:$V$366,'Feeder DER'!E$369,FALSE)),0,VLOOKUP($B319,'Feeder DER'!$B$3:$V$366,'Feeder DER'!E$369,FALSE)/1000)</f>
        <v>5.8438880676478074E-2</v>
      </c>
      <c r="AF319" s="82">
        <f>IF(ISNA(VLOOKUP($B319,'Feeder DER'!$B$3:$V$366,'Feeder DER'!F$369,FALSE)),0,VLOOKUP($B319,'Feeder DER'!$B$3:$V$366,'Feeder DER'!F$369,FALSE)/1000)</f>
        <v>8.1911641258428494E-2</v>
      </c>
      <c r="AG319" s="82">
        <f>IF(ISNA(VLOOKUP($B319,'Feeder DER'!$B$3:$V$366,'Feeder DER'!G$369,FALSE)),0,VLOOKUP($B319,'Feeder DER'!$B$3:$V$366,'Feeder DER'!G$369,FALSE)/1000)</f>
        <v>0.10578734540322614</v>
      </c>
      <c r="AH319" s="82">
        <f>IF(ISNA(VLOOKUP($B319,'Feeder DER'!$B$3:$V$366,'Feeder DER'!H$369,FALSE)),0,VLOOKUP($B319,'Feeder DER'!$B$3:$V$366,'Feeder DER'!H$369,FALSE)/1000)</f>
        <v>0.13194717081402241</v>
      </c>
      <c r="AI319" s="82">
        <f>IF(ISNA(VLOOKUP($B319,'Feeder DER'!$B$3:$V$366,'Feeder DER'!I$369,FALSE)),0,VLOOKUP($B319,'Feeder DER'!$B$3:$V$366,'Feeder DER'!I$369,FALSE)/1000)</f>
        <v>0.161024155860161</v>
      </c>
      <c r="AJ319" s="82">
        <f>IF(ISNA(VLOOKUP($B319,'Feeder DER'!$B$3:$V$366,'Feeder DER'!J$369,FALSE)),0,VLOOKUP($B319,'Feeder DER'!$B$3:$V$366,'Feeder DER'!J$369,FALSE)/1000)</f>
        <v>0.22289523513921664</v>
      </c>
      <c r="AK319" s="82">
        <f>IF(ISNA(VLOOKUP($B319,'Feeder DER'!$B$3:$V$366,'Feeder DER'!K$369,FALSE)),0,VLOOKUP($B319,'Feeder DER'!$B$3:$V$366,'Feeder DER'!K$369,FALSE)/1000)</f>
        <v>0.27549694282796916</v>
      </c>
      <c r="AL319" s="82">
        <f>IF(ISNA(VLOOKUP($B319,'Feeder DER'!$B$3:$V$366,'Feeder DER'!L$369,FALSE)),0,VLOOKUP($B319,'Feeder DER'!$B$3:$V$366,'Feeder DER'!L$369,FALSE)/1000)</f>
        <v>0.32493976948294501</v>
      </c>
      <c r="AM319" s="82">
        <f>IF(ISNA(VLOOKUP($B319,'Feeder DER'!$B$3:$V$366,'Feeder DER'!M$369,FALSE)),0,VLOOKUP($B319,'Feeder DER'!$B$3:$V$366,'Feeder DER'!M$369,FALSE)/1000)</f>
        <v>-0.18775766809125247</v>
      </c>
      <c r="AN319" s="82">
        <f>IF(ISNA(VLOOKUP($B319,'Feeder DER'!$B$3:$V$366,'Feeder DER'!N$369,FALSE)),0,VLOOKUP($B319,'Feeder DER'!$B$3:$V$366,'Feeder DER'!N$369,FALSE)/1000)</f>
        <v>-0.22834634851245086</v>
      </c>
      <c r="AO319" s="82">
        <f>IF(ISNA(VLOOKUP($B319,'Feeder DER'!$B$3:$V$366,'Feeder DER'!O$369,FALSE)),0,VLOOKUP($B319,'Feeder DER'!$B$3:$V$366,'Feeder DER'!O$369,FALSE)/1000)</f>
        <v>-0.27203636886207316</v>
      </c>
      <c r="AP319" s="82">
        <f>IF(ISNA(VLOOKUP($B319,'Feeder DER'!$B$3:$V$366,'Feeder DER'!P$369,FALSE)),0,VLOOKUP($B319,'Feeder DER'!$B$3:$V$366,'Feeder DER'!P$369,FALSE)/1000)</f>
        <v>-0.31398738481489641</v>
      </c>
      <c r="AQ319" s="82">
        <f>IF(ISNA(VLOOKUP($B319,'Feeder DER'!$B$3:$V$366,'Feeder DER'!Q$369,FALSE)),0,VLOOKUP($B319,'Feeder DER'!$B$3:$V$366,'Feeder DER'!Q$369,FALSE)/1000)</f>
        <v>-0.35033988253963105</v>
      </c>
      <c r="AR319" s="82">
        <f>IF(ISNA(VLOOKUP($B319,'Feeder DER'!$B$3:$V$366,'Feeder DER'!R$369,FALSE)),0,VLOOKUP($B319,'Feeder DER'!$B$3:$V$366,'Feeder DER'!R$369,FALSE)/1000)</f>
        <v>-0.38271057241091933</v>
      </c>
      <c r="AS319" s="82">
        <f>IF(ISNA(VLOOKUP($B319,'Feeder DER'!$B$3:$V$366,'Feeder DER'!S$369,FALSE)),0,VLOOKUP($B319,'Feeder DER'!$B$3:$V$366,'Feeder DER'!S$369,FALSE)/1000)</f>
        <v>-0.4127601038438421</v>
      </c>
      <c r="AT319" s="82">
        <f>IF(ISNA(VLOOKUP($B319,'Feeder DER'!$B$3:$V$366,'Feeder DER'!T$369,FALSE)),0,VLOOKUP($B319,'Feeder DER'!$B$3:$V$366,'Feeder DER'!T$369,FALSE)/1000)</f>
        <v>-0.44547604142189129</v>
      </c>
      <c r="AU319" s="82">
        <f>IF(ISNA(VLOOKUP($B319,'Feeder DER'!$B$3:$V$366,'Feeder DER'!U$369,FALSE)),0,VLOOKUP($B319,'Feeder DER'!$B$3:$V$366,'Feeder DER'!U$369,FALSE)/1000)</f>
        <v>-0.47852248707989958</v>
      </c>
      <c r="AV319" s="82">
        <f>IF(ISNA(VLOOKUP($B319,'Feeder DER'!$B$3:$V$366,'Feeder DER'!V$369,FALSE)),0,VLOOKUP($B319,'Feeder DER'!$B$3:$V$366,'Feeder DER'!V$369,FALSE)/1000)</f>
        <v>-0.50745625699642072</v>
      </c>
    </row>
    <row r="320" spans="1:48" x14ac:dyDescent="0.25">
      <c r="A320" s="9" t="s">
        <v>82</v>
      </c>
      <c r="B320" s="108">
        <v>41513</v>
      </c>
      <c r="C320" s="109">
        <v>97.38262177</v>
      </c>
      <c r="D320" s="109">
        <v>117.42698096320589</v>
      </c>
      <c r="E320" s="109">
        <v>117.42698096320589</v>
      </c>
      <c r="F320" s="109">
        <v>119.21536923613418</v>
      </c>
      <c r="G320" s="109">
        <v>123.45404312782738</v>
      </c>
      <c r="H320" s="109">
        <v>126.4227783436226</v>
      </c>
      <c r="I320" s="109">
        <v>127.06784098147784</v>
      </c>
      <c r="J320" s="109">
        <v>127.74213689605949</v>
      </c>
      <c r="K320" s="109">
        <v>128.75627318553376</v>
      </c>
      <c r="L320" s="109">
        <v>132.85288377711768</v>
      </c>
      <c r="M320" s="109">
        <v>141.37904518496507</v>
      </c>
      <c r="N320" s="109">
        <v>149.91316350533117</v>
      </c>
      <c r="P320" s="109">
        <v>154.03615733825299</v>
      </c>
      <c r="Q320" s="109">
        <v>145.46767740167476</v>
      </c>
      <c r="R320" s="109">
        <v>145.46767740167476</v>
      </c>
      <c r="S320" s="109">
        <v>149.99887242384708</v>
      </c>
      <c r="T320" s="109">
        <v>152.92754891115823</v>
      </c>
      <c r="U320" s="109">
        <v>155.70794030350237</v>
      </c>
      <c r="V320" s="109">
        <v>156.70934158483368</v>
      </c>
      <c r="W320" s="109">
        <v>157.93335748456732</v>
      </c>
      <c r="X320" s="109">
        <v>159.68146124100696</v>
      </c>
      <c r="Y320" s="109">
        <v>162.87344268663381</v>
      </c>
      <c r="Z320" s="109">
        <v>170.8927101950743</v>
      </c>
      <c r="AA320" s="109">
        <v>178.16378659063074</v>
      </c>
      <c r="AC320" s="82">
        <f>IF(ISNA(VLOOKUP($B320,'Feeder DER'!$B$3:$V$366,'Feeder DER'!C$369,FALSE)),0,VLOOKUP($B320,'Feeder DER'!$B$3:$V$366,'Feeder DER'!C$369,FALSE)/1000)</f>
        <v>6.4052014059792578E-2</v>
      </c>
      <c r="AD320" s="82">
        <f>IF(ISNA(VLOOKUP($B320,'Feeder DER'!$B$3:$V$366,'Feeder DER'!D$369,FALSE)),0,VLOOKUP($B320,'Feeder DER'!$B$3:$V$366,'Feeder DER'!D$369,FALSE)/1000)</f>
        <v>0.12783444985307649</v>
      </c>
      <c r="AE320" s="82">
        <f>IF(ISNA(VLOOKUP($B320,'Feeder DER'!$B$3:$V$366,'Feeder DER'!E$369,FALSE)),0,VLOOKUP($B320,'Feeder DER'!$B$3:$V$366,'Feeder DER'!E$369,FALSE)/1000)</f>
        <v>0.20246309164325868</v>
      </c>
      <c r="AF320" s="82">
        <f>IF(ISNA(VLOOKUP($B320,'Feeder DER'!$B$3:$V$366,'Feeder DER'!F$369,FALSE)),0,VLOOKUP($B320,'Feeder DER'!$B$3:$V$366,'Feeder DER'!F$369,FALSE)/1000)</f>
        <v>0.28562263037252456</v>
      </c>
      <c r="AG320" s="82">
        <f>IF(ISNA(VLOOKUP($B320,'Feeder DER'!$B$3:$V$366,'Feeder DER'!G$369,FALSE)),0,VLOOKUP($B320,'Feeder DER'!$B$3:$V$366,'Feeder DER'!G$369,FALSE)/1000)</f>
        <v>0.37075867071185864</v>
      </c>
      <c r="AH320" s="82">
        <f>IF(ISNA(VLOOKUP($B320,'Feeder DER'!$B$3:$V$366,'Feeder DER'!H$369,FALSE)),0,VLOOKUP($B320,'Feeder DER'!$B$3:$V$366,'Feeder DER'!H$369,FALSE)/1000)</f>
        <v>0.46453526682884588</v>
      </c>
      <c r="AI320" s="82">
        <f>IF(ISNA(VLOOKUP($B320,'Feeder DER'!$B$3:$V$366,'Feeder DER'!I$369,FALSE)),0,VLOOKUP($B320,'Feeder DER'!$B$3:$V$366,'Feeder DER'!I$369,FALSE)/1000)</f>
        <v>0.56918070812068733</v>
      </c>
      <c r="AJ320" s="82">
        <f>IF(ISNA(VLOOKUP($B320,'Feeder DER'!$B$3:$V$366,'Feeder DER'!J$369,FALSE)),0,VLOOKUP($B320,'Feeder DER'!$B$3:$V$366,'Feeder DER'!J$369,FALSE)/1000)</f>
        <v>0.79264853362858789</v>
      </c>
      <c r="AK320" s="82">
        <f>IF(ISNA(VLOOKUP($B320,'Feeder DER'!$B$3:$V$366,'Feeder DER'!K$369,FALSE)),0,VLOOKUP($B320,'Feeder DER'!$B$3:$V$366,'Feeder DER'!K$369,FALSE)/1000)</f>
        <v>0.9832176285166413</v>
      </c>
      <c r="AL320" s="82">
        <f>IF(ISNA(VLOOKUP($B320,'Feeder DER'!$B$3:$V$366,'Feeder DER'!L$369,FALSE)),0,VLOOKUP($B320,'Feeder DER'!$B$3:$V$366,'Feeder DER'!L$369,FALSE)/1000)</f>
        <v>1.1628730461475965</v>
      </c>
      <c r="AM320" s="82">
        <f>IF(ISNA(VLOOKUP($B320,'Feeder DER'!$B$3:$V$366,'Feeder DER'!M$369,FALSE)),0,VLOOKUP($B320,'Feeder DER'!$B$3:$V$366,'Feeder DER'!M$369,FALSE)/1000)</f>
        <v>-0.60503476633454745</v>
      </c>
      <c r="AN320" s="82">
        <f>IF(ISNA(VLOOKUP($B320,'Feeder DER'!$B$3:$V$366,'Feeder DER'!N$369,FALSE)),0,VLOOKUP($B320,'Feeder DER'!$B$3:$V$366,'Feeder DER'!N$369,FALSE)/1000)</f>
        <v>-0.74871397710268994</v>
      </c>
      <c r="AO320" s="82">
        <f>IF(ISNA(VLOOKUP($B320,'Feeder DER'!$B$3:$V$366,'Feeder DER'!O$369,FALSE)),0,VLOOKUP($B320,'Feeder DER'!$B$3:$V$366,'Feeder DER'!O$369,FALSE)/1000)</f>
        <v>-0.90434351727397033</v>
      </c>
      <c r="AP320" s="82">
        <f>IF(ISNA(VLOOKUP($B320,'Feeder DER'!$B$3:$V$366,'Feeder DER'!P$369,FALSE)),0,VLOOKUP($B320,'Feeder DER'!$B$3:$V$366,'Feeder DER'!P$369,FALSE)/1000)</f>
        <v>-1.0546614062345896</v>
      </c>
      <c r="AQ320" s="82">
        <f>IF(ISNA(VLOOKUP($B320,'Feeder DER'!$B$3:$V$366,'Feeder DER'!Q$369,FALSE)),0,VLOOKUP($B320,'Feeder DER'!$B$3:$V$366,'Feeder DER'!Q$369,FALSE)/1000)</f>
        <v>-1.1855896118072238</v>
      </c>
      <c r="AR320" s="82">
        <f>IF(ISNA(VLOOKUP($B320,'Feeder DER'!$B$3:$V$366,'Feeder DER'!R$369,FALSE)),0,VLOOKUP($B320,'Feeder DER'!$B$3:$V$366,'Feeder DER'!R$369,FALSE)/1000)</f>
        <v>-1.3025764436880483</v>
      </c>
      <c r="AS320" s="82">
        <f>IF(ISNA(VLOOKUP($B320,'Feeder DER'!$B$3:$V$366,'Feeder DER'!S$369,FALSE)),0,VLOOKUP($B320,'Feeder DER'!$B$3:$V$366,'Feeder DER'!S$369,FALSE)/1000)</f>
        <v>-1.4114705064252042</v>
      </c>
      <c r="AT320" s="82">
        <f>IF(ISNA(VLOOKUP($B320,'Feeder DER'!$B$3:$V$366,'Feeder DER'!T$369,FALSE)),0,VLOOKUP($B320,'Feeder DER'!$B$3:$V$366,'Feeder DER'!T$369,FALSE)/1000)</f>
        <v>-1.5286402470442302</v>
      </c>
      <c r="AU320" s="82">
        <f>IF(ISNA(VLOOKUP($B320,'Feeder DER'!$B$3:$V$366,'Feeder DER'!U$369,FALSE)),0,VLOOKUP($B320,'Feeder DER'!$B$3:$V$366,'Feeder DER'!U$369,FALSE)/1000)</f>
        <v>-1.6486241088087281</v>
      </c>
      <c r="AV320" s="82">
        <f>IF(ISNA(VLOOKUP($B320,'Feeder DER'!$B$3:$V$366,'Feeder DER'!V$369,FALSE)),0,VLOOKUP($B320,'Feeder DER'!$B$3:$V$366,'Feeder DER'!V$369,FALSE)/1000)</f>
        <v>-1.7538412284134042</v>
      </c>
    </row>
    <row r="321" spans="1:48" x14ac:dyDescent="0.25">
      <c r="A321" s="9" t="s">
        <v>82</v>
      </c>
      <c r="B321" s="108">
        <v>41514</v>
      </c>
      <c r="C321" s="109">
        <v>46.288974760000002</v>
      </c>
      <c r="D321" s="109">
        <v>64.99803756831578</v>
      </c>
      <c r="E321" s="109">
        <v>64.99803756831578</v>
      </c>
      <c r="F321" s="109">
        <v>65.987944037825983</v>
      </c>
      <c r="G321" s="109">
        <v>68.33412957876601</v>
      </c>
      <c r="H321" s="109">
        <v>69.977380231246826</v>
      </c>
      <c r="I321" s="109">
        <v>70.334434506382863</v>
      </c>
      <c r="J321" s="109">
        <v>70.707669948771297</v>
      </c>
      <c r="K321" s="109">
        <v>71.269013416021764</v>
      </c>
      <c r="L321" s="109">
        <v>73.536564254427162</v>
      </c>
      <c r="M321" s="109">
        <v>78.255954593470577</v>
      </c>
      <c r="N321" s="109">
        <v>82.979749232910507</v>
      </c>
      <c r="P321" s="109">
        <v>65.742768771710402</v>
      </c>
      <c r="Q321" s="109">
        <v>72.889533812882249</v>
      </c>
      <c r="R321" s="109">
        <v>72.889533812882249</v>
      </c>
      <c r="S321" s="109">
        <v>75.159981094922841</v>
      </c>
      <c r="T321" s="109">
        <v>76.627453922301626</v>
      </c>
      <c r="U321" s="109">
        <v>78.020625491582365</v>
      </c>
      <c r="V321" s="109">
        <v>78.522397939315297</v>
      </c>
      <c r="W321" s="109">
        <v>79.135715962292906</v>
      </c>
      <c r="X321" s="109">
        <v>80.011638848664404</v>
      </c>
      <c r="Y321" s="109">
        <v>81.611045972411006</v>
      </c>
      <c r="Z321" s="109">
        <v>85.629262806910987</v>
      </c>
      <c r="AA321" s="109">
        <v>89.272583290584706</v>
      </c>
      <c r="AC321" s="82">
        <f>IF(ISNA(VLOOKUP($B321,'Feeder DER'!$B$3:$V$366,'Feeder DER'!C$369,FALSE)),0,VLOOKUP($B321,'Feeder DER'!$B$3:$V$366,'Feeder DER'!C$369,FALSE)/1000)</f>
        <v>3.5822096070794784E-2</v>
      </c>
      <c r="AD321" s="82">
        <f>IF(ISNA(VLOOKUP($B321,'Feeder DER'!$B$3:$V$366,'Feeder DER'!D$369,FALSE)),0,VLOOKUP($B321,'Feeder DER'!$B$3:$V$366,'Feeder DER'!D$369,FALSE)/1000)</f>
        <v>7.3827820105000122E-2</v>
      </c>
      <c r="AE321" s="82">
        <f>IF(ISNA(VLOOKUP($B321,'Feeder DER'!$B$3:$V$366,'Feeder DER'!E$369,FALSE)),0,VLOOKUP($B321,'Feeder DER'!$B$3:$V$366,'Feeder DER'!E$369,FALSE)/1000)</f>
        <v>0.11888035067906363</v>
      </c>
      <c r="AF321" s="82">
        <f>IF(ISNA(VLOOKUP($B321,'Feeder DER'!$B$3:$V$366,'Feeder DER'!F$369,FALSE)),0,VLOOKUP($B321,'Feeder DER'!$B$3:$V$366,'Feeder DER'!F$369,FALSE)/1000)</f>
        <v>0.17017152822690351</v>
      </c>
      <c r="AG321" s="82">
        <f>IF(ISNA(VLOOKUP($B321,'Feeder DER'!$B$3:$V$366,'Feeder DER'!G$369,FALSE)),0,VLOOKUP($B321,'Feeder DER'!$B$3:$V$366,'Feeder DER'!G$369,FALSE)/1000)</f>
        <v>0.22371779889105226</v>
      </c>
      <c r="AH321" s="82">
        <f>IF(ISNA(VLOOKUP($B321,'Feeder DER'!$B$3:$V$366,'Feeder DER'!H$369,FALSE)),0,VLOOKUP($B321,'Feeder DER'!$B$3:$V$366,'Feeder DER'!H$369,FALSE)/1000)</f>
        <v>0.28376430675265396</v>
      </c>
      <c r="AI321" s="82">
        <f>IF(ISNA(VLOOKUP($B321,'Feeder DER'!$B$3:$V$366,'Feeder DER'!I$369,FALSE)),0,VLOOKUP($B321,'Feeder DER'!$B$3:$V$366,'Feeder DER'!I$369,FALSE)/1000)</f>
        <v>0.35159717429584847</v>
      </c>
      <c r="AJ321" s="82">
        <f>IF(ISNA(VLOOKUP($B321,'Feeder DER'!$B$3:$V$366,'Feeder DER'!J$369,FALSE)),0,VLOOKUP($B321,'Feeder DER'!$B$3:$V$366,'Feeder DER'!J$369,FALSE)/1000)</f>
        <v>0.49871521080354886</v>
      </c>
      <c r="AK321" s="82">
        <f>IF(ISNA(VLOOKUP($B321,'Feeder DER'!$B$3:$V$366,'Feeder DER'!K$369,FALSE)),0,VLOOKUP($B321,'Feeder DER'!$B$3:$V$366,'Feeder DER'!K$369,FALSE)/1000)</f>
        <v>0.62351945770552808</v>
      </c>
      <c r="AL321" s="82">
        <f>IF(ISNA(VLOOKUP($B321,'Feeder DER'!$B$3:$V$366,'Feeder DER'!L$369,FALSE)),0,VLOOKUP($B321,'Feeder DER'!$B$3:$V$366,'Feeder DER'!L$369,FALSE)/1000)</f>
        <v>0.74151787442760575</v>
      </c>
      <c r="AM321" s="82">
        <f>IF(ISNA(VLOOKUP($B321,'Feeder DER'!$B$3:$V$366,'Feeder DER'!M$369,FALSE)),0,VLOOKUP($B321,'Feeder DER'!$B$3:$V$366,'Feeder DER'!M$369,FALSE)/1000)</f>
        <v>-0.35548192148699714</v>
      </c>
      <c r="AN321" s="82">
        <f>IF(ISNA(VLOOKUP($B321,'Feeder DER'!$B$3:$V$366,'Feeder DER'!N$369,FALSE)),0,VLOOKUP($B321,'Feeder DER'!$B$3:$V$366,'Feeder DER'!N$369,FALSE)/1000)</f>
        <v>-0.44072052287026353</v>
      </c>
      <c r="AO321" s="82">
        <f>IF(ISNA(VLOOKUP($B321,'Feeder DER'!$B$3:$V$366,'Feeder DER'!O$369,FALSE)),0,VLOOKUP($B321,'Feeder DER'!$B$3:$V$366,'Feeder DER'!O$369,FALSE)/1000)</f>
        <v>-0.53346953800003583</v>
      </c>
      <c r="AP321" s="82">
        <f>IF(ISNA(VLOOKUP($B321,'Feeder DER'!$B$3:$V$366,'Feeder DER'!P$369,FALSE)),0,VLOOKUP($B321,'Feeder DER'!$B$3:$V$366,'Feeder DER'!P$369,FALSE)/1000)</f>
        <v>-0.62313844579093247</v>
      </c>
      <c r="AQ321" s="82">
        <f>IF(ISNA(VLOOKUP($B321,'Feeder DER'!$B$3:$V$366,'Feeder DER'!Q$369,FALSE)),0,VLOOKUP($B321,'Feeder DER'!$B$3:$V$366,'Feeder DER'!Q$369,FALSE)/1000)</f>
        <v>-0.7012232280498224</v>
      </c>
      <c r="AR321" s="82">
        <f>IF(ISNA(VLOOKUP($B321,'Feeder DER'!$B$3:$V$366,'Feeder DER'!R$369,FALSE)),0,VLOOKUP($B321,'Feeder DER'!$B$3:$V$366,'Feeder DER'!R$369,FALSE)/1000)</f>
        <v>-0.77062727734947478</v>
      </c>
      <c r="AS321" s="82">
        <f>IF(ISNA(VLOOKUP($B321,'Feeder DER'!$B$3:$V$366,'Feeder DER'!S$369,FALSE)),0,VLOOKUP($B321,'Feeder DER'!$B$3:$V$366,'Feeder DER'!S$369,FALSE)/1000)</f>
        <v>-0.83482050909017569</v>
      </c>
      <c r="AT321" s="82">
        <f>IF(ISNA(VLOOKUP($B321,'Feeder DER'!$B$3:$V$366,'Feeder DER'!T$369,FALSE)),0,VLOOKUP($B321,'Feeder DER'!$B$3:$V$366,'Feeder DER'!T$369,FALSE)/1000)</f>
        <v>-0.89993751969877867</v>
      </c>
      <c r="AU321" s="82">
        <f>IF(ISNA(VLOOKUP($B321,'Feeder DER'!$B$3:$V$366,'Feeder DER'!U$369,FALSE)),0,VLOOKUP($B321,'Feeder DER'!$B$3:$V$366,'Feeder DER'!U$369,FALSE)/1000)</f>
        <v>-0.96822411046858048</v>
      </c>
      <c r="AV321" s="82">
        <f>IF(ISNA(VLOOKUP($B321,'Feeder DER'!$B$3:$V$366,'Feeder DER'!V$369,FALSE)),0,VLOOKUP($B321,'Feeder DER'!$B$3:$V$366,'Feeder DER'!V$369,FALSE)/1000)</f>
        <v>-1.0277657328384628</v>
      </c>
    </row>
    <row r="322" spans="1:48" x14ac:dyDescent="0.25">
      <c r="A322" s="9" t="s">
        <v>82</v>
      </c>
      <c r="B322" s="108">
        <v>41515</v>
      </c>
      <c r="C322" s="109">
        <v>79.218597410000001</v>
      </c>
      <c r="D322" s="109">
        <v>106.928148310181</v>
      </c>
      <c r="E322" s="109">
        <v>106.928148310181</v>
      </c>
      <c r="F322" s="109">
        <v>108.55664156543878</v>
      </c>
      <c r="G322" s="109">
        <v>112.41634694840759</v>
      </c>
      <c r="H322" s="109">
        <v>115.11965547975505</v>
      </c>
      <c r="I322" s="109">
        <v>115.70704479049238</v>
      </c>
      <c r="J322" s="109">
        <v>116.32105370878287</v>
      </c>
      <c r="K322" s="109">
        <v>117.24451878195559</v>
      </c>
      <c r="L322" s="109">
        <v>120.97486236494525</v>
      </c>
      <c r="M322" s="109">
        <v>128.73872245959004</v>
      </c>
      <c r="N322" s="109">
        <v>136.50982806046272</v>
      </c>
      <c r="P322" s="109">
        <v>130.46810079475699</v>
      </c>
      <c r="Q322" s="109">
        <v>129.50012012620331</v>
      </c>
      <c r="R322" s="109">
        <v>129.50012012620331</v>
      </c>
      <c r="S322" s="109">
        <v>133.53393925473924</v>
      </c>
      <c r="T322" s="109">
        <v>136.14114357457129</v>
      </c>
      <c r="U322" s="109">
        <v>138.61633961631603</v>
      </c>
      <c r="V322" s="109">
        <v>139.50782003686922</v>
      </c>
      <c r="W322" s="109">
        <v>140.5974793267072</v>
      </c>
      <c r="X322" s="109">
        <v>142.15369889723698</v>
      </c>
      <c r="Y322" s="109">
        <v>144.99530596784339</v>
      </c>
      <c r="Z322" s="109">
        <v>152.13432216867017</v>
      </c>
      <c r="AA322" s="109">
        <v>158.60727398511625</v>
      </c>
      <c r="AC322" s="82">
        <f>IF(ISNA(VLOOKUP($B322,'Feeder DER'!$B$3:$V$366,'Feeder DER'!C$369,FALSE)),0,VLOOKUP($B322,'Feeder DER'!$B$3:$V$366,'Feeder DER'!C$369,FALSE)/1000)</f>
        <v>0.11607325144418246</v>
      </c>
      <c r="AD322" s="82">
        <f>IF(ISNA(VLOOKUP($B322,'Feeder DER'!$B$3:$V$366,'Feeder DER'!D$369,FALSE)),0,VLOOKUP($B322,'Feeder DER'!$B$3:$V$366,'Feeder DER'!D$369,FALSE)/1000)</f>
        <v>0.22624411344439532</v>
      </c>
      <c r="AE322" s="82">
        <f>IF(ISNA(VLOOKUP($B322,'Feeder DER'!$B$3:$V$366,'Feeder DER'!E$369,FALSE)),0,VLOOKUP($B322,'Feeder DER'!$B$3:$V$366,'Feeder DER'!E$369,FALSE)/1000)</f>
        <v>0.35913356693957466</v>
      </c>
      <c r="AF322" s="82">
        <f>IF(ISNA(VLOOKUP($B322,'Feeder DER'!$B$3:$V$366,'Feeder DER'!F$369,FALSE)),0,VLOOKUP($B322,'Feeder DER'!$B$3:$V$366,'Feeder DER'!F$369,FALSE)/1000)</f>
        <v>0.51529788964150536</v>
      </c>
      <c r="AG322" s="82">
        <f>IF(ISNA(VLOOKUP($B322,'Feeder DER'!$B$3:$V$366,'Feeder DER'!G$369,FALSE)),0,VLOOKUP($B322,'Feeder DER'!$B$3:$V$366,'Feeder DER'!G$369,FALSE)/1000)</f>
        <v>0.68307067891849993</v>
      </c>
      <c r="AH322" s="82">
        <f>IF(ISNA(VLOOKUP($B322,'Feeder DER'!$B$3:$V$366,'Feeder DER'!H$369,FALSE)),0,VLOOKUP($B322,'Feeder DER'!$B$3:$V$366,'Feeder DER'!H$369,FALSE)/1000)</f>
        <v>0.87632349428622824</v>
      </c>
      <c r="AI322" s="82">
        <f>IF(ISNA(VLOOKUP($B322,'Feeder DER'!$B$3:$V$366,'Feeder DER'!I$369,FALSE)),0,VLOOKUP($B322,'Feeder DER'!$B$3:$V$366,'Feeder DER'!I$369,FALSE)/1000)</f>
        <v>1.0986961904064863</v>
      </c>
      <c r="AJ322" s="82">
        <f>IF(ISNA(VLOOKUP($B322,'Feeder DER'!$B$3:$V$366,'Feeder DER'!J$369,FALSE)),0,VLOOKUP($B322,'Feeder DER'!$B$3:$V$366,'Feeder DER'!J$369,FALSE)/1000)</f>
        <v>1.5924581704580849</v>
      </c>
      <c r="AK322" s="82">
        <f>IF(ISNA(VLOOKUP($B322,'Feeder DER'!$B$3:$V$366,'Feeder DER'!K$369,FALSE)),0,VLOOKUP($B322,'Feeder DER'!$B$3:$V$366,'Feeder DER'!K$369,FALSE)/1000)</f>
        <v>2.0080923476162118</v>
      </c>
      <c r="AL322" s="82">
        <f>IF(ISNA(VLOOKUP($B322,'Feeder DER'!$B$3:$V$366,'Feeder DER'!L$369,FALSE)),0,VLOOKUP($B322,'Feeder DER'!$B$3:$V$366,'Feeder DER'!L$369,FALSE)/1000)</f>
        <v>2.4032255411463201</v>
      </c>
      <c r="AM322" s="82">
        <f>IF(ISNA(VLOOKUP($B322,'Feeder DER'!$B$3:$V$366,'Feeder DER'!M$369,FALSE)),0,VLOOKUP($B322,'Feeder DER'!$B$3:$V$366,'Feeder DER'!M$369,FALSE)/1000)</f>
        <v>-0.96905260396020043</v>
      </c>
      <c r="AN322" s="82">
        <f>IF(ISNA(VLOOKUP($B322,'Feeder DER'!$B$3:$V$366,'Feeder DER'!N$369,FALSE)),0,VLOOKUP($B322,'Feeder DER'!$B$3:$V$366,'Feeder DER'!N$369,FALSE)/1000)</f>
        <v>-1.2114210797054286</v>
      </c>
      <c r="AO322" s="82">
        <f>IF(ISNA(VLOOKUP($B322,'Feeder DER'!$B$3:$V$366,'Feeder DER'!O$369,FALSE)),0,VLOOKUP($B322,'Feeder DER'!$B$3:$V$366,'Feeder DER'!O$369,FALSE)/1000)</f>
        <v>-1.4753084470501319</v>
      </c>
      <c r="AP322" s="82">
        <f>IF(ISNA(VLOOKUP($B322,'Feeder DER'!$B$3:$V$366,'Feeder DER'!P$369,FALSE)),0,VLOOKUP($B322,'Feeder DER'!$B$3:$V$366,'Feeder DER'!P$369,FALSE)/1000)</f>
        <v>-1.7286745443785649</v>
      </c>
      <c r="AQ322" s="82">
        <f>IF(ISNA(VLOOKUP($B322,'Feeder DER'!$B$3:$V$366,'Feeder DER'!Q$369,FALSE)),0,VLOOKUP($B322,'Feeder DER'!$B$3:$V$366,'Feeder DER'!Q$369,FALSE)/1000)</f>
        <v>-1.9470686806099893</v>
      </c>
      <c r="AR322" s="82">
        <f>IF(ISNA(VLOOKUP($B322,'Feeder DER'!$B$3:$V$366,'Feeder DER'!R$369,FALSE)),0,VLOOKUP($B322,'Feeder DER'!$B$3:$V$366,'Feeder DER'!R$369,FALSE)/1000)</f>
        <v>-2.1373252490901975</v>
      </c>
      <c r="AS322" s="82">
        <f>IF(ISNA(VLOOKUP($B322,'Feeder DER'!$B$3:$V$366,'Feeder DER'!S$369,FALSE)),0,VLOOKUP($B322,'Feeder DER'!$B$3:$V$366,'Feeder DER'!S$369,FALSE)/1000)</f>
        <v>-2.3093081359317025</v>
      </c>
      <c r="AT322" s="82">
        <f>IF(ISNA(VLOOKUP($B322,'Feeder DER'!$B$3:$V$366,'Feeder DER'!T$369,FALSE)),0,VLOOKUP($B322,'Feeder DER'!$B$3:$V$366,'Feeder DER'!T$369,FALSE)/1000)</f>
        <v>-2.4589035361923983</v>
      </c>
      <c r="AU322" s="82">
        <f>IF(ISNA(VLOOKUP($B322,'Feeder DER'!$B$3:$V$366,'Feeder DER'!U$369,FALSE)),0,VLOOKUP($B322,'Feeder DER'!$B$3:$V$366,'Feeder DER'!U$369,FALSE)/1000)</f>
        <v>-2.6269880497037463</v>
      </c>
      <c r="AV322" s="82">
        <f>IF(ISNA(VLOOKUP($B322,'Feeder DER'!$B$3:$V$366,'Feeder DER'!V$369,FALSE)),0,VLOOKUP($B322,'Feeder DER'!$B$3:$V$366,'Feeder DER'!V$369,FALSE)/1000)</f>
        <v>-2.7688806105039192</v>
      </c>
    </row>
    <row r="323" spans="1:48" x14ac:dyDescent="0.25">
      <c r="A323" s="9" t="s">
        <v>82</v>
      </c>
      <c r="B323" s="108">
        <v>41516</v>
      </c>
      <c r="C323" s="109">
        <v>81.390587132700404</v>
      </c>
      <c r="D323" s="109">
        <v>163.85565942766161</v>
      </c>
      <c r="E323" s="109">
        <v>163.85565942766161</v>
      </c>
      <c r="F323" s="109">
        <v>166.35114672853314</v>
      </c>
      <c r="G323" s="109">
        <v>172.26572189622669</v>
      </c>
      <c r="H323" s="109">
        <v>176.40824572218341</v>
      </c>
      <c r="I323" s="109">
        <v>177.30835541614752</v>
      </c>
      <c r="J323" s="109">
        <v>178.24925673905366</v>
      </c>
      <c r="K323" s="109">
        <v>179.66436567822834</v>
      </c>
      <c r="L323" s="109">
        <v>185.38070807582989</v>
      </c>
      <c r="M323" s="109">
        <v>197.27797213226737</v>
      </c>
      <c r="N323" s="109">
        <v>209.18633913231338</v>
      </c>
      <c r="P323" s="109">
        <v>130.58250899265099</v>
      </c>
      <c r="Q323" s="109">
        <v>140.95048235245957</v>
      </c>
      <c r="R323" s="109">
        <v>140.95048235245957</v>
      </c>
      <c r="S323" s="109">
        <v>145.34097057235945</v>
      </c>
      <c r="T323" s="109">
        <v>148.17870312514481</v>
      </c>
      <c r="U323" s="109">
        <v>150.87275526703337</v>
      </c>
      <c r="V323" s="109">
        <v>151.84306012205812</v>
      </c>
      <c r="W323" s="109">
        <v>153.02906676323207</v>
      </c>
      <c r="X323" s="109">
        <v>154.72288680678682</v>
      </c>
      <c r="Y323" s="109">
        <v>157.8157479320723</v>
      </c>
      <c r="Z323" s="109">
        <v>165.58599382873962</v>
      </c>
      <c r="AA323" s="109">
        <v>172.63128212563979</v>
      </c>
      <c r="AC323" s="82">
        <f>IF(ISNA(VLOOKUP($B323,'Feeder DER'!$B$3:$V$366,'Feeder DER'!C$369,FALSE)),0,VLOOKUP($B323,'Feeder DER'!$B$3:$V$366,'Feeder DER'!C$369,FALSE)/1000)</f>
        <v>8.1336912636382971E-2</v>
      </c>
      <c r="AD323" s="82">
        <f>IF(ISNA(VLOOKUP($B323,'Feeder DER'!$B$3:$V$366,'Feeder DER'!D$369,FALSE)),0,VLOOKUP($B323,'Feeder DER'!$B$3:$V$366,'Feeder DER'!D$369,FALSE)/1000)</f>
        <v>0.16157268591001001</v>
      </c>
      <c r="AE323" s="82">
        <f>IF(ISNA(VLOOKUP($B323,'Feeder DER'!$B$3:$V$366,'Feeder DER'!E$369,FALSE)),0,VLOOKUP($B323,'Feeder DER'!$B$3:$V$366,'Feeder DER'!E$369,FALSE)/1000)</f>
        <v>0.25841182791579076</v>
      </c>
      <c r="AF323" s="82">
        <f>IF(ISNA(VLOOKUP($B323,'Feeder DER'!$B$3:$V$366,'Feeder DER'!F$369,FALSE)),0,VLOOKUP($B323,'Feeder DER'!$B$3:$V$366,'Feeder DER'!F$369,FALSE)/1000)</f>
        <v>0.37345294784373162</v>
      </c>
      <c r="AG323" s="82">
        <f>IF(ISNA(VLOOKUP($B323,'Feeder DER'!$B$3:$V$366,'Feeder DER'!G$369,FALSE)),0,VLOOKUP($B323,'Feeder DER'!$B$3:$V$366,'Feeder DER'!G$369,FALSE)/1000)</f>
        <v>0.49854301622357222</v>
      </c>
      <c r="AH323" s="82">
        <f>IF(ISNA(VLOOKUP($B323,'Feeder DER'!$B$3:$V$366,'Feeder DER'!H$369,FALSE)),0,VLOOKUP($B323,'Feeder DER'!$B$3:$V$366,'Feeder DER'!H$369,FALSE)/1000)</f>
        <v>0.64470646631355832</v>
      </c>
      <c r="AI323" s="82">
        <f>IF(ISNA(VLOOKUP($B323,'Feeder DER'!$B$3:$V$366,'Feeder DER'!I$369,FALSE)),0,VLOOKUP($B323,'Feeder DER'!$B$3:$V$366,'Feeder DER'!I$369,FALSE)/1000)</f>
        <v>0.81476542071418323</v>
      </c>
      <c r="AJ323" s="82">
        <f>IF(ISNA(VLOOKUP($B323,'Feeder DER'!$B$3:$V$366,'Feeder DER'!J$369,FALSE)),0,VLOOKUP($B323,'Feeder DER'!$B$3:$V$366,'Feeder DER'!J$369,FALSE)/1000)</f>
        <v>1.1981279675098595</v>
      </c>
      <c r="AK323" s="82">
        <f>IF(ISNA(VLOOKUP($B323,'Feeder DER'!$B$3:$V$366,'Feeder DER'!K$369,FALSE)),0,VLOOKUP($B323,'Feeder DER'!$B$3:$V$366,'Feeder DER'!K$369,FALSE)/1000)</f>
        <v>1.5197654112573358</v>
      </c>
      <c r="AL323" s="82">
        <f>IF(ISNA(VLOOKUP($B323,'Feeder DER'!$B$3:$V$366,'Feeder DER'!L$369,FALSE)),0,VLOOKUP($B323,'Feeder DER'!$B$3:$V$366,'Feeder DER'!L$369,FALSE)/1000)</f>
        <v>1.8273545723697266</v>
      </c>
      <c r="AM323" s="82">
        <f>IF(ISNA(VLOOKUP($B323,'Feeder DER'!$B$3:$V$366,'Feeder DER'!M$369,FALSE)),0,VLOOKUP($B323,'Feeder DER'!$B$3:$V$366,'Feeder DER'!M$369,FALSE)/1000)</f>
        <v>-0.75453324702032554</v>
      </c>
      <c r="AN323" s="82">
        <f>IF(ISNA(VLOOKUP($B323,'Feeder DER'!$B$3:$V$366,'Feeder DER'!N$369,FALSE)),0,VLOOKUP($B323,'Feeder DER'!$B$3:$V$366,'Feeder DER'!N$369,FALSE)/1000)</f>
        <v>-0.92555106026596601</v>
      </c>
      <c r="AO323" s="82">
        <f>IF(ISNA(VLOOKUP($B323,'Feeder DER'!$B$3:$V$366,'Feeder DER'!O$369,FALSE)),0,VLOOKUP($B323,'Feeder DER'!$B$3:$V$366,'Feeder DER'!O$369,FALSE)/1000)</f>
        <v>-1.1091337110658659</v>
      </c>
      <c r="AP323" s="82">
        <f>IF(ISNA(VLOOKUP($B323,'Feeder DER'!$B$3:$V$366,'Feeder DER'!P$369,FALSE)),0,VLOOKUP($B323,'Feeder DER'!$B$3:$V$366,'Feeder DER'!P$369,FALSE)/1000)</f>
        <v>-1.2814953594526479</v>
      </c>
      <c r="AQ323" s="82">
        <f>IF(ISNA(VLOOKUP($B323,'Feeder DER'!$B$3:$V$366,'Feeder DER'!Q$369,FALSE)),0,VLOOKUP($B323,'Feeder DER'!$B$3:$V$366,'Feeder DER'!Q$369,FALSE)/1000)</f>
        <v>-1.4258433975257712</v>
      </c>
      <c r="AR323" s="82">
        <f>IF(ISNA(VLOOKUP($B323,'Feeder DER'!$B$3:$V$366,'Feeder DER'!R$369,FALSE)),0,VLOOKUP($B323,'Feeder DER'!$B$3:$V$366,'Feeder DER'!R$369,FALSE)/1000)</f>
        <v>-1.5466142638376656</v>
      </c>
      <c r="AS323" s="82">
        <f>IF(ISNA(VLOOKUP($B323,'Feeder DER'!$B$3:$V$366,'Feeder DER'!S$369,FALSE)),0,VLOOKUP($B323,'Feeder DER'!$B$3:$V$366,'Feeder DER'!S$369,FALSE)/1000)</f>
        <v>-1.6506733851701361</v>
      </c>
      <c r="AT323" s="82">
        <f>IF(ISNA(VLOOKUP($B323,'Feeder DER'!$B$3:$V$366,'Feeder DER'!T$369,FALSE)),0,VLOOKUP($B323,'Feeder DER'!$B$3:$V$366,'Feeder DER'!T$369,FALSE)/1000)</f>
        <v>-1.7197242753217026</v>
      </c>
      <c r="AU323" s="82">
        <f>IF(ISNA(VLOOKUP($B323,'Feeder DER'!$B$3:$V$366,'Feeder DER'!U$369,FALSE)),0,VLOOKUP($B323,'Feeder DER'!$B$3:$V$366,'Feeder DER'!U$369,FALSE)/1000)</f>
        <v>-1.8051389740259369</v>
      </c>
      <c r="AV323" s="82">
        <f>IF(ISNA(VLOOKUP($B323,'Feeder DER'!$B$3:$V$366,'Feeder DER'!V$369,FALSE)),0,VLOOKUP($B323,'Feeder DER'!$B$3:$V$366,'Feeder DER'!V$369,FALSE)/1000)</f>
        <v>-1.872965772822184</v>
      </c>
    </row>
    <row r="324" spans="1:48" x14ac:dyDescent="0.25">
      <c r="A324" s="9" t="s">
        <v>82</v>
      </c>
      <c r="B324" s="108">
        <v>41517</v>
      </c>
      <c r="C324" s="109">
        <v>73.517196659999996</v>
      </c>
      <c r="D324" s="109">
        <v>94.165733598655535</v>
      </c>
      <c r="E324" s="109">
        <v>94.165733598655535</v>
      </c>
      <c r="F324" s="109">
        <v>95.599857956602634</v>
      </c>
      <c r="G324" s="109">
        <v>98.998888002532397</v>
      </c>
      <c r="H324" s="109">
        <v>101.37954300330358</v>
      </c>
      <c r="I324" s="109">
        <v>101.89682443226033</v>
      </c>
      <c r="J324" s="109">
        <v>102.43754828412409</v>
      </c>
      <c r="K324" s="109">
        <v>103.25079313538434</v>
      </c>
      <c r="L324" s="109">
        <v>106.53590136571</v>
      </c>
      <c r="M324" s="109">
        <v>113.37310553433343</v>
      </c>
      <c r="N324" s="109">
        <v>120.21669042141149</v>
      </c>
      <c r="P324" s="109">
        <v>126.072825082116</v>
      </c>
      <c r="Q324" s="109">
        <v>119.77739064267298</v>
      </c>
      <c r="R324" s="109">
        <v>119.77739064267298</v>
      </c>
      <c r="S324" s="109">
        <v>123.50835497745254</v>
      </c>
      <c r="T324" s="109">
        <v>125.91981320619745</v>
      </c>
      <c r="U324" s="109">
        <v>128.20917419613579</v>
      </c>
      <c r="V324" s="109">
        <v>129.03372322727827</v>
      </c>
      <c r="W324" s="109">
        <v>130.04157207173606</v>
      </c>
      <c r="X324" s="109">
        <v>131.48095235372702</v>
      </c>
      <c r="Y324" s="109">
        <v>134.10921462728561</v>
      </c>
      <c r="Z324" s="109">
        <v>140.71224118399829</v>
      </c>
      <c r="AA324" s="109">
        <v>146.69921075262945</v>
      </c>
      <c r="AC324" s="82">
        <f>IF(ISNA(VLOOKUP($B324,'Feeder DER'!$B$3:$V$366,'Feeder DER'!C$369,FALSE)),0,VLOOKUP($B324,'Feeder DER'!$B$3:$V$366,'Feeder DER'!C$369,FALSE)/1000)</f>
        <v>9.2548365108011565E-2</v>
      </c>
      <c r="AD324" s="82">
        <f>IF(ISNA(VLOOKUP($B324,'Feeder DER'!$B$3:$V$366,'Feeder DER'!D$369,FALSE)),0,VLOOKUP($B324,'Feeder DER'!$B$3:$V$366,'Feeder DER'!D$369,FALSE)/1000)</f>
        <v>0.18860518122150699</v>
      </c>
      <c r="AE324" s="82">
        <f>IF(ISNA(VLOOKUP($B324,'Feeder DER'!$B$3:$V$366,'Feeder DER'!E$369,FALSE)),0,VLOOKUP($B324,'Feeder DER'!$B$3:$V$366,'Feeder DER'!E$369,FALSE)/1000)</f>
        <v>0.29969849435186047</v>
      </c>
      <c r="AF324" s="82">
        <f>IF(ISNA(VLOOKUP($B324,'Feeder DER'!$B$3:$V$366,'Feeder DER'!F$369,FALSE)),0,VLOOKUP($B324,'Feeder DER'!$B$3:$V$366,'Feeder DER'!F$369,FALSE)/1000)</f>
        <v>0.42015082916114577</v>
      </c>
      <c r="AG324" s="82">
        <f>IF(ISNA(VLOOKUP($B324,'Feeder DER'!$B$3:$V$366,'Feeder DER'!G$369,FALSE)),0,VLOOKUP($B324,'Feeder DER'!$B$3:$V$366,'Feeder DER'!G$369,FALSE)/1000)</f>
        <v>0.53997940674143818</v>
      </c>
      <c r="AH324" s="82">
        <f>IF(ISNA(VLOOKUP($B324,'Feeder DER'!$B$3:$V$366,'Feeder DER'!H$369,FALSE)),0,VLOOKUP($B324,'Feeder DER'!$B$3:$V$366,'Feeder DER'!H$369,FALSE)/1000)</f>
        <v>0.66786986740069598</v>
      </c>
      <c r="AI324" s="82">
        <f>IF(ISNA(VLOOKUP($B324,'Feeder DER'!$B$3:$V$366,'Feeder DER'!I$369,FALSE)),0,VLOOKUP($B324,'Feeder DER'!$B$3:$V$366,'Feeder DER'!I$369,FALSE)/1000)</f>
        <v>0.80709774154454683</v>
      </c>
      <c r="AJ324" s="82">
        <f>IF(ISNA(VLOOKUP($B324,'Feeder DER'!$B$3:$V$366,'Feeder DER'!J$369,FALSE)),0,VLOOKUP($B324,'Feeder DER'!$B$3:$V$366,'Feeder DER'!J$369,FALSE)/1000)</f>
        <v>1.0975446442908674</v>
      </c>
      <c r="AK324" s="82">
        <f>IF(ISNA(VLOOKUP($B324,'Feeder DER'!$B$3:$V$366,'Feeder DER'!K$369,FALSE)),0,VLOOKUP($B324,'Feeder DER'!$B$3:$V$366,'Feeder DER'!K$369,FALSE)/1000)</f>
        <v>1.3476254546777506</v>
      </c>
      <c r="AL324" s="82">
        <f>IF(ISNA(VLOOKUP($B324,'Feeder DER'!$B$3:$V$366,'Feeder DER'!L$369,FALSE)),0,VLOOKUP($B324,'Feeder DER'!$B$3:$V$366,'Feeder DER'!L$369,FALSE)/1000)</f>
        <v>1.5807354315647786</v>
      </c>
      <c r="AM324" s="82">
        <f>IF(ISNA(VLOOKUP($B324,'Feeder DER'!$B$3:$V$366,'Feeder DER'!M$369,FALSE)),0,VLOOKUP($B324,'Feeder DER'!$B$3:$V$366,'Feeder DER'!M$369,FALSE)/1000)</f>
        <v>-0.88230114926013858</v>
      </c>
      <c r="AN324" s="82">
        <f>IF(ISNA(VLOOKUP($B324,'Feeder DER'!$B$3:$V$366,'Feeder DER'!N$369,FALSE)),0,VLOOKUP($B324,'Feeder DER'!$B$3:$V$366,'Feeder DER'!N$369,FALSE)/1000)</f>
        <v>-1.103672824403958</v>
      </c>
      <c r="AO324" s="82">
        <f>IF(ISNA(VLOOKUP($B324,'Feeder DER'!$B$3:$V$366,'Feeder DER'!O$369,FALSE)),0,VLOOKUP($B324,'Feeder DER'!$B$3:$V$366,'Feeder DER'!O$369,FALSE)/1000)</f>
        <v>-1.3446410224115242</v>
      </c>
      <c r="AP324" s="82">
        <f>IF(ISNA(VLOOKUP($B324,'Feeder DER'!$B$3:$V$366,'Feeder DER'!P$369,FALSE)),0,VLOOKUP($B324,'Feeder DER'!$B$3:$V$366,'Feeder DER'!P$369,FALSE)/1000)</f>
        <v>-1.5801707013752098</v>
      </c>
      <c r="AQ324" s="82">
        <f>IF(ISNA(VLOOKUP($B324,'Feeder DER'!$B$3:$V$366,'Feeder DER'!Q$369,FALSE)),0,VLOOKUP($B324,'Feeder DER'!$B$3:$V$366,'Feeder DER'!Q$369,FALSE)/1000)</f>
        <v>-1.7885631258374484</v>
      </c>
      <c r="AR324" s="82">
        <f>IF(ISNA(VLOOKUP($B324,'Feeder DER'!$B$3:$V$366,'Feeder DER'!R$369,FALSE)),0,VLOOKUP($B324,'Feeder DER'!$B$3:$V$366,'Feeder DER'!R$369,FALSE)/1000)</f>
        <v>-1.9791455912503948</v>
      </c>
      <c r="AS324" s="82">
        <f>IF(ISNA(VLOOKUP($B324,'Feeder DER'!$B$3:$V$366,'Feeder DER'!S$369,FALSE)),0,VLOOKUP($B324,'Feeder DER'!$B$3:$V$366,'Feeder DER'!S$369,FALSE)/1000)</f>
        <v>-2.1609785357973736</v>
      </c>
      <c r="AT324" s="82">
        <f>IF(ISNA(VLOOKUP($B324,'Feeder DER'!$B$3:$V$366,'Feeder DER'!T$369,FALSE)),0,VLOOKUP($B324,'Feeder DER'!$B$3:$V$366,'Feeder DER'!T$369,FALSE)/1000)</f>
        <v>-2.378487520866515</v>
      </c>
      <c r="AU324" s="82">
        <f>IF(ISNA(VLOOKUP($B324,'Feeder DER'!$B$3:$V$366,'Feeder DER'!U$369,FALSE)),0,VLOOKUP($B324,'Feeder DER'!$B$3:$V$366,'Feeder DER'!U$369,FALSE)/1000)</f>
        <v>-2.5940781711216596</v>
      </c>
      <c r="AV324" s="82">
        <f>IF(ISNA(VLOOKUP($B324,'Feeder DER'!$B$3:$V$366,'Feeder DER'!V$369,FALSE)),0,VLOOKUP($B324,'Feeder DER'!$B$3:$V$366,'Feeder DER'!V$369,FALSE)/1000)</f>
        <v>-2.7864122279525003</v>
      </c>
    </row>
    <row r="325" spans="1:48" x14ac:dyDescent="0.25">
      <c r="A325" s="9" t="s">
        <v>82</v>
      </c>
      <c r="B325" s="108">
        <v>41518</v>
      </c>
      <c r="C325" s="109">
        <v>77.423530580000005</v>
      </c>
      <c r="D325" s="109">
        <v>133.17088165853684</v>
      </c>
      <c r="E325" s="109">
        <v>133.17088165853684</v>
      </c>
      <c r="F325" s="109">
        <v>135.19904623451512</v>
      </c>
      <c r="G325" s="109">
        <v>140.00601593253256</v>
      </c>
      <c r="H325" s="109">
        <v>143.37278124366728</v>
      </c>
      <c r="I325" s="109">
        <v>144.10432998573262</v>
      </c>
      <c r="J325" s="109">
        <v>144.86903142578518</v>
      </c>
      <c r="K325" s="109">
        <v>146.01913698656361</v>
      </c>
      <c r="L325" s="109">
        <v>150.66499639483598</v>
      </c>
      <c r="M325" s="109">
        <v>160.3342940514095</v>
      </c>
      <c r="N325" s="109">
        <v>170.01261543529594</v>
      </c>
      <c r="P325" s="109">
        <v>144.66416486567499</v>
      </c>
      <c r="Q325" s="109">
        <v>123.18530440315925</v>
      </c>
      <c r="R325" s="109">
        <v>123.18530440315925</v>
      </c>
      <c r="S325" s="109">
        <v>127.0224223670015</v>
      </c>
      <c r="T325" s="109">
        <v>129.50249155509761</v>
      </c>
      <c r="U325" s="109">
        <v>131.8569895861626</v>
      </c>
      <c r="V325" s="109">
        <v>132.70499873756938</v>
      </c>
      <c r="W325" s="109">
        <v>133.74152295996862</v>
      </c>
      <c r="X325" s="109">
        <v>135.22185657917333</v>
      </c>
      <c r="Y325" s="109">
        <v>137.92489833423645</v>
      </c>
      <c r="Z325" s="109">
        <v>144.71579461279512</v>
      </c>
      <c r="AA325" s="109">
        <v>150.87310581157098</v>
      </c>
      <c r="AC325" s="82">
        <f>IF(ISNA(VLOOKUP($B325,'Feeder DER'!$B$3:$V$366,'Feeder DER'!C$369,FALSE)),0,VLOOKUP($B325,'Feeder DER'!$B$3:$V$366,'Feeder DER'!C$369,FALSE)/1000)</f>
        <v>9.7933428081062729E-2</v>
      </c>
      <c r="AD325" s="82">
        <f>IF(ISNA(VLOOKUP($B325,'Feeder DER'!$B$3:$V$366,'Feeder DER'!D$369,FALSE)),0,VLOOKUP($B325,'Feeder DER'!$B$3:$V$366,'Feeder DER'!D$369,FALSE)/1000)</f>
        <v>0.19903289306151448</v>
      </c>
      <c r="AE325" s="82">
        <f>IF(ISNA(VLOOKUP($B325,'Feeder DER'!$B$3:$V$366,'Feeder DER'!E$369,FALSE)),0,VLOOKUP($B325,'Feeder DER'!$B$3:$V$366,'Feeder DER'!E$369,FALSE)/1000)</f>
        <v>0.31603013726770796</v>
      </c>
      <c r="AF325" s="82">
        <f>IF(ISNA(VLOOKUP($B325,'Feeder DER'!$B$3:$V$366,'Feeder DER'!F$369,FALSE)),0,VLOOKUP($B325,'Feeder DER'!$B$3:$V$366,'Feeder DER'!F$369,FALSE)/1000)</f>
        <v>0.44306862084680226</v>
      </c>
      <c r="AG325" s="82">
        <f>IF(ISNA(VLOOKUP($B325,'Feeder DER'!$B$3:$V$366,'Feeder DER'!G$369,FALSE)),0,VLOOKUP($B325,'Feeder DER'!$B$3:$V$366,'Feeder DER'!G$369,FALSE)/1000)</f>
        <v>0.56964703256772409</v>
      </c>
      <c r="AH325" s="82">
        <f>IF(ISNA(VLOOKUP($B325,'Feeder DER'!$B$3:$V$366,'Feeder DER'!H$369,FALSE)),0,VLOOKUP($B325,'Feeder DER'!$B$3:$V$366,'Feeder DER'!H$369,FALSE)/1000)</f>
        <v>0.70498006560878634</v>
      </c>
      <c r="AI325" s="82">
        <f>IF(ISNA(VLOOKUP($B325,'Feeder DER'!$B$3:$V$366,'Feeder DER'!I$369,FALSE)),0,VLOOKUP($B325,'Feeder DER'!$B$3:$V$366,'Feeder DER'!I$369,FALSE)/1000)</f>
        <v>0.85251950761364048</v>
      </c>
      <c r="AJ325" s="82">
        <f>IF(ISNA(VLOOKUP($B325,'Feeder DER'!$B$3:$V$366,'Feeder DER'!J$369,FALSE)),0,VLOOKUP($B325,'Feeder DER'!$B$3:$V$366,'Feeder DER'!J$369,FALSE)/1000)</f>
        <v>1.1605356216517706</v>
      </c>
      <c r="AK325" s="82">
        <f>IF(ISNA(VLOOKUP($B325,'Feeder DER'!$B$3:$V$366,'Feeder DER'!K$369,FALSE)),0,VLOOKUP($B325,'Feeder DER'!$B$3:$V$366,'Feeder DER'!K$369,FALSE)/1000)</f>
        <v>1.4257791444743293</v>
      </c>
      <c r="AL325" s="82">
        <f>IF(ISNA(VLOOKUP($B325,'Feeder DER'!$B$3:$V$366,'Feeder DER'!L$369,FALSE)),0,VLOOKUP($B325,'Feeder DER'!$B$3:$V$366,'Feeder DER'!L$369,FALSE)/1000)</f>
        <v>1.673174233287726</v>
      </c>
      <c r="AM325" s="82">
        <f>IF(ISNA(VLOOKUP($B325,'Feeder DER'!$B$3:$V$366,'Feeder DER'!M$369,FALSE)),0,VLOOKUP($B325,'Feeder DER'!$B$3:$V$366,'Feeder DER'!M$369,FALSE)/1000)</f>
        <v>-0.93084528547637624</v>
      </c>
      <c r="AN325" s="82">
        <f>IF(ISNA(VLOOKUP($B325,'Feeder DER'!$B$3:$V$366,'Feeder DER'!N$369,FALSE)),0,VLOOKUP($B325,'Feeder DER'!$B$3:$V$366,'Feeder DER'!N$369,FALSE)/1000)</f>
        <v>-1.1635737318489618</v>
      </c>
      <c r="AO325" s="82">
        <f>IF(ISNA(VLOOKUP($B325,'Feeder DER'!$B$3:$V$366,'Feeder DER'!O$369,FALSE)),0,VLOOKUP($B325,'Feeder DER'!$B$3:$V$366,'Feeder DER'!O$369,FALSE)/1000)</f>
        <v>-1.4168457275053019</v>
      </c>
      <c r="AP325" s="82">
        <f>IF(ISNA(VLOOKUP($B325,'Feeder DER'!$B$3:$V$366,'Feeder DER'!P$369,FALSE)),0,VLOOKUP($B325,'Feeder DER'!$B$3:$V$366,'Feeder DER'!P$369,FALSE)/1000)</f>
        <v>-1.6642597506889001</v>
      </c>
      <c r="AQ325" s="82">
        <f>IF(ISNA(VLOOKUP($B325,'Feeder DER'!$B$3:$V$366,'Feeder DER'!Q$369,FALSE)),0,VLOOKUP($B325,'Feeder DER'!$B$3:$V$366,'Feeder DER'!Q$369,FALSE)/1000)</f>
        <v>-1.8830029712154317</v>
      </c>
      <c r="AR325" s="82">
        <f>IF(ISNA(VLOOKUP($B325,'Feeder DER'!$B$3:$V$366,'Feeder DER'!R$369,FALSE)),0,VLOOKUP($B325,'Feeder DER'!$B$3:$V$366,'Feeder DER'!R$369,FALSE)/1000)</f>
        <v>-2.0828312795823685</v>
      </c>
      <c r="AS325" s="82">
        <f>IF(ISNA(VLOOKUP($B325,'Feeder DER'!$B$3:$V$366,'Feeder DER'!S$369,FALSE)),0,VLOOKUP($B325,'Feeder DER'!$B$3:$V$366,'Feeder DER'!S$369,FALSE)/1000)</f>
        <v>-2.2732674609667587</v>
      </c>
      <c r="AT325" s="82">
        <f>IF(ISNA(VLOOKUP($B325,'Feeder DER'!$B$3:$V$366,'Feeder DER'!T$369,FALSE)),0,VLOOKUP($B325,'Feeder DER'!$B$3:$V$366,'Feeder DER'!T$369,FALSE)/1000)</f>
        <v>-2.5000046129361104</v>
      </c>
      <c r="AU325" s="82">
        <f>IF(ISNA(VLOOKUP($B325,'Feeder DER'!$B$3:$V$366,'Feeder DER'!U$369,FALSE)),0,VLOOKUP($B325,'Feeder DER'!$B$3:$V$366,'Feeder DER'!U$369,FALSE)/1000)</f>
        <v>-2.7250607867977372</v>
      </c>
      <c r="AV325" s="82">
        <f>IF(ISNA(VLOOKUP($B325,'Feeder DER'!$B$3:$V$366,'Feeder DER'!V$369,FALSE)),0,VLOOKUP($B325,'Feeder DER'!$B$3:$V$366,'Feeder DER'!V$369,FALSE)/1000)</f>
        <v>-2.9256924032026905</v>
      </c>
    </row>
    <row r="326" spans="1:48" x14ac:dyDescent="0.25">
      <c r="A326" s="9" t="s">
        <v>72</v>
      </c>
      <c r="B326" s="108">
        <v>66101</v>
      </c>
      <c r="C326" s="109">
        <v>29.155190181084599</v>
      </c>
      <c r="D326" s="109">
        <v>35.889183523292267</v>
      </c>
      <c r="E326" s="109">
        <v>35.889183523292267</v>
      </c>
      <c r="F326" s="109">
        <v>36.435768255451379</v>
      </c>
      <c r="G326" s="109">
        <v>37.731233266529451</v>
      </c>
      <c r="H326" s="109">
        <v>38.638567186875406</v>
      </c>
      <c r="I326" s="109">
        <v>38.835717545371466</v>
      </c>
      <c r="J326" s="109">
        <v>39.041802464092235</v>
      </c>
      <c r="K326" s="109">
        <v>39.351752725199404</v>
      </c>
      <c r="L326" s="109">
        <v>40.603798959709053</v>
      </c>
      <c r="M326" s="109">
        <v>43.209647879654689</v>
      </c>
      <c r="N326" s="109">
        <v>45.817928669101867</v>
      </c>
      <c r="P326" s="109">
        <v>56.921362399542197</v>
      </c>
      <c r="Q326" s="109">
        <v>56.090242727986279</v>
      </c>
      <c r="R326" s="109">
        <v>56.090242727986279</v>
      </c>
      <c r="S326" s="109">
        <v>57.837406312235281</v>
      </c>
      <c r="T326" s="109">
        <v>58.966661814070477</v>
      </c>
      <c r="U326" s="109">
        <v>60.038740717514855</v>
      </c>
      <c r="V326" s="109">
        <v>60.424866638690403</v>
      </c>
      <c r="W326" s="109">
        <v>60.896829552688125</v>
      </c>
      <c r="X326" s="109">
        <v>61.570873201172709</v>
      </c>
      <c r="Y326" s="109">
        <v>62.801655305255288</v>
      </c>
      <c r="Z326" s="109">
        <v>65.893769437297536</v>
      </c>
      <c r="AA326" s="109">
        <v>68.697391844729992</v>
      </c>
      <c r="AC326" s="82">
        <f>IF(ISNA(VLOOKUP($B326,'Feeder DER'!$B$3:$V$366,'Feeder DER'!C$369,FALSE)),0,VLOOKUP($B326,'Feeder DER'!$B$3:$V$366,'Feeder DER'!C$369,FALSE)/1000)</f>
        <v>2.7116347681283789E-2</v>
      </c>
      <c r="AD326" s="82">
        <f>IF(ISNA(VLOOKUP($B326,'Feeder DER'!$B$3:$V$366,'Feeder DER'!D$369,FALSE)),0,VLOOKUP($B326,'Feeder DER'!$B$3:$V$366,'Feeder DER'!D$369,FALSE)/1000)</f>
        <v>5.2078628303725311E-2</v>
      </c>
      <c r="AE326" s="82">
        <f>IF(ISNA(VLOOKUP($B326,'Feeder DER'!$B$3:$V$366,'Feeder DER'!E$369,FALSE)),0,VLOOKUP($B326,'Feeder DER'!$B$3:$V$366,'Feeder DER'!E$369,FALSE)/1000)</f>
        <v>8.1357830378170543E-2</v>
      </c>
      <c r="AF326" s="82">
        <f>IF(ISNA(VLOOKUP($B326,'Feeder DER'!$B$3:$V$366,'Feeder DER'!F$369,FALSE)),0,VLOOKUP($B326,'Feeder DER'!$B$3:$V$366,'Feeder DER'!F$369,FALSE)/1000)</f>
        <v>0.11391297332513928</v>
      </c>
      <c r="AG326" s="82">
        <f>IF(ISNA(VLOOKUP($B326,'Feeder DER'!$B$3:$V$366,'Feeder DER'!G$369,FALSE)),0,VLOOKUP($B326,'Feeder DER'!$B$3:$V$366,'Feeder DER'!G$369,FALSE)/1000)</f>
        <v>0.14705716163865354</v>
      </c>
      <c r="AH326" s="82">
        <f>IF(ISNA(VLOOKUP($B326,'Feeder DER'!$B$3:$V$366,'Feeder DER'!H$369,FALSE)),0,VLOOKUP($B326,'Feeder DER'!$B$3:$V$366,'Feeder DER'!H$369,FALSE)/1000)</f>
        <v>0.18320356809806884</v>
      </c>
      <c r="AI326" s="82">
        <f>IF(ISNA(VLOOKUP($B326,'Feeder DER'!$B$3:$V$366,'Feeder DER'!I$369,FALSE)),0,VLOOKUP($B326,'Feeder DER'!$B$3:$V$366,'Feeder DER'!I$369,FALSE)/1000)</f>
        <v>0.22310620843663026</v>
      </c>
      <c r="AJ326" s="82">
        <f>IF(ISNA(VLOOKUP($B326,'Feeder DER'!$B$3:$V$366,'Feeder DER'!J$369,FALSE)),0,VLOOKUP($B326,'Feeder DER'!$B$3:$V$366,'Feeder DER'!J$369,FALSE)/1000)</f>
        <v>0.30861583635376383</v>
      </c>
      <c r="AK326" s="82">
        <f>IF(ISNA(VLOOKUP($B326,'Feeder DER'!$B$3:$V$366,'Feeder DER'!K$369,FALSE)),0,VLOOKUP($B326,'Feeder DER'!$B$3:$V$366,'Feeder DER'!K$369,FALSE)/1000)</f>
        <v>0.38012498960678565</v>
      </c>
      <c r="AL326" s="82">
        <f>IF(ISNA(VLOOKUP($B326,'Feeder DER'!$B$3:$V$366,'Feeder DER'!L$369,FALSE)),0,VLOOKUP($B326,'Feeder DER'!$B$3:$V$366,'Feeder DER'!L$369,FALSE)/1000)</f>
        <v>0.44632756110711097</v>
      </c>
      <c r="AM326" s="82">
        <f>IF(ISNA(VLOOKUP($B326,'Feeder DER'!$B$3:$V$366,'Feeder DER'!M$369,FALSE)),0,VLOOKUP($B326,'Feeder DER'!$B$3:$V$366,'Feeder DER'!M$369,FALSE)/1000)</f>
        <v>-0.25841945024458401</v>
      </c>
      <c r="AN326" s="82">
        <f>IF(ISNA(VLOOKUP($B326,'Feeder DER'!$B$3:$V$366,'Feeder DER'!N$369,FALSE)),0,VLOOKUP($B326,'Feeder DER'!$B$3:$V$366,'Feeder DER'!N$369,FALSE)/1000)</f>
        <v>-0.31542674762499973</v>
      </c>
      <c r="AO326" s="82">
        <f>IF(ISNA(VLOOKUP($B326,'Feeder DER'!$B$3:$V$366,'Feeder DER'!O$369,FALSE)),0,VLOOKUP($B326,'Feeder DER'!$B$3:$V$366,'Feeder DER'!O$369,FALSE)/1000)</f>
        <v>-0.37762529146284135</v>
      </c>
      <c r="AP326" s="82">
        <f>IF(ISNA(VLOOKUP($B326,'Feeder DER'!$B$3:$V$366,'Feeder DER'!P$369,FALSE)),0,VLOOKUP($B326,'Feeder DER'!$B$3:$V$366,'Feeder DER'!P$369,FALSE)/1000)</f>
        <v>-0.43822861114527334</v>
      </c>
      <c r="AQ326" s="82">
        <f>IF(ISNA(VLOOKUP($B326,'Feeder DER'!$B$3:$V$366,'Feeder DER'!Q$369,FALSE)),0,VLOOKUP($B326,'Feeder DER'!$B$3:$V$366,'Feeder DER'!Q$369,FALSE)/1000)</f>
        <v>-0.49163110712974623</v>
      </c>
      <c r="AR326" s="82">
        <f>IF(ISNA(VLOOKUP($B326,'Feeder DER'!$B$3:$V$366,'Feeder DER'!R$369,FALSE)),0,VLOOKUP($B326,'Feeder DER'!$B$3:$V$366,'Feeder DER'!R$369,FALSE)/1000)</f>
        <v>-0.5399850026476033</v>
      </c>
      <c r="AS326" s="82">
        <f>IF(ISNA(VLOOKUP($B326,'Feeder DER'!$B$3:$V$366,'Feeder DER'!S$369,FALSE)),0,VLOOKUP($B326,'Feeder DER'!$B$3:$V$366,'Feeder DER'!S$369,FALSE)/1000)</f>
        <v>-0.58559812137988854</v>
      </c>
      <c r="AT326" s="82">
        <f>IF(ISNA(VLOOKUP($B326,'Feeder DER'!$B$3:$V$366,'Feeder DER'!T$369,FALSE)),0,VLOOKUP($B326,'Feeder DER'!$B$3:$V$366,'Feeder DER'!T$369,FALSE)/1000)</f>
        <v>-0.63738995083967154</v>
      </c>
      <c r="AU326" s="82">
        <f>IF(ISNA(VLOOKUP($B326,'Feeder DER'!$B$3:$V$366,'Feeder DER'!U$369,FALSE)),0,VLOOKUP($B326,'Feeder DER'!$B$3:$V$366,'Feeder DER'!U$369,FALSE)/1000)</f>
        <v>-0.68851050880119768</v>
      </c>
      <c r="AV326" s="82">
        <f>IF(ISNA(VLOOKUP($B326,'Feeder DER'!$B$3:$V$366,'Feeder DER'!V$369,FALSE)),0,VLOOKUP($B326,'Feeder DER'!$B$3:$V$366,'Feeder DER'!V$369,FALSE)/1000)</f>
        <v>-0.73323422303314889</v>
      </c>
    </row>
    <row r="327" spans="1:48" x14ac:dyDescent="0.25">
      <c r="A327" s="9" t="s">
        <v>72</v>
      </c>
      <c r="B327" s="108">
        <v>66102</v>
      </c>
      <c r="C327" s="109">
        <v>71.272609884537999</v>
      </c>
      <c r="D327" s="109">
        <v>145.48784827619585</v>
      </c>
      <c r="E327" s="109">
        <v>145.48784827619585</v>
      </c>
      <c r="F327" s="109">
        <v>147.70359766851178</v>
      </c>
      <c r="G327" s="109">
        <v>152.95516369693723</v>
      </c>
      <c r="H327" s="109">
        <v>156.63332092370905</v>
      </c>
      <c r="I327" s="109">
        <v>157.43253056373493</v>
      </c>
      <c r="J327" s="109">
        <v>158.26795919273675</v>
      </c>
      <c r="K327" s="109">
        <v>159.52443794578113</v>
      </c>
      <c r="L327" s="109">
        <v>164.59999260371592</v>
      </c>
      <c r="M327" s="109">
        <v>175.1636030032027</v>
      </c>
      <c r="N327" s="109">
        <v>185.73707173398412</v>
      </c>
      <c r="P327" s="109">
        <v>181.18345383238301</v>
      </c>
      <c r="Q327" s="109">
        <v>159.91462256267167</v>
      </c>
      <c r="R327" s="109">
        <v>159.91462256267167</v>
      </c>
      <c r="S327" s="109">
        <v>164.89582769821334</v>
      </c>
      <c r="T327" s="109">
        <v>168.11536212291807</v>
      </c>
      <c r="U327" s="109">
        <v>171.1718846991017</v>
      </c>
      <c r="V327" s="109">
        <v>172.27273892870272</v>
      </c>
      <c r="W327" s="109">
        <v>173.6183164763261</v>
      </c>
      <c r="X327" s="109">
        <v>175.54003102765924</v>
      </c>
      <c r="Y327" s="109">
        <v>179.049020221836</v>
      </c>
      <c r="Z327" s="109">
        <v>187.86471151317571</v>
      </c>
      <c r="AA327" s="109">
        <v>195.85790600276047</v>
      </c>
      <c r="AC327" s="82">
        <f>IF(ISNA(VLOOKUP($B327,'Feeder DER'!$B$3:$V$366,'Feeder DER'!C$369,FALSE)),0,VLOOKUP($B327,'Feeder DER'!$B$3:$V$366,'Feeder DER'!C$369,FALSE)/1000)</f>
        <v>7.5664058762312206E-2</v>
      </c>
      <c r="AD327" s="82">
        <f>IF(ISNA(VLOOKUP($B327,'Feeder DER'!$B$3:$V$366,'Feeder DER'!D$369,FALSE)),0,VLOOKUP($B327,'Feeder DER'!$B$3:$V$366,'Feeder DER'!D$369,FALSE)/1000)</f>
        <v>0.14535637842100693</v>
      </c>
      <c r="AE327" s="82">
        <f>IF(ISNA(VLOOKUP($B327,'Feeder DER'!$B$3:$V$366,'Feeder DER'!E$369,FALSE)),0,VLOOKUP($B327,'Feeder DER'!$B$3:$V$366,'Feeder DER'!E$369,FALSE)/1000)</f>
        <v>0.22708070590167861</v>
      </c>
      <c r="AF327" s="82">
        <f>IF(ISNA(VLOOKUP($B327,'Feeder DER'!$B$3:$V$366,'Feeder DER'!F$369,FALSE)),0,VLOOKUP($B327,'Feeder DER'!$B$3:$V$366,'Feeder DER'!F$369,FALSE)/1000)</f>
        <v>0.31788914565571358</v>
      </c>
      <c r="AG327" s="82">
        <f>IF(ISNA(VLOOKUP($B327,'Feeder DER'!$B$3:$V$366,'Feeder DER'!G$369,FALSE)),0,VLOOKUP($B327,'Feeder DER'!$B$3:$V$366,'Feeder DER'!G$369,FALSE)/1000)</f>
        <v>0.41027578520300367</v>
      </c>
      <c r="AH327" s="82">
        <f>IF(ISNA(VLOOKUP($B327,'Feeder DER'!$B$3:$V$366,'Feeder DER'!H$369,FALSE)),0,VLOOKUP($B327,'Feeder DER'!$B$3:$V$366,'Feeder DER'!H$369,FALSE)/1000)</f>
        <v>0.5109508825045973</v>
      </c>
      <c r="AI327" s="82">
        <f>IF(ISNA(VLOOKUP($B327,'Feeder DER'!$B$3:$V$366,'Feeder DER'!I$369,FALSE)),0,VLOOKUP($B327,'Feeder DER'!$B$3:$V$366,'Feeder DER'!I$369,FALSE)/1000)</f>
        <v>0.62210253081940514</v>
      </c>
      <c r="AJ327" s="82">
        <f>IF(ISNA(VLOOKUP($B327,'Feeder DER'!$B$3:$V$366,'Feeder DER'!J$369,FALSE)),0,VLOOKUP($B327,'Feeder DER'!$B$3:$V$366,'Feeder DER'!J$369,FALSE)/1000)</f>
        <v>0.85999183024295722</v>
      </c>
      <c r="AK327" s="82">
        <f>IF(ISNA(VLOOKUP($B327,'Feeder DER'!$B$3:$V$366,'Feeder DER'!K$369,FALSE)),0,VLOOKUP($B327,'Feeder DER'!$B$3:$V$366,'Feeder DER'!K$369,FALSE)/1000)</f>
        <v>1.0589516189124764</v>
      </c>
      <c r="AL327" s="82">
        <f>IF(ISNA(VLOOKUP($B327,'Feeder DER'!$B$3:$V$366,'Feeder DER'!L$369,FALSE)),0,VLOOKUP($B327,'Feeder DER'!$B$3:$V$366,'Feeder DER'!L$369,FALSE)/1000)</f>
        <v>1.2430831607460515</v>
      </c>
      <c r="AM327" s="82">
        <f>IF(ISNA(VLOOKUP($B327,'Feeder DER'!$B$3:$V$366,'Feeder DER'!M$369,FALSE)),0,VLOOKUP($B327,'Feeder DER'!$B$3:$V$366,'Feeder DER'!M$369,FALSE)/1000)</f>
        <v>-0.72217430140361971</v>
      </c>
      <c r="AN327" s="82">
        <f>IF(ISNA(VLOOKUP($B327,'Feeder DER'!$B$3:$V$366,'Feeder DER'!N$369,FALSE)),0,VLOOKUP($B327,'Feeder DER'!$B$3:$V$366,'Feeder DER'!N$369,FALSE)/1000)</f>
        <v>-0.88144550488575169</v>
      </c>
      <c r="AO327" s="82">
        <f>IF(ISNA(VLOOKUP($B327,'Feeder DER'!$B$3:$V$366,'Feeder DER'!O$369,FALSE)),0,VLOOKUP($B327,'Feeder DER'!$B$3:$V$366,'Feeder DER'!O$369,FALSE)/1000)</f>
        <v>-1.055256027465288</v>
      </c>
      <c r="AP327" s="82">
        <f>IF(ISNA(VLOOKUP($B327,'Feeder DER'!$B$3:$V$366,'Feeder DER'!P$369,FALSE)),0,VLOOKUP($B327,'Feeder DER'!$B$3:$V$366,'Feeder DER'!P$369,FALSE)/1000)</f>
        <v>-1.2246782880009786</v>
      </c>
      <c r="AQ327" s="82">
        <f>IF(ISNA(VLOOKUP($B327,'Feeder DER'!$B$3:$V$366,'Feeder DER'!Q$369,FALSE)),0,VLOOKUP($B327,'Feeder DER'!$B$3:$V$366,'Feeder DER'!Q$369,FALSE)/1000)</f>
        <v>-1.3740472299186295</v>
      </c>
      <c r="AR327" s="82">
        <f>IF(ISNA(VLOOKUP($B327,'Feeder DER'!$B$3:$V$366,'Feeder DER'!R$369,FALSE)),0,VLOOKUP($B327,'Feeder DER'!$B$3:$V$366,'Feeder DER'!R$369,FALSE)/1000)</f>
        <v>-1.509393324919261</v>
      </c>
      <c r="AS327" s="82">
        <f>IF(ISNA(VLOOKUP($B327,'Feeder DER'!$B$3:$V$366,'Feeder DER'!S$369,FALSE)),0,VLOOKUP($B327,'Feeder DER'!$B$3:$V$366,'Feeder DER'!S$369,FALSE)/1000)</f>
        <v>-1.6371660324299471</v>
      </c>
      <c r="AT327" s="82">
        <f>IF(ISNA(VLOOKUP($B327,'Feeder DER'!$B$3:$V$366,'Feeder DER'!T$369,FALSE)),0,VLOOKUP($B327,'Feeder DER'!$B$3:$V$366,'Feeder DER'!T$369,FALSE)/1000)</f>
        <v>-1.7826857458562488</v>
      </c>
      <c r="AU327" s="82">
        <f>IF(ISNA(VLOOKUP($B327,'Feeder DER'!$B$3:$V$366,'Feeder DER'!U$369,FALSE)),0,VLOOKUP($B327,'Feeder DER'!$B$3:$V$366,'Feeder DER'!U$369,FALSE)/1000)</f>
        <v>-1.9261902643539826</v>
      </c>
      <c r="AV327" s="82">
        <f>IF(ISNA(VLOOKUP($B327,'Feeder DER'!$B$3:$V$366,'Feeder DER'!V$369,FALSE)),0,VLOOKUP($B327,'Feeder DER'!$B$3:$V$366,'Feeder DER'!V$369,FALSE)/1000)</f>
        <v>-2.0518268916764248</v>
      </c>
    </row>
    <row r="328" spans="1:48" x14ac:dyDescent="0.25">
      <c r="A328" s="9" t="s">
        <v>72</v>
      </c>
      <c r="B328" s="108">
        <v>66103</v>
      </c>
      <c r="C328" s="109">
        <v>80.022201147899807</v>
      </c>
      <c r="D328" s="109">
        <v>119.45244109203567</v>
      </c>
      <c r="E328" s="109">
        <v>119.45244109203567</v>
      </c>
      <c r="F328" s="109">
        <v>121.27167669759544</v>
      </c>
      <c r="G328" s="109">
        <v>125.58346210843284</v>
      </c>
      <c r="H328" s="109">
        <v>128.60340408065937</v>
      </c>
      <c r="I328" s="109">
        <v>129.25959319594642</v>
      </c>
      <c r="J328" s="109">
        <v>129.94551982332351</v>
      </c>
      <c r="K328" s="109">
        <v>130.97714862263393</v>
      </c>
      <c r="L328" s="109">
        <v>135.14442032930856</v>
      </c>
      <c r="M328" s="109">
        <v>143.8176467459121</v>
      </c>
      <c r="N328" s="109">
        <v>152.49896732125256</v>
      </c>
      <c r="P328" s="109">
        <v>197.89796379362599</v>
      </c>
      <c r="Q328" s="109">
        <v>189.84750417851257</v>
      </c>
      <c r="R328" s="109">
        <v>189.84750417851257</v>
      </c>
      <c r="S328" s="109">
        <v>195.761093240158</v>
      </c>
      <c r="T328" s="109">
        <v>199.58326137808083</v>
      </c>
      <c r="U328" s="109">
        <v>203.21190504590004</v>
      </c>
      <c r="V328" s="109">
        <v>204.51881760089302</v>
      </c>
      <c r="W328" s="109">
        <v>206.11626088032062</v>
      </c>
      <c r="X328" s="109">
        <v>208.39768271321864</v>
      </c>
      <c r="Y328" s="109">
        <v>212.56348587760877</v>
      </c>
      <c r="Z328" s="109">
        <v>223.0293017138884</v>
      </c>
      <c r="AA328" s="109">
        <v>232.51866547526922</v>
      </c>
      <c r="AC328" s="82">
        <f>IF(ISNA(VLOOKUP($B328,'Feeder DER'!$B$3:$V$366,'Feeder DER'!C$369,FALSE)),0,VLOOKUP($B328,'Feeder DER'!$B$3:$V$366,'Feeder DER'!C$369,FALSE)/1000)</f>
        <v>6.3744307821142224E-2</v>
      </c>
      <c r="AD328" s="82">
        <f>IF(ISNA(VLOOKUP($B328,'Feeder DER'!$B$3:$V$366,'Feeder DER'!D$369,FALSE)),0,VLOOKUP($B328,'Feeder DER'!$B$3:$V$366,'Feeder DER'!D$369,FALSE)/1000)</f>
        <v>0.12291314182608598</v>
      </c>
      <c r="AE328" s="82">
        <f>IF(ISNA(VLOOKUP($B328,'Feeder DER'!$B$3:$V$366,'Feeder DER'!E$369,FALSE)),0,VLOOKUP($B328,'Feeder DER'!$B$3:$V$366,'Feeder DER'!E$369,FALSE)/1000)</f>
        <v>0.19246095175456271</v>
      </c>
      <c r="AF328" s="82">
        <f>IF(ISNA(VLOOKUP($B328,'Feeder DER'!$B$3:$V$366,'Feeder DER'!F$369,FALSE)),0,VLOOKUP($B328,'Feeder DER'!$B$3:$V$366,'Feeder DER'!F$369,FALSE)/1000)</f>
        <v>0.26996127628750355</v>
      </c>
      <c r="AG328" s="82">
        <f>IF(ISNA(VLOOKUP($B328,'Feeder DER'!$B$3:$V$366,'Feeder DER'!G$369,FALSE)),0,VLOOKUP($B328,'Feeder DER'!$B$3:$V$366,'Feeder DER'!G$369,FALSE)/1000)</f>
        <v>0.34899134463994386</v>
      </c>
      <c r="AH328" s="82">
        <f>IF(ISNA(VLOOKUP($B328,'Feeder DER'!$B$3:$V$366,'Feeder DER'!H$369,FALSE)),0,VLOOKUP($B328,'Feeder DER'!$B$3:$V$366,'Feeder DER'!H$369,FALSE)/1000)</f>
        <v>0.43526069547790119</v>
      </c>
      <c r="AI328" s="82">
        <f>IF(ISNA(VLOOKUP($B328,'Feeder DER'!$B$3:$V$366,'Feeder DER'!I$369,FALSE)),0,VLOOKUP($B328,'Feeder DER'!$B$3:$V$366,'Feeder DER'!I$369,FALSE)/1000)</f>
        <v>0.5309208058492878</v>
      </c>
      <c r="AJ328" s="82">
        <f>IF(ISNA(VLOOKUP($B328,'Feeder DER'!$B$3:$V$366,'Feeder DER'!J$369,FALSE)),0,VLOOKUP($B328,'Feeder DER'!$B$3:$V$366,'Feeder DER'!J$369,FALSE)/1000)</f>
        <v>0.73541780278950175</v>
      </c>
      <c r="AK328" s="82">
        <f>IF(ISNA(VLOOKUP($B328,'Feeder DER'!$B$3:$V$366,'Feeder DER'!K$369,FALSE)),0,VLOOKUP($B328,'Feeder DER'!$B$3:$V$366,'Feeder DER'!K$369,FALSE)/1000)</f>
        <v>0.90643931567478664</v>
      </c>
      <c r="AL328" s="82">
        <f>IF(ISNA(VLOOKUP($B328,'Feeder DER'!$B$3:$V$366,'Feeder DER'!L$369,FALSE)),0,VLOOKUP($B328,'Feeder DER'!$B$3:$V$366,'Feeder DER'!L$369,FALSE)/1000)</f>
        <v>1.0647482334452238</v>
      </c>
      <c r="AM328" s="82">
        <f>IF(ISNA(VLOOKUP($B328,'Feeder DER'!$B$3:$V$366,'Feeder DER'!M$369,FALSE)),0,VLOOKUP($B328,'Feeder DER'!$B$3:$V$366,'Feeder DER'!M$369,FALSE)/1000)</f>
        <v>-0.62769788251732272</v>
      </c>
      <c r="AN328" s="82">
        <f>IF(ISNA(VLOOKUP($B328,'Feeder DER'!$B$3:$V$366,'Feeder DER'!N$369,FALSE)),0,VLOOKUP($B328,'Feeder DER'!$B$3:$V$366,'Feeder DER'!N$369,FALSE)/1000)</f>
        <v>-0.7632073533772582</v>
      </c>
      <c r="AO328" s="82">
        <f>IF(ISNA(VLOOKUP($B328,'Feeder DER'!$B$3:$V$366,'Feeder DER'!O$369,FALSE)),0,VLOOKUP($B328,'Feeder DER'!$B$3:$V$366,'Feeder DER'!O$369,FALSE)/1000)</f>
        <v>-0.91145103747737755</v>
      </c>
      <c r="AP328" s="82">
        <f>IF(ISNA(VLOOKUP($B328,'Feeder DER'!$B$3:$V$366,'Feeder DER'!P$369,FALSE)),0,VLOOKUP($B328,'Feeder DER'!$B$3:$V$366,'Feeder DER'!P$369,FALSE)/1000)</f>
        <v>-1.0563798291438353</v>
      </c>
      <c r="AQ328" s="82">
        <f>IF(ISNA(VLOOKUP($B328,'Feeder DER'!$B$3:$V$366,'Feeder DER'!Q$369,FALSE)),0,VLOOKUP($B328,'Feeder DER'!$B$3:$V$366,'Feeder DER'!Q$369,FALSE)/1000)</f>
        <v>-1.1845670075370689</v>
      </c>
      <c r="AR328" s="82">
        <f>IF(ISNA(VLOOKUP($B328,'Feeder DER'!$B$3:$V$366,'Feeder DER'!R$369,FALSE)),0,VLOOKUP($B328,'Feeder DER'!$B$3:$V$366,'Feeder DER'!R$369,FALSE)/1000)</f>
        <v>-1.3011064514864112</v>
      </c>
      <c r="AS328" s="82">
        <f>IF(ISNA(VLOOKUP($B328,'Feeder DER'!$B$3:$V$366,'Feeder DER'!S$369,FALSE)),0,VLOOKUP($B328,'Feeder DER'!$B$3:$V$366,'Feeder DER'!S$369,FALSE)/1000)</f>
        <v>-1.4115118337744086</v>
      </c>
      <c r="AT328" s="82">
        <f>IF(ISNA(VLOOKUP($B328,'Feeder DER'!$B$3:$V$366,'Feeder DER'!T$369,FALSE)),0,VLOOKUP($B328,'Feeder DER'!$B$3:$V$366,'Feeder DER'!T$369,FALSE)/1000)</f>
        <v>-1.5377978216319685</v>
      </c>
      <c r="AU328" s="82">
        <f>IF(ISNA(VLOOKUP($B328,'Feeder DER'!$B$3:$V$366,'Feeder DER'!U$369,FALSE)),0,VLOOKUP($B328,'Feeder DER'!$B$3:$V$366,'Feeder DER'!U$369,FALSE)/1000)</f>
        <v>-1.6623316594887079</v>
      </c>
      <c r="AV328" s="82">
        <f>IF(ISNA(VLOOKUP($B328,'Feeder DER'!$B$3:$V$366,'Feeder DER'!V$369,FALSE)),0,VLOOKUP($B328,'Feeder DER'!$B$3:$V$366,'Feeder DER'!V$369,FALSE)/1000)</f>
        <v>-1.7719102402007227</v>
      </c>
    </row>
    <row r="329" spans="1:48" x14ac:dyDescent="0.25">
      <c r="A329" s="9" t="s">
        <v>72</v>
      </c>
      <c r="B329" s="108">
        <v>66104</v>
      </c>
      <c r="C329" s="109">
        <v>0</v>
      </c>
      <c r="D329" s="109">
        <v>0</v>
      </c>
      <c r="E329" s="109">
        <v>0</v>
      </c>
      <c r="F329" s="109">
        <v>0</v>
      </c>
      <c r="G329" s="109">
        <v>0</v>
      </c>
      <c r="H329" s="109">
        <v>0</v>
      </c>
      <c r="I329" s="109">
        <v>0</v>
      </c>
      <c r="J329" s="109">
        <v>0</v>
      </c>
      <c r="K329" s="109">
        <v>0</v>
      </c>
      <c r="L329" s="109">
        <v>0</v>
      </c>
      <c r="M329" s="109">
        <v>0</v>
      </c>
      <c r="N329" s="109">
        <v>0</v>
      </c>
      <c r="P329" s="109">
        <v>0</v>
      </c>
      <c r="Q329" s="109">
        <v>0</v>
      </c>
      <c r="R329" s="109">
        <v>0</v>
      </c>
      <c r="S329" s="109">
        <v>0</v>
      </c>
      <c r="T329" s="109">
        <v>0</v>
      </c>
      <c r="U329" s="109">
        <v>0</v>
      </c>
      <c r="V329" s="109">
        <v>0</v>
      </c>
      <c r="W329" s="109">
        <v>0</v>
      </c>
      <c r="X329" s="109">
        <v>0</v>
      </c>
      <c r="Y329" s="109">
        <v>0</v>
      </c>
      <c r="Z329" s="109">
        <v>0</v>
      </c>
      <c r="AA329" s="109">
        <v>0</v>
      </c>
      <c r="AC329" s="82">
        <f>IF(ISNA(VLOOKUP($B329,'Feeder DER'!$B$3:$V$366,'Feeder DER'!C$369,FALSE)),0,VLOOKUP($B329,'Feeder DER'!$B$3:$V$366,'Feeder DER'!C$369,FALSE)/1000)</f>
        <v>0</v>
      </c>
      <c r="AD329" s="82">
        <f>IF(ISNA(VLOOKUP($B329,'Feeder DER'!$B$3:$V$366,'Feeder DER'!D$369,FALSE)),0,VLOOKUP($B329,'Feeder DER'!$B$3:$V$366,'Feeder DER'!D$369,FALSE)/1000)</f>
        <v>0</v>
      </c>
      <c r="AE329" s="82">
        <f>IF(ISNA(VLOOKUP($B329,'Feeder DER'!$B$3:$V$366,'Feeder DER'!E$369,FALSE)),0,VLOOKUP($B329,'Feeder DER'!$B$3:$V$366,'Feeder DER'!E$369,FALSE)/1000)</f>
        <v>0</v>
      </c>
      <c r="AF329" s="82">
        <f>IF(ISNA(VLOOKUP($B329,'Feeder DER'!$B$3:$V$366,'Feeder DER'!F$369,FALSE)),0,VLOOKUP($B329,'Feeder DER'!$B$3:$V$366,'Feeder DER'!F$369,FALSE)/1000)</f>
        <v>0</v>
      </c>
      <c r="AG329" s="82">
        <f>IF(ISNA(VLOOKUP($B329,'Feeder DER'!$B$3:$V$366,'Feeder DER'!G$369,FALSE)),0,VLOOKUP($B329,'Feeder DER'!$B$3:$V$366,'Feeder DER'!G$369,FALSE)/1000)</f>
        <v>0</v>
      </c>
      <c r="AH329" s="82">
        <f>IF(ISNA(VLOOKUP($B329,'Feeder DER'!$B$3:$V$366,'Feeder DER'!H$369,FALSE)),0,VLOOKUP($B329,'Feeder DER'!$B$3:$V$366,'Feeder DER'!H$369,FALSE)/1000)</f>
        <v>0</v>
      </c>
      <c r="AI329" s="82">
        <f>IF(ISNA(VLOOKUP($B329,'Feeder DER'!$B$3:$V$366,'Feeder DER'!I$369,FALSE)),0,VLOOKUP($B329,'Feeder DER'!$B$3:$V$366,'Feeder DER'!I$369,FALSE)/1000)</f>
        <v>0</v>
      </c>
      <c r="AJ329" s="82">
        <f>IF(ISNA(VLOOKUP($B329,'Feeder DER'!$B$3:$V$366,'Feeder DER'!J$369,FALSE)),0,VLOOKUP($B329,'Feeder DER'!$B$3:$V$366,'Feeder DER'!J$369,FALSE)/1000)</f>
        <v>0</v>
      </c>
      <c r="AK329" s="82">
        <f>IF(ISNA(VLOOKUP($B329,'Feeder DER'!$B$3:$V$366,'Feeder DER'!K$369,FALSE)),0,VLOOKUP($B329,'Feeder DER'!$B$3:$V$366,'Feeder DER'!K$369,FALSE)/1000)</f>
        <v>0</v>
      </c>
      <c r="AL329" s="82">
        <f>IF(ISNA(VLOOKUP($B329,'Feeder DER'!$B$3:$V$366,'Feeder DER'!L$369,FALSE)),0,VLOOKUP($B329,'Feeder DER'!$B$3:$V$366,'Feeder DER'!L$369,FALSE)/1000)</f>
        <v>0</v>
      </c>
      <c r="AM329" s="82">
        <f>IF(ISNA(VLOOKUP($B329,'Feeder DER'!$B$3:$V$366,'Feeder DER'!M$369,FALSE)),0,VLOOKUP($B329,'Feeder DER'!$B$3:$V$366,'Feeder DER'!M$369,FALSE)/1000)</f>
        <v>0</v>
      </c>
      <c r="AN329" s="82">
        <f>IF(ISNA(VLOOKUP($B329,'Feeder DER'!$B$3:$V$366,'Feeder DER'!N$369,FALSE)),0,VLOOKUP($B329,'Feeder DER'!$B$3:$V$366,'Feeder DER'!N$369,FALSE)/1000)</f>
        <v>0</v>
      </c>
      <c r="AO329" s="82">
        <f>IF(ISNA(VLOOKUP($B329,'Feeder DER'!$B$3:$V$366,'Feeder DER'!O$369,FALSE)),0,VLOOKUP($B329,'Feeder DER'!$B$3:$V$366,'Feeder DER'!O$369,FALSE)/1000)</f>
        <v>0</v>
      </c>
      <c r="AP329" s="82">
        <f>IF(ISNA(VLOOKUP($B329,'Feeder DER'!$B$3:$V$366,'Feeder DER'!P$369,FALSE)),0,VLOOKUP($B329,'Feeder DER'!$B$3:$V$366,'Feeder DER'!P$369,FALSE)/1000)</f>
        <v>0</v>
      </c>
      <c r="AQ329" s="82">
        <f>IF(ISNA(VLOOKUP($B329,'Feeder DER'!$B$3:$V$366,'Feeder DER'!Q$369,FALSE)),0,VLOOKUP($B329,'Feeder DER'!$B$3:$V$366,'Feeder DER'!Q$369,FALSE)/1000)</f>
        <v>0</v>
      </c>
      <c r="AR329" s="82">
        <f>IF(ISNA(VLOOKUP($B329,'Feeder DER'!$B$3:$V$366,'Feeder DER'!R$369,FALSE)),0,VLOOKUP($B329,'Feeder DER'!$B$3:$V$366,'Feeder DER'!R$369,FALSE)/1000)</f>
        <v>0</v>
      </c>
      <c r="AS329" s="82">
        <f>IF(ISNA(VLOOKUP($B329,'Feeder DER'!$B$3:$V$366,'Feeder DER'!S$369,FALSE)),0,VLOOKUP($B329,'Feeder DER'!$B$3:$V$366,'Feeder DER'!S$369,FALSE)/1000)</f>
        <v>0</v>
      </c>
      <c r="AT329" s="82">
        <f>IF(ISNA(VLOOKUP($B329,'Feeder DER'!$B$3:$V$366,'Feeder DER'!T$369,FALSE)),0,VLOOKUP($B329,'Feeder DER'!$B$3:$V$366,'Feeder DER'!T$369,FALSE)/1000)</f>
        <v>0</v>
      </c>
      <c r="AU329" s="82">
        <f>IF(ISNA(VLOOKUP($B329,'Feeder DER'!$B$3:$V$366,'Feeder DER'!U$369,FALSE)),0,VLOOKUP($B329,'Feeder DER'!$B$3:$V$366,'Feeder DER'!U$369,FALSE)/1000)</f>
        <v>0</v>
      </c>
      <c r="AV329" s="82">
        <f>IF(ISNA(VLOOKUP($B329,'Feeder DER'!$B$3:$V$366,'Feeder DER'!V$369,FALSE)),0,VLOOKUP($B329,'Feeder DER'!$B$3:$V$366,'Feeder DER'!V$369,FALSE)/1000)</f>
        <v>0</v>
      </c>
    </row>
    <row r="330" spans="1:48" x14ac:dyDescent="0.25">
      <c r="A330" s="9" t="s">
        <v>72</v>
      </c>
      <c r="B330" s="108">
        <v>66105</v>
      </c>
      <c r="C330" s="109">
        <v>52.799999239999998</v>
      </c>
      <c r="D330" s="109">
        <v>91.840310111932908</v>
      </c>
      <c r="E330" s="109">
        <v>91.840310111932908</v>
      </c>
      <c r="F330" s="109">
        <v>93.239018758268131</v>
      </c>
      <c r="G330" s="109">
        <v>96.554109732108572</v>
      </c>
      <c r="H330" s="109">
        <v>98.875974440052318</v>
      </c>
      <c r="I330" s="109">
        <v>99.380481600300357</v>
      </c>
      <c r="J330" s="109">
        <v>99.907852272648583</v>
      </c>
      <c r="K330" s="109">
        <v>100.70101403630036</v>
      </c>
      <c r="L330" s="109">
        <v>103.90499649461447</v>
      </c>
      <c r="M330" s="109">
        <v>110.57335585579447</v>
      </c>
      <c r="N330" s="109">
        <v>117.24793836353973</v>
      </c>
      <c r="P330" s="109">
        <v>107.074379324012</v>
      </c>
      <c r="Q330" s="109">
        <v>101.70935710117439</v>
      </c>
      <c r="R330" s="109">
        <v>101.70935710117439</v>
      </c>
      <c r="S330" s="109">
        <v>104.87751748454681</v>
      </c>
      <c r="T330" s="109">
        <v>106.9252150074765</v>
      </c>
      <c r="U330" s="109">
        <v>108.86923326676374</v>
      </c>
      <c r="V330" s="109">
        <v>109.56940173266466</v>
      </c>
      <c r="W330" s="109">
        <v>110.42521982550301</v>
      </c>
      <c r="X330" s="109">
        <v>111.64747422860778</v>
      </c>
      <c r="Y330" s="109">
        <v>113.87927160457831</v>
      </c>
      <c r="Z330" s="109">
        <v>119.48625287543229</v>
      </c>
      <c r="AA330" s="109">
        <v>124.57010737036255</v>
      </c>
      <c r="AC330" s="82">
        <f>IF(ISNA(VLOOKUP($B330,'Feeder DER'!$B$3:$V$366,'Feeder DER'!C$369,FALSE)),0,VLOOKUP($B330,'Feeder DER'!$B$3:$V$366,'Feeder DER'!C$369,FALSE)/1000)</f>
        <v>5.1840965964033481E-2</v>
      </c>
      <c r="AD330" s="82">
        <f>IF(ISNA(VLOOKUP($B330,'Feeder DER'!$B$3:$V$366,'Feeder DER'!D$369,FALSE)),0,VLOOKUP($B330,'Feeder DER'!$B$3:$V$366,'Feeder DER'!D$369,FALSE)/1000)</f>
        <v>9.9584365852338333E-2</v>
      </c>
      <c r="AE330" s="82">
        <f>IF(ISNA(VLOOKUP($B330,'Feeder DER'!$B$3:$V$366,'Feeder DER'!E$369,FALSE)),0,VLOOKUP($B330,'Feeder DER'!$B$3:$V$366,'Feeder DER'!E$369,FALSE)/1000)</f>
        <v>0.15556823404033296</v>
      </c>
      <c r="AF330" s="82">
        <f>IF(ISNA(VLOOKUP($B330,'Feeder DER'!$B$3:$V$366,'Feeder DER'!F$369,FALSE)),0,VLOOKUP($B330,'Feeder DER'!$B$3:$V$366,'Feeder DER'!F$369,FALSE)/1000)</f>
        <v>0.21777207263150378</v>
      </c>
      <c r="AG330" s="82">
        <f>IF(ISNA(VLOOKUP($B330,'Feeder DER'!$B$3:$V$366,'Feeder DER'!G$369,FALSE)),0,VLOOKUP($B330,'Feeder DER'!$B$3:$V$366,'Feeder DER'!G$369,FALSE)/1000)</f>
        <v>0.28105455077991381</v>
      </c>
      <c r="AH330" s="82">
        <f>IF(ISNA(VLOOKUP($B330,'Feeder DER'!$B$3:$V$366,'Feeder DER'!H$369,FALSE)),0,VLOOKUP($B330,'Feeder DER'!$B$3:$V$366,'Feeder DER'!H$369,FALSE)/1000)</f>
        <v>0.35001242947509498</v>
      </c>
      <c r="AI330" s="82">
        <f>IF(ISNA(VLOOKUP($B330,'Feeder DER'!$B$3:$V$366,'Feeder DER'!I$369,FALSE)),0,VLOOKUP($B330,'Feeder DER'!$B$3:$V$366,'Feeder DER'!I$369,FALSE)/1000)</f>
        <v>0.42614078131131516</v>
      </c>
      <c r="AJ330" s="82">
        <f>IF(ISNA(VLOOKUP($B330,'Feeder DER'!$B$3:$V$366,'Feeder DER'!J$369,FALSE)),0,VLOOKUP($B330,'Feeder DER'!$B$3:$V$366,'Feeder DER'!J$369,FALSE)/1000)</f>
        <v>0.58907556792840421</v>
      </c>
      <c r="AK330" s="82">
        <f>IF(ISNA(VLOOKUP($B330,'Feeder DER'!$B$3:$V$366,'Feeder DER'!K$369,FALSE)),0,VLOOKUP($B330,'Feeder DER'!$B$3:$V$366,'Feeder DER'!K$369,FALSE)/1000)</f>
        <v>0.72534695079729361</v>
      </c>
      <c r="AL330" s="82">
        <f>IF(ISNA(VLOOKUP($B330,'Feeder DER'!$B$3:$V$366,'Feeder DER'!L$369,FALSE)),0,VLOOKUP($B330,'Feeder DER'!$B$3:$V$366,'Feeder DER'!L$369,FALSE)/1000)</f>
        <v>0.85146173825162264</v>
      </c>
      <c r="AM330" s="82">
        <f>IF(ISNA(VLOOKUP($B330,'Feeder DER'!$B$3:$V$366,'Feeder DER'!M$369,FALSE)),0,VLOOKUP($B330,'Feeder DER'!$B$3:$V$366,'Feeder DER'!M$369,FALSE)/1000)</f>
        <v>-0.49453898250466805</v>
      </c>
      <c r="AN330" s="82">
        <f>IF(ISNA(VLOOKUP($B330,'Feeder DER'!$B$3:$V$366,'Feeder DER'!N$369,FALSE)),0,VLOOKUP($B330,'Feeder DER'!$B$3:$V$366,'Feeder DER'!N$369,FALSE)/1000)</f>
        <v>-0.60364543968913786</v>
      </c>
      <c r="AO330" s="82">
        <f>IF(ISNA(VLOOKUP($B330,'Feeder DER'!$B$3:$V$366,'Feeder DER'!O$369,FALSE)),0,VLOOKUP($B330,'Feeder DER'!$B$3:$V$366,'Feeder DER'!O$369,FALSE)/1000)</f>
        <v>-0.72270701443646856</v>
      </c>
      <c r="AP330" s="82">
        <f>IF(ISNA(VLOOKUP($B330,'Feeder DER'!$B$3:$V$366,'Feeder DER'!P$369,FALSE)),0,VLOOKUP($B330,'Feeder DER'!$B$3:$V$366,'Feeder DER'!P$369,FALSE)/1000)</f>
        <v>-0.83875691232523641</v>
      </c>
      <c r="AQ330" s="82">
        <f>IF(ISNA(VLOOKUP($B330,'Feeder DER'!$B$3:$V$366,'Feeder DER'!Q$369,FALSE)),0,VLOOKUP($B330,'Feeder DER'!$B$3:$V$366,'Feeder DER'!Q$369,FALSE)/1000)</f>
        <v>-0.94106532210048488</v>
      </c>
      <c r="AR330" s="82">
        <f>IF(ISNA(VLOOKUP($B330,'Feeder DER'!$B$3:$V$366,'Feeder DER'!R$369,FALSE)),0,VLOOKUP($B330,'Feeder DER'!$B$3:$V$366,'Feeder DER'!R$369,FALSE)/1000)</f>
        <v>-1.033763822195358</v>
      </c>
      <c r="AS330" s="82">
        <f>IF(ISNA(VLOOKUP($B330,'Feeder DER'!$B$3:$V$366,'Feeder DER'!S$369,FALSE)),0,VLOOKUP($B330,'Feeder DER'!$B$3:$V$366,'Feeder DER'!S$369,FALSE)/1000)</f>
        <v>-1.1212701716575053</v>
      </c>
      <c r="AT330" s="82">
        <f>IF(ISNA(VLOOKUP($B330,'Feeder DER'!$B$3:$V$366,'Feeder DER'!T$369,FALSE)),0,VLOOKUP($B330,'Feeder DER'!$B$3:$V$366,'Feeder DER'!T$369,FALSE)/1000)</f>
        <v>-1.2209234766984103</v>
      </c>
      <c r="AU330" s="82">
        <f>IF(ISNA(VLOOKUP($B330,'Feeder DER'!$B$3:$V$366,'Feeder DER'!U$369,FALSE)),0,VLOOKUP($B330,'Feeder DER'!$B$3:$V$366,'Feeder DER'!U$369,FALSE)/1000)</f>
        <v>-1.319196800736558</v>
      </c>
      <c r="AV330" s="82">
        <f>IF(ISNA(VLOOKUP($B330,'Feeder DER'!$B$3:$V$366,'Feeder DER'!V$369,FALSE)),0,VLOOKUP($B330,'Feeder DER'!$B$3:$V$366,'Feeder DER'!V$369,FALSE)/1000)</f>
        <v>-1.4052267023456144</v>
      </c>
    </row>
    <row r="331" spans="1:48" x14ac:dyDescent="0.25">
      <c r="A331" s="9" t="s">
        <v>72</v>
      </c>
      <c r="B331" s="108">
        <v>66106</v>
      </c>
      <c r="C331" s="109">
        <v>158.100345760506</v>
      </c>
      <c r="D331" s="109">
        <v>140.53775480604747</v>
      </c>
      <c r="E331" s="109">
        <v>140.53775480604747</v>
      </c>
      <c r="F331" s="109">
        <v>142.67811531380471</v>
      </c>
      <c r="G331" s="109">
        <v>147.75100152110852</v>
      </c>
      <c r="H331" s="109">
        <v>151.30401274918597</v>
      </c>
      <c r="I331" s="109">
        <v>152.07602999845722</v>
      </c>
      <c r="J331" s="109">
        <v>152.88303391810913</v>
      </c>
      <c r="K331" s="109">
        <v>154.09676210920267</v>
      </c>
      <c r="L331" s="109">
        <v>158.99962557493612</v>
      </c>
      <c r="M331" s="109">
        <v>169.20381861084746</v>
      </c>
      <c r="N331" s="109">
        <v>179.4175345571785</v>
      </c>
      <c r="P331" s="109">
        <v>160.571277771034</v>
      </c>
      <c r="Q331" s="109">
        <v>170.50775679865018</v>
      </c>
      <c r="R331" s="109">
        <v>170.50775679865018</v>
      </c>
      <c r="S331" s="109">
        <v>175.81892909924616</v>
      </c>
      <c r="T331" s="109">
        <v>179.25173332874866</v>
      </c>
      <c r="U331" s="109">
        <v>182.5107274077001</v>
      </c>
      <c r="V331" s="109">
        <v>183.68450490373877</v>
      </c>
      <c r="W331" s="109">
        <v>185.11921678666226</v>
      </c>
      <c r="X331" s="109">
        <v>187.16823039219869</v>
      </c>
      <c r="Y331" s="109">
        <v>190.90966358036948</v>
      </c>
      <c r="Z331" s="109">
        <v>200.30932774257974</v>
      </c>
      <c r="AA331" s="109">
        <v>208.83201091084536</v>
      </c>
      <c r="AC331" s="82">
        <f>IF(ISNA(VLOOKUP($B331,'Feeder DER'!$B$3:$V$366,'Feeder DER'!C$369,FALSE)),0,VLOOKUP($B331,'Feeder DER'!$B$3:$V$366,'Feeder DER'!C$369,FALSE)/1000)</f>
        <v>6.019507482434952E-2</v>
      </c>
      <c r="AD331" s="82">
        <f>IF(ISNA(VLOOKUP($B331,'Feeder DER'!$B$3:$V$366,'Feeder DER'!D$369,FALSE)),0,VLOOKUP($B331,'Feeder DER'!$B$3:$V$366,'Feeder DER'!D$369,FALSE)/1000)</f>
        <v>0.11665907084231425</v>
      </c>
      <c r="AE331" s="82">
        <f>IF(ISNA(VLOOKUP($B331,'Feeder DER'!$B$3:$V$366,'Feeder DER'!E$369,FALSE)),0,VLOOKUP($B331,'Feeder DER'!$B$3:$V$366,'Feeder DER'!E$369,FALSE)/1000)</f>
        <v>0.18323796966121811</v>
      </c>
      <c r="AF331" s="82">
        <f>IF(ISNA(VLOOKUP($B331,'Feeder DER'!$B$3:$V$366,'Feeder DER'!F$369,FALSE)),0,VLOOKUP($B331,'Feeder DER'!$B$3:$V$366,'Feeder DER'!F$369,FALSE)/1000)</f>
        <v>0.25771424570362433</v>
      </c>
      <c r="AG331" s="82">
        <f>IF(ISNA(VLOOKUP($B331,'Feeder DER'!$B$3:$V$366,'Feeder DER'!G$369,FALSE)),0,VLOOKUP($B331,'Feeder DER'!$B$3:$V$366,'Feeder DER'!G$369,FALSE)/1000)</f>
        <v>0.33389419819699395</v>
      </c>
      <c r="AH331" s="82">
        <f>IF(ISNA(VLOOKUP($B331,'Feeder DER'!$B$3:$V$366,'Feeder DER'!H$369,FALSE)),0,VLOOKUP($B331,'Feeder DER'!$B$3:$V$366,'Feeder DER'!H$369,FALSE)/1000)</f>
        <v>0.41724244810984623</v>
      </c>
      <c r="AI331" s="82">
        <f>IF(ISNA(VLOOKUP($B331,'Feeder DER'!$B$3:$V$366,'Feeder DER'!I$369,FALSE)),0,VLOOKUP($B331,'Feeder DER'!$B$3:$V$366,'Feeder DER'!I$369,FALSE)/1000)</f>
        <v>0.51018948526158703</v>
      </c>
      <c r="AJ331" s="82">
        <f>IF(ISNA(VLOOKUP($B331,'Feeder DER'!$B$3:$V$366,'Feeder DER'!J$369,FALSE)),0,VLOOKUP($B331,'Feeder DER'!$B$3:$V$366,'Feeder DER'!J$369,FALSE)/1000)</f>
        <v>0.70858636013809884</v>
      </c>
      <c r="AK331" s="82">
        <f>IF(ISNA(VLOOKUP($B331,'Feeder DER'!$B$3:$V$366,'Feeder DER'!K$369,FALSE)),0,VLOOKUP($B331,'Feeder DER'!$B$3:$V$366,'Feeder DER'!K$369,FALSE)/1000)</f>
        <v>0.87449303466584805</v>
      </c>
      <c r="AL331" s="82">
        <f>IF(ISNA(VLOOKUP($B331,'Feeder DER'!$B$3:$V$366,'Feeder DER'!L$369,FALSE)),0,VLOOKUP($B331,'Feeder DER'!$B$3:$V$366,'Feeder DER'!L$369,FALSE)/1000)</f>
        <v>1.0281097468053724</v>
      </c>
      <c r="AM331" s="82">
        <f>IF(ISNA(VLOOKUP($B331,'Feeder DER'!$B$3:$V$366,'Feeder DER'!M$369,FALSE)),0,VLOOKUP($B331,'Feeder DER'!$B$3:$V$366,'Feeder DER'!M$369,FALSE)/1000)</f>
        <v>-0.61772021691691892</v>
      </c>
      <c r="AN331" s="82">
        <f>IF(ISNA(VLOOKUP($B331,'Feeder DER'!$B$3:$V$366,'Feeder DER'!N$369,FALSE)),0,VLOOKUP($B331,'Feeder DER'!$B$3:$V$366,'Feeder DER'!N$369,FALSE)/1000)</f>
        <v>-0.74740507832461367</v>
      </c>
      <c r="AO331" s="82">
        <f>IF(ISNA(VLOOKUP($B331,'Feeder DER'!$B$3:$V$366,'Feeder DER'!O$369,FALSE)),0,VLOOKUP($B331,'Feeder DER'!$B$3:$V$366,'Feeder DER'!O$369,FALSE)/1000)</f>
        <v>-0.88974338764608107</v>
      </c>
      <c r="AP331" s="82">
        <f>IF(ISNA(VLOOKUP($B331,'Feeder DER'!$B$3:$V$366,'Feeder DER'!P$369,FALSE)),0,VLOOKUP($B331,'Feeder DER'!$B$3:$V$366,'Feeder DER'!P$369,FALSE)/1000)</f>
        <v>-1.0294459429481684</v>
      </c>
      <c r="AQ331" s="82">
        <f>IF(ISNA(VLOOKUP($B331,'Feeder DER'!$B$3:$V$366,'Feeder DER'!Q$369,FALSE)),0,VLOOKUP($B331,'Feeder DER'!$B$3:$V$366,'Feeder DER'!Q$369,FALSE)/1000)</f>
        <v>-1.1535365828543143</v>
      </c>
      <c r="AR331" s="82">
        <f>IF(ISNA(VLOOKUP($B331,'Feeder DER'!$B$3:$V$366,'Feeder DER'!R$369,FALSE)),0,VLOOKUP($B331,'Feeder DER'!$B$3:$V$366,'Feeder DER'!R$369,FALSE)/1000)</f>
        <v>-1.2668429328543795</v>
      </c>
      <c r="AS331" s="82">
        <f>IF(ISNA(VLOOKUP($B331,'Feeder DER'!$B$3:$V$366,'Feeder DER'!S$369,FALSE)),0,VLOOKUP($B331,'Feeder DER'!$B$3:$V$366,'Feeder DER'!S$369,FALSE)/1000)</f>
        <v>-1.3746755236748971</v>
      </c>
      <c r="AT331" s="82">
        <f>IF(ISNA(VLOOKUP($B331,'Feeder DER'!$B$3:$V$366,'Feeder DER'!T$369,FALSE)),0,VLOOKUP($B331,'Feeder DER'!$B$3:$V$366,'Feeder DER'!T$369,FALSE)/1000)</f>
        <v>-1.4987075453841108</v>
      </c>
      <c r="AU331" s="82">
        <f>IF(ISNA(VLOOKUP($B331,'Feeder DER'!$B$3:$V$366,'Feeder DER'!U$369,FALSE)),0,VLOOKUP($B331,'Feeder DER'!$B$3:$V$366,'Feeder DER'!U$369,FALSE)/1000)</f>
        <v>-1.6210145318157512</v>
      </c>
      <c r="AV331" s="82">
        <f>IF(ISNA(VLOOKUP($B331,'Feeder DER'!$B$3:$V$366,'Feeder DER'!V$369,FALSE)),0,VLOOKUP($B331,'Feeder DER'!$B$3:$V$366,'Feeder DER'!V$369,FALSE)/1000)</f>
        <v>-1.7293255729265264</v>
      </c>
    </row>
    <row r="332" spans="1:48" x14ac:dyDescent="0.25">
      <c r="A332" s="9" t="s">
        <v>72</v>
      </c>
      <c r="B332" s="108">
        <v>66107</v>
      </c>
      <c r="C332" s="109">
        <v>44.789329646240901</v>
      </c>
      <c r="D332" s="109">
        <v>93.891106660500554</v>
      </c>
      <c r="E332" s="109">
        <v>93.891106660500554</v>
      </c>
      <c r="F332" s="109">
        <v>95.321048507821928</v>
      </c>
      <c r="G332" s="109">
        <v>98.710165550597168</v>
      </c>
      <c r="H332" s="109">
        <v>101.0838775587459</v>
      </c>
      <c r="I332" s="109">
        <v>101.59965037719678</v>
      </c>
      <c r="J332" s="109">
        <v>102.13879725057645</v>
      </c>
      <c r="K332" s="109">
        <v>102.94967033734299</v>
      </c>
      <c r="L332" s="109">
        <v>106.22519780850793</v>
      </c>
      <c r="M332" s="109">
        <v>113.04246181020851</v>
      </c>
      <c r="N332" s="109">
        <v>119.8660879215014</v>
      </c>
      <c r="P332" s="109">
        <v>99.574287696608394</v>
      </c>
      <c r="Q332" s="109">
        <v>96.870537945286486</v>
      </c>
      <c r="R332" s="109">
        <v>96.870537945286486</v>
      </c>
      <c r="S332" s="109">
        <v>99.887973207697442</v>
      </c>
      <c r="T332" s="109">
        <v>101.83825159160376</v>
      </c>
      <c r="U332" s="109">
        <v>103.68978324925929</v>
      </c>
      <c r="V332" s="109">
        <v>104.35664122454547</v>
      </c>
      <c r="W332" s="109">
        <v>105.17174380113624</v>
      </c>
      <c r="X332" s="109">
        <v>106.33584949317181</v>
      </c>
      <c r="Y332" s="109">
        <v>108.46146918596061</v>
      </c>
      <c r="Z332" s="109">
        <v>113.80169851625197</v>
      </c>
      <c r="AA332" s="109">
        <v>118.64368880894031</v>
      </c>
      <c r="AC332" s="82">
        <f>IF(ISNA(VLOOKUP($B332,'Feeder DER'!$B$3:$V$366,'Feeder DER'!C$369,FALSE)),0,VLOOKUP($B332,'Feeder DER'!$B$3:$V$366,'Feeder DER'!C$369,FALSE)/1000)</f>
        <v>2.3346674273090919E-2</v>
      </c>
      <c r="AD332" s="82">
        <f>IF(ISNA(VLOOKUP($B332,'Feeder DER'!$B$3:$V$366,'Feeder DER'!D$369,FALSE)),0,VLOOKUP($B332,'Feeder DER'!$B$3:$V$366,'Feeder DER'!D$369,FALSE)/1000)</f>
        <v>4.4848002135220395E-2</v>
      </c>
      <c r="AE332" s="82">
        <f>IF(ISNA(VLOOKUP($B332,'Feeder DER'!$B$3:$V$366,'Feeder DER'!E$369,FALSE)),0,VLOOKUP($B332,'Feeder DER'!$B$3:$V$366,'Feeder DER'!E$369,FALSE)/1000)</f>
        <v>7.006044003692867E-2</v>
      </c>
      <c r="AF332" s="82">
        <f>IF(ISNA(VLOOKUP($B332,'Feeder DER'!$B$3:$V$366,'Feeder DER'!F$369,FALSE)),0,VLOOKUP($B332,'Feeder DER'!$B$3:$V$366,'Feeder DER'!F$369,FALSE)/1000)</f>
        <v>9.807405303811273E-2</v>
      </c>
      <c r="AG332" s="82">
        <f>IF(ISNA(VLOOKUP($B332,'Feeder DER'!$B$3:$V$366,'Feeder DER'!G$369,FALSE)),0,VLOOKUP($B332,'Feeder DER'!$B$3:$V$366,'Feeder DER'!G$369,FALSE)/1000)</f>
        <v>0.1265734333457626</v>
      </c>
      <c r="AH332" s="82">
        <f>IF(ISNA(VLOOKUP($B332,'Feeder DER'!$B$3:$V$366,'Feeder DER'!H$369,FALSE)),0,VLOOKUP($B332,'Feeder DER'!$B$3:$V$366,'Feeder DER'!H$369,FALSE)/1000)</f>
        <v>0.15762874071747826</v>
      </c>
      <c r="AI332" s="82">
        <f>IF(ISNA(VLOOKUP($B332,'Feeder DER'!$B$3:$V$366,'Feeder DER'!I$369,FALSE)),0,VLOOKUP($B332,'Feeder DER'!$B$3:$V$366,'Feeder DER'!I$369,FALSE)/1000)</f>
        <v>0.1919132838430942</v>
      </c>
      <c r="AJ332" s="82">
        <f>IF(ISNA(VLOOKUP($B332,'Feeder DER'!$B$3:$V$366,'Feeder DER'!J$369,FALSE)),0,VLOOKUP($B332,'Feeder DER'!$B$3:$V$366,'Feeder DER'!J$369,FALSE)/1000)</f>
        <v>0.26529126436806943</v>
      </c>
      <c r="AK332" s="82">
        <f>IF(ISNA(VLOOKUP($B332,'Feeder DER'!$B$3:$V$366,'Feeder DER'!K$369,FALSE)),0,VLOOKUP($B332,'Feeder DER'!$B$3:$V$366,'Feeder DER'!K$369,FALSE)/1000)</f>
        <v>0.32666133202442615</v>
      </c>
      <c r="AL332" s="82">
        <f>IF(ISNA(VLOOKUP($B332,'Feeder DER'!$B$3:$V$366,'Feeder DER'!L$369,FALSE)),0,VLOOKUP($B332,'Feeder DER'!$B$3:$V$366,'Feeder DER'!L$369,FALSE)/1000)</f>
        <v>0.38345735827438204</v>
      </c>
      <c r="AM332" s="82">
        <f>IF(ISNA(VLOOKUP($B332,'Feeder DER'!$B$3:$V$366,'Feeder DER'!M$369,FALSE)),0,VLOOKUP($B332,'Feeder DER'!$B$3:$V$366,'Feeder DER'!M$369,FALSE)/1000)</f>
        <v>-0.22271653942352526</v>
      </c>
      <c r="AN332" s="82">
        <f>IF(ISNA(VLOOKUP($B332,'Feeder DER'!$B$3:$V$366,'Feeder DER'!N$369,FALSE)),0,VLOOKUP($B332,'Feeder DER'!$B$3:$V$366,'Feeder DER'!N$369,FALSE)/1000)</f>
        <v>-0.27185283288580414</v>
      </c>
      <c r="AO332" s="82">
        <f>IF(ISNA(VLOOKUP($B332,'Feeder DER'!$B$3:$V$366,'Feeder DER'!O$369,FALSE)),0,VLOOKUP($B332,'Feeder DER'!$B$3:$V$366,'Feeder DER'!O$369,FALSE)/1000)</f>
        <v>-0.325472431833781</v>
      </c>
      <c r="AP332" s="82">
        <f>IF(ISNA(VLOOKUP($B332,'Feeder DER'!$B$3:$V$366,'Feeder DER'!P$369,FALSE)),0,VLOOKUP($B332,'Feeder DER'!$B$3:$V$366,'Feeder DER'!P$369,FALSE)/1000)</f>
        <v>-0.3777357165749306</v>
      </c>
      <c r="AQ332" s="82">
        <f>IF(ISNA(VLOOKUP($B332,'Feeder DER'!$B$3:$V$366,'Feeder DER'!Q$369,FALSE)),0,VLOOKUP($B332,'Feeder DER'!$B$3:$V$366,'Feeder DER'!Q$369,FALSE)/1000)</f>
        <v>-0.42381049689591815</v>
      </c>
      <c r="AR332" s="82">
        <f>IF(ISNA(VLOOKUP($B332,'Feeder DER'!$B$3:$V$366,'Feeder DER'!R$369,FALSE)),0,VLOOKUP($B332,'Feeder DER'!$B$3:$V$366,'Feeder DER'!R$369,FALSE)/1000)</f>
        <v>-0.46555743673536065</v>
      </c>
      <c r="AS332" s="82">
        <f>IF(ISNA(VLOOKUP($B332,'Feeder DER'!$B$3:$V$366,'Feeder DER'!S$369,FALSE)),0,VLOOKUP($B332,'Feeder DER'!$B$3:$V$366,'Feeder DER'!S$369,FALSE)/1000)</f>
        <v>-0.50496608199743798</v>
      </c>
      <c r="AT332" s="82">
        <f>IF(ISNA(VLOOKUP($B332,'Feeder DER'!$B$3:$V$366,'Feeder DER'!T$369,FALSE)),0,VLOOKUP($B332,'Feeder DER'!$B$3:$V$366,'Feeder DER'!T$369,FALSE)/1000)</f>
        <v>-0.54984513102289634</v>
      </c>
      <c r="AU332" s="82">
        <f>IF(ISNA(VLOOKUP($B332,'Feeder DER'!$B$3:$V$366,'Feeder DER'!U$369,FALSE)),0,VLOOKUP($B332,'Feeder DER'!$B$3:$V$366,'Feeder DER'!U$369,FALSE)/1000)</f>
        <v>-0.59410270306822321</v>
      </c>
      <c r="AV332" s="82">
        <f>IF(ISNA(VLOOKUP($B332,'Feeder DER'!$B$3:$V$366,'Feeder DER'!V$369,FALSE)),0,VLOOKUP($B332,'Feeder DER'!$B$3:$V$366,'Feeder DER'!V$369,FALSE)/1000)</f>
        <v>-0.63284642732687557</v>
      </c>
    </row>
    <row r="333" spans="1:48" x14ac:dyDescent="0.25">
      <c r="A333" s="9" t="s">
        <v>72</v>
      </c>
      <c r="B333" s="108">
        <v>66108</v>
      </c>
      <c r="C333" s="109">
        <v>3.2000000480000002</v>
      </c>
      <c r="D333" s="109">
        <v>4.1191370704239798</v>
      </c>
      <c r="E333" s="109">
        <v>4.1191370704239798</v>
      </c>
      <c r="F333" s="109">
        <v>4.1818706634270955</v>
      </c>
      <c r="G333" s="109">
        <v>4.3305560729769033</v>
      </c>
      <c r="H333" s="109">
        <v>4.4346942120940698</v>
      </c>
      <c r="I333" s="109">
        <v>4.4573219029581281</v>
      </c>
      <c r="J333" s="109">
        <v>4.4809750470260914</v>
      </c>
      <c r="K333" s="109">
        <v>4.51654920851922</v>
      </c>
      <c r="L333" s="109">
        <v>4.660251281181484</v>
      </c>
      <c r="M333" s="109">
        <v>4.9593343984974867</v>
      </c>
      <c r="N333" s="109">
        <v>5.2586966306562024</v>
      </c>
      <c r="P333" s="109">
        <v>3.6826856655078299</v>
      </c>
      <c r="Q333" s="109">
        <v>4.3716773480162807</v>
      </c>
      <c r="R333" s="109">
        <v>4.3716773480162807</v>
      </c>
      <c r="S333" s="109">
        <v>4.5078513970675838</v>
      </c>
      <c r="T333" s="109">
        <v>4.595865647985284</v>
      </c>
      <c r="U333" s="109">
        <v>4.6794235509204309</v>
      </c>
      <c r="V333" s="109">
        <v>4.7095182315812236</v>
      </c>
      <c r="W333" s="109">
        <v>4.7463030533234569</v>
      </c>
      <c r="X333" s="109">
        <v>4.7988380613095076</v>
      </c>
      <c r="Y333" s="109">
        <v>4.8947653025385245</v>
      </c>
      <c r="Z333" s="109">
        <v>5.1357648891169827</v>
      </c>
      <c r="AA333" s="109">
        <v>5.3542794109813707</v>
      </c>
      <c r="AC333" s="82">
        <f>IF(ISNA(VLOOKUP($B333,'Feeder DER'!$B$3:$V$366,'Feeder DER'!C$369,FALSE)),0,VLOOKUP($B333,'Feeder DER'!$B$3:$V$366,'Feeder DER'!C$369,FALSE)/1000)</f>
        <v>8.1064841226010138E-5</v>
      </c>
      <c r="AD333" s="82">
        <f>IF(ISNA(VLOOKUP($B333,'Feeder DER'!$B$3:$V$366,'Feeder DER'!D$369,FALSE)),0,VLOOKUP($B333,'Feeder DER'!$B$3:$V$366,'Feeder DER'!D$369,FALSE)/1000)</f>
        <v>1.5572222963618193E-4</v>
      </c>
      <c r="AE333" s="82">
        <f>IF(ISNA(VLOOKUP($B333,'Feeder DER'!$B$3:$V$366,'Feeder DER'!E$369,FALSE)),0,VLOOKUP($B333,'Feeder DER'!$B$3:$V$366,'Feeder DER'!E$369,FALSE)/1000)</f>
        <v>2.4326541679489116E-4</v>
      </c>
      <c r="AF333" s="82">
        <f>IF(ISNA(VLOOKUP($B333,'Feeder DER'!$B$3:$V$366,'Feeder DER'!F$369,FALSE)),0,VLOOKUP($B333,'Feeder DER'!$B$3:$V$366,'Feeder DER'!F$369,FALSE)/1000)</f>
        <v>3.4053490638233581E-4</v>
      </c>
      <c r="AG333" s="82">
        <f>IF(ISNA(VLOOKUP($B333,'Feeder DER'!$B$3:$V$366,'Feeder DER'!G$369,FALSE)),0,VLOOKUP($B333,'Feeder DER'!$B$3:$V$366,'Feeder DER'!G$369,FALSE)/1000)</f>
        <v>4.394910880061201E-4</v>
      </c>
      <c r="AH333" s="82">
        <f>IF(ISNA(VLOOKUP($B333,'Feeder DER'!$B$3:$V$366,'Feeder DER'!H$369,FALSE)),0,VLOOKUP($B333,'Feeder DER'!$B$3:$V$366,'Feeder DER'!H$369,FALSE)/1000)</f>
        <v>5.4732201638013286E-4</v>
      </c>
      <c r="AI333" s="82">
        <f>IF(ISNA(VLOOKUP($B333,'Feeder DER'!$B$3:$V$366,'Feeder DER'!I$369,FALSE)),0,VLOOKUP($B333,'Feeder DER'!$B$3:$V$366,'Feeder DER'!I$369,FALSE)/1000)</f>
        <v>6.6636556889963262E-4</v>
      </c>
      <c r="AJ333" s="82">
        <f>IF(ISNA(VLOOKUP($B333,'Feeder DER'!$B$3:$V$366,'Feeder DER'!J$369,FALSE)),0,VLOOKUP($B333,'Feeder DER'!$B$3:$V$366,'Feeder DER'!J$369,FALSE)/1000)</f>
        <v>9.2115022350024091E-4</v>
      </c>
      <c r="AK333" s="82">
        <f>IF(ISNA(VLOOKUP($B333,'Feeder DER'!$B$3:$V$366,'Feeder DER'!K$369,FALSE)),0,VLOOKUP($B333,'Feeder DER'!$B$3:$V$366,'Feeder DER'!K$369,FALSE)/1000)</f>
        <v>1.1342407361959242E-3</v>
      </c>
      <c r="AL333" s="82">
        <f>IF(ISNA(VLOOKUP($B333,'Feeder DER'!$B$3:$V$366,'Feeder DER'!L$369,FALSE)),0,VLOOKUP($B333,'Feeder DER'!$B$3:$V$366,'Feeder DER'!L$369,FALSE)/1000)</f>
        <v>1.3314491606749375E-3</v>
      </c>
      <c r="AM333" s="82">
        <f>IF(ISNA(VLOOKUP($B333,'Feeder DER'!$B$3:$V$366,'Feeder DER'!M$369,FALSE)),0,VLOOKUP($B333,'Feeder DER'!$B$3:$V$366,'Feeder DER'!M$369,FALSE)/1000)</f>
        <v>-7.7332131744279611E-4</v>
      </c>
      <c r="AN333" s="82">
        <f>IF(ISNA(VLOOKUP($B333,'Feeder DER'!$B$3:$V$366,'Feeder DER'!N$369,FALSE)),0,VLOOKUP($B333,'Feeder DER'!$B$3:$V$366,'Feeder DER'!N$369,FALSE)/1000)</f>
        <v>-9.4393344752015309E-4</v>
      </c>
      <c r="AO333" s="82">
        <f>IF(ISNA(VLOOKUP($B333,'Feeder DER'!$B$3:$V$366,'Feeder DER'!O$369,FALSE)),0,VLOOKUP($B333,'Feeder DER'!$B$3:$V$366,'Feeder DER'!O$369,FALSE)/1000)</f>
        <v>-1.1301126105339617E-3</v>
      </c>
      <c r="AP333" s="82">
        <f>IF(ISNA(VLOOKUP($B333,'Feeder DER'!$B$3:$V$366,'Feeder DER'!P$369,FALSE)),0,VLOOKUP($B333,'Feeder DER'!$B$3:$V$366,'Feeder DER'!P$369,FALSE)/1000)</f>
        <v>-1.3115823492185089E-3</v>
      </c>
      <c r="AQ333" s="82">
        <f>IF(ISNA(VLOOKUP($B333,'Feeder DER'!$B$3:$V$366,'Feeder DER'!Q$369,FALSE)),0,VLOOKUP($B333,'Feeder DER'!$B$3:$V$366,'Feeder DER'!Q$369,FALSE)/1000)</f>
        <v>-1.471564225333049E-3</v>
      </c>
      <c r="AR333" s="82">
        <f>IF(ISNA(VLOOKUP($B333,'Feeder DER'!$B$3:$V$366,'Feeder DER'!R$369,FALSE)),0,VLOOKUP($B333,'Feeder DER'!$B$3:$V$366,'Feeder DER'!R$369,FALSE)/1000)</f>
        <v>-1.6165188775533357E-3</v>
      </c>
      <c r="AS333" s="82">
        <f>IF(ISNA(VLOOKUP($B333,'Feeder DER'!$B$3:$V$366,'Feeder DER'!S$369,FALSE)),0,VLOOKUP($B333,'Feeder DER'!$B$3:$V$366,'Feeder DER'!S$369,FALSE)/1000)</f>
        <v>-1.7533544513799926E-3</v>
      </c>
      <c r="AT333" s="82">
        <f>IF(ISNA(VLOOKUP($B333,'Feeder DER'!$B$3:$V$366,'Feeder DER'!T$369,FALSE)),0,VLOOKUP($B333,'Feeder DER'!$B$3:$V$366,'Feeder DER'!T$369,FALSE)/1000)</f>
        <v>-1.9091844827183891E-3</v>
      </c>
      <c r="AU333" s="82">
        <f>IF(ISNA(VLOOKUP($B333,'Feeder DER'!$B$3:$V$366,'Feeder DER'!U$369,FALSE)),0,VLOOKUP($B333,'Feeder DER'!$B$3:$V$366,'Feeder DER'!U$369,FALSE)/1000)</f>
        <v>-2.062856607875775E-3</v>
      </c>
      <c r="AV333" s="82">
        <f>IF(ISNA(VLOOKUP($B333,'Feeder DER'!$B$3:$V$366,'Feeder DER'!V$369,FALSE)),0,VLOOKUP($B333,'Feeder DER'!$B$3:$V$366,'Feeder DER'!V$369,FALSE)/1000)</f>
        <v>-2.1973834282183174E-3</v>
      </c>
    </row>
    <row r="334" spans="1:48" x14ac:dyDescent="0.25">
      <c r="A334" s="9" t="s">
        <v>72</v>
      </c>
      <c r="B334" s="108">
        <v>66109</v>
      </c>
      <c r="C334" s="109">
        <v>26.9478946201151</v>
      </c>
      <c r="D334" s="109">
        <v>32.825697054025774</v>
      </c>
      <c r="E334" s="109">
        <v>32.825697054025774</v>
      </c>
      <c r="F334" s="109">
        <v>33.325625530263366</v>
      </c>
      <c r="G334" s="109">
        <v>34.510510161872226</v>
      </c>
      <c r="H334" s="109">
        <v>35.340394418692618</v>
      </c>
      <c r="I334" s="109">
        <v>35.520716100791738</v>
      </c>
      <c r="J334" s="109">
        <v>35.70920969259889</v>
      </c>
      <c r="K334" s="109">
        <v>35.99270272236695</v>
      </c>
      <c r="L334" s="109">
        <v>37.137874786952203</v>
      </c>
      <c r="M334" s="109">
        <v>39.521289476762036</v>
      </c>
      <c r="N334" s="109">
        <v>41.906928452657411</v>
      </c>
      <c r="P334" s="109">
        <v>57.299999239999998</v>
      </c>
      <c r="Q334" s="109">
        <v>55.954041449645892</v>
      </c>
      <c r="R334" s="109">
        <v>55.954041449645892</v>
      </c>
      <c r="S334" s="109">
        <v>57.696962479360074</v>
      </c>
      <c r="T334" s="109">
        <v>58.823475863574771</v>
      </c>
      <c r="U334" s="109">
        <v>59.892951488622948</v>
      </c>
      <c r="V334" s="109">
        <v>60.278139798522339</v>
      </c>
      <c r="W334" s="109">
        <v>60.748956667341979</v>
      </c>
      <c r="X334" s="109">
        <v>61.421363567577387</v>
      </c>
      <c r="Y334" s="109">
        <v>62.649157021802495</v>
      </c>
      <c r="Z334" s="109">
        <v>65.733762719630946</v>
      </c>
      <c r="AA334" s="109">
        <v>68.530577223633088</v>
      </c>
      <c r="AC334" s="82">
        <f>IF(ISNA(VLOOKUP($B334,'Feeder DER'!$B$3:$V$366,'Feeder DER'!C$369,FALSE)),0,VLOOKUP($B334,'Feeder DER'!$B$3:$V$366,'Feeder DER'!C$369,FALSE)/1000)</f>
        <v>2.5738087089258219E-2</v>
      </c>
      <c r="AD334" s="82">
        <f>IF(ISNA(VLOOKUP($B334,'Feeder DER'!$B$3:$V$366,'Feeder DER'!D$369,FALSE)),0,VLOOKUP($B334,'Feeder DER'!$B$3:$V$366,'Feeder DER'!D$369,FALSE)/1000)</f>
        <v>4.944180790948776E-2</v>
      </c>
      <c r="AE334" s="82">
        <f>IF(ISNA(VLOOKUP($B334,'Feeder DER'!$B$3:$V$366,'Feeder DER'!E$369,FALSE)),0,VLOOKUP($B334,'Feeder DER'!$B$3:$V$366,'Feeder DER'!E$369,FALSE)/1000)</f>
        <v>7.7236769832377955E-2</v>
      </c>
      <c r="AF334" s="82">
        <f>IF(ISNA(VLOOKUP($B334,'Feeder DER'!$B$3:$V$366,'Feeder DER'!F$369,FALSE)),0,VLOOKUP($B334,'Feeder DER'!$B$3:$V$366,'Feeder DER'!F$369,FALSE)/1000)</f>
        <v>0.10811983277639163</v>
      </c>
      <c r="AG334" s="82">
        <f>IF(ISNA(VLOOKUP($B334,'Feeder DER'!$B$3:$V$366,'Feeder DER'!G$369,FALSE)),0,VLOOKUP($B334,'Feeder DER'!$B$3:$V$366,'Feeder DER'!G$369,FALSE)/1000)</f>
        <v>0.13953842044194312</v>
      </c>
      <c r="AH334" s="82">
        <f>IF(ISNA(VLOOKUP($B334,'Feeder DER'!$B$3:$V$366,'Feeder DER'!H$369,FALSE)),0,VLOOKUP($B334,'Feeder DER'!$B$3:$V$366,'Feeder DER'!H$369,FALSE)/1000)</f>
        <v>0.1737747402006922</v>
      </c>
      <c r="AI334" s="82">
        <f>IF(ISNA(VLOOKUP($B334,'Feeder DER'!$B$3:$V$366,'Feeder DER'!I$369,FALSE)),0,VLOOKUP($B334,'Feeder DER'!$B$3:$V$366,'Feeder DER'!I$369,FALSE)/1000)</f>
        <v>0.21157106812563337</v>
      </c>
      <c r="AJ334" s="82">
        <f>IF(ISNA(VLOOKUP($B334,'Feeder DER'!$B$3:$V$366,'Feeder DER'!J$369,FALSE)),0,VLOOKUP($B334,'Feeder DER'!$B$3:$V$366,'Feeder DER'!J$369,FALSE)/1000)</f>
        <v>0.29246519596132653</v>
      </c>
      <c r="AK334" s="82">
        <f>IF(ISNA(VLOOKUP($B334,'Feeder DER'!$B$3:$V$366,'Feeder DER'!K$369,FALSE)),0,VLOOKUP($B334,'Feeder DER'!$B$3:$V$366,'Feeder DER'!K$369,FALSE)/1000)</f>
        <v>0.3601214337422059</v>
      </c>
      <c r="AL334" s="82">
        <f>IF(ISNA(VLOOKUP($B334,'Feeder DER'!$B$3:$V$366,'Feeder DER'!L$369,FALSE)),0,VLOOKUP($B334,'Feeder DER'!$B$3:$V$366,'Feeder DER'!L$369,FALSE)/1000)</f>
        <v>0.42273510851429263</v>
      </c>
      <c r="AM334" s="82">
        <f>IF(ISNA(VLOOKUP($B334,'Feeder DER'!$B$3:$V$366,'Feeder DER'!M$369,FALSE)),0,VLOOKUP($B334,'Feeder DER'!$B$3:$V$366,'Feeder DER'!M$369,FALSE)/1000)</f>
        <v>-0.24552951828808775</v>
      </c>
      <c r="AN334" s="82">
        <f>IF(ISNA(VLOOKUP($B334,'Feeder DER'!$B$3:$V$366,'Feeder DER'!N$369,FALSE)),0,VLOOKUP($B334,'Feeder DER'!$B$3:$V$366,'Feeder DER'!N$369,FALSE)/1000)</f>
        <v>-0.29969886958764858</v>
      </c>
      <c r="AO334" s="82">
        <f>IF(ISNA(VLOOKUP($B334,'Feeder DER'!$B$3:$V$366,'Feeder DER'!O$369,FALSE)),0,VLOOKUP($B334,'Feeder DER'!$B$3:$V$366,'Feeder DER'!O$369,FALSE)/1000)</f>
        <v>-0.35881075384453276</v>
      </c>
      <c r="AP334" s="82">
        <f>IF(ISNA(VLOOKUP($B334,'Feeder DER'!$B$3:$V$366,'Feeder DER'!P$369,FALSE)),0,VLOOKUP($B334,'Feeder DER'!$B$3:$V$366,'Feeder DER'!P$369,FALSE)/1000)</f>
        <v>-0.41642739587687649</v>
      </c>
      <c r="AQ334" s="82">
        <f>IF(ISNA(VLOOKUP($B334,'Feeder DER'!$B$3:$V$366,'Feeder DER'!Q$369,FALSE)),0,VLOOKUP($B334,'Feeder DER'!$B$3:$V$366,'Feeder DER'!Q$369,FALSE)/1000)</f>
        <v>-0.46722164154324308</v>
      </c>
      <c r="AR334" s="82">
        <f>IF(ISNA(VLOOKUP($B334,'Feeder DER'!$B$3:$V$366,'Feeder DER'!R$369,FALSE)),0,VLOOKUP($B334,'Feeder DER'!$B$3:$V$366,'Feeder DER'!R$369,FALSE)/1000)</f>
        <v>-0.51324474362318395</v>
      </c>
      <c r="AS334" s="82">
        <f>IF(ISNA(VLOOKUP($B334,'Feeder DER'!$B$3:$V$366,'Feeder DER'!S$369,FALSE)),0,VLOOKUP($B334,'Feeder DER'!$B$3:$V$366,'Feeder DER'!S$369,FALSE)/1000)</f>
        <v>-0.55669003831314767</v>
      </c>
      <c r="AT334" s="82">
        <f>IF(ISNA(VLOOKUP($B334,'Feeder DER'!$B$3:$V$366,'Feeder DER'!T$369,FALSE)),0,VLOOKUP($B334,'Feeder DER'!$B$3:$V$366,'Feeder DER'!T$369,FALSE)/1000)</f>
        <v>-0.60616607326308847</v>
      </c>
      <c r="AU334" s="82">
        <f>IF(ISNA(VLOOKUP($B334,'Feeder DER'!$B$3:$V$366,'Feeder DER'!U$369,FALSE)),0,VLOOKUP($B334,'Feeder DER'!$B$3:$V$366,'Feeder DER'!U$369,FALSE)/1000)</f>
        <v>-0.65495697300055844</v>
      </c>
      <c r="AV334" s="82">
        <f>IF(ISNA(VLOOKUP($B334,'Feeder DER'!$B$3:$V$366,'Feeder DER'!V$369,FALSE)),0,VLOOKUP($B334,'Feeder DER'!$B$3:$V$366,'Feeder DER'!V$369,FALSE)/1000)</f>
        <v>-0.69766923845931594</v>
      </c>
    </row>
    <row r="335" spans="1:48" x14ac:dyDescent="0.25">
      <c r="A335" s="9" t="s">
        <v>72</v>
      </c>
      <c r="B335" s="108">
        <v>66110</v>
      </c>
      <c r="C335" s="109">
        <v>0</v>
      </c>
      <c r="D335" s="109">
        <v>0</v>
      </c>
      <c r="E335" s="109">
        <v>0</v>
      </c>
      <c r="F335" s="109">
        <v>0</v>
      </c>
      <c r="G335" s="109">
        <v>0</v>
      </c>
      <c r="H335" s="109">
        <v>0</v>
      </c>
      <c r="I335" s="109">
        <v>0</v>
      </c>
      <c r="J335" s="109">
        <v>0</v>
      </c>
      <c r="K335" s="109">
        <v>0</v>
      </c>
      <c r="L335" s="109">
        <v>0</v>
      </c>
      <c r="M335" s="109">
        <v>0</v>
      </c>
      <c r="N335" s="109">
        <v>0</v>
      </c>
      <c r="P335" s="109">
        <v>0</v>
      </c>
      <c r="Q335" s="109">
        <v>0</v>
      </c>
      <c r="R335" s="109">
        <v>0</v>
      </c>
      <c r="S335" s="109">
        <v>0</v>
      </c>
      <c r="T335" s="109">
        <v>0</v>
      </c>
      <c r="U335" s="109">
        <v>0</v>
      </c>
      <c r="V335" s="109">
        <v>0</v>
      </c>
      <c r="W335" s="109">
        <v>0</v>
      </c>
      <c r="X335" s="109">
        <v>0</v>
      </c>
      <c r="Y335" s="109">
        <v>0</v>
      </c>
      <c r="Z335" s="109">
        <v>0</v>
      </c>
      <c r="AA335" s="109">
        <v>0</v>
      </c>
      <c r="AC335" s="82">
        <f>IF(ISNA(VLOOKUP($B335,'Feeder DER'!$B$3:$V$366,'Feeder DER'!C$369,FALSE)),0,VLOOKUP($B335,'Feeder DER'!$B$3:$V$366,'Feeder DER'!C$369,FALSE)/1000)</f>
        <v>0</v>
      </c>
      <c r="AD335" s="82">
        <f>IF(ISNA(VLOOKUP($B335,'Feeder DER'!$B$3:$V$366,'Feeder DER'!D$369,FALSE)),0,VLOOKUP($B335,'Feeder DER'!$B$3:$V$366,'Feeder DER'!D$369,FALSE)/1000)</f>
        <v>0</v>
      </c>
      <c r="AE335" s="82">
        <f>IF(ISNA(VLOOKUP($B335,'Feeder DER'!$B$3:$V$366,'Feeder DER'!E$369,FALSE)),0,VLOOKUP($B335,'Feeder DER'!$B$3:$V$366,'Feeder DER'!E$369,FALSE)/1000)</f>
        <v>0</v>
      </c>
      <c r="AF335" s="82">
        <f>IF(ISNA(VLOOKUP($B335,'Feeder DER'!$B$3:$V$366,'Feeder DER'!F$369,FALSE)),0,VLOOKUP($B335,'Feeder DER'!$B$3:$V$366,'Feeder DER'!F$369,FALSE)/1000)</f>
        <v>0</v>
      </c>
      <c r="AG335" s="82">
        <f>IF(ISNA(VLOOKUP($B335,'Feeder DER'!$B$3:$V$366,'Feeder DER'!G$369,FALSE)),0,VLOOKUP($B335,'Feeder DER'!$B$3:$V$366,'Feeder DER'!G$369,FALSE)/1000)</f>
        <v>0</v>
      </c>
      <c r="AH335" s="82">
        <f>IF(ISNA(VLOOKUP($B335,'Feeder DER'!$B$3:$V$366,'Feeder DER'!H$369,FALSE)),0,VLOOKUP($B335,'Feeder DER'!$B$3:$V$366,'Feeder DER'!H$369,FALSE)/1000)</f>
        <v>0</v>
      </c>
      <c r="AI335" s="82">
        <f>IF(ISNA(VLOOKUP($B335,'Feeder DER'!$B$3:$V$366,'Feeder DER'!I$369,FALSE)),0,VLOOKUP($B335,'Feeder DER'!$B$3:$V$366,'Feeder DER'!I$369,FALSE)/1000)</f>
        <v>0</v>
      </c>
      <c r="AJ335" s="82">
        <f>IF(ISNA(VLOOKUP($B335,'Feeder DER'!$B$3:$V$366,'Feeder DER'!J$369,FALSE)),0,VLOOKUP($B335,'Feeder DER'!$B$3:$V$366,'Feeder DER'!J$369,FALSE)/1000)</f>
        <v>0</v>
      </c>
      <c r="AK335" s="82">
        <f>IF(ISNA(VLOOKUP($B335,'Feeder DER'!$B$3:$V$366,'Feeder DER'!K$369,FALSE)),0,VLOOKUP($B335,'Feeder DER'!$B$3:$V$366,'Feeder DER'!K$369,FALSE)/1000)</f>
        <v>0</v>
      </c>
      <c r="AL335" s="82">
        <f>IF(ISNA(VLOOKUP($B335,'Feeder DER'!$B$3:$V$366,'Feeder DER'!L$369,FALSE)),0,VLOOKUP($B335,'Feeder DER'!$B$3:$V$366,'Feeder DER'!L$369,FALSE)/1000)</f>
        <v>0</v>
      </c>
      <c r="AM335" s="82">
        <f>IF(ISNA(VLOOKUP($B335,'Feeder DER'!$B$3:$V$366,'Feeder DER'!M$369,FALSE)),0,VLOOKUP($B335,'Feeder DER'!$B$3:$V$366,'Feeder DER'!M$369,FALSE)/1000)</f>
        <v>0</v>
      </c>
      <c r="AN335" s="82">
        <f>IF(ISNA(VLOOKUP($B335,'Feeder DER'!$B$3:$V$366,'Feeder DER'!N$369,FALSE)),0,VLOOKUP($B335,'Feeder DER'!$B$3:$V$366,'Feeder DER'!N$369,FALSE)/1000)</f>
        <v>0</v>
      </c>
      <c r="AO335" s="82">
        <f>IF(ISNA(VLOOKUP($B335,'Feeder DER'!$B$3:$V$366,'Feeder DER'!O$369,FALSE)),0,VLOOKUP($B335,'Feeder DER'!$B$3:$V$366,'Feeder DER'!O$369,FALSE)/1000)</f>
        <v>0</v>
      </c>
      <c r="AP335" s="82">
        <f>IF(ISNA(VLOOKUP($B335,'Feeder DER'!$B$3:$V$366,'Feeder DER'!P$369,FALSE)),0,VLOOKUP($B335,'Feeder DER'!$B$3:$V$366,'Feeder DER'!P$369,FALSE)/1000)</f>
        <v>0</v>
      </c>
      <c r="AQ335" s="82">
        <f>IF(ISNA(VLOOKUP($B335,'Feeder DER'!$B$3:$V$366,'Feeder DER'!Q$369,FALSE)),0,VLOOKUP($B335,'Feeder DER'!$B$3:$V$366,'Feeder DER'!Q$369,FALSE)/1000)</f>
        <v>0</v>
      </c>
      <c r="AR335" s="82">
        <f>IF(ISNA(VLOOKUP($B335,'Feeder DER'!$B$3:$V$366,'Feeder DER'!R$369,FALSE)),0,VLOOKUP($B335,'Feeder DER'!$B$3:$V$366,'Feeder DER'!R$369,FALSE)/1000)</f>
        <v>0</v>
      </c>
      <c r="AS335" s="82">
        <f>IF(ISNA(VLOOKUP($B335,'Feeder DER'!$B$3:$V$366,'Feeder DER'!S$369,FALSE)),0,VLOOKUP($B335,'Feeder DER'!$B$3:$V$366,'Feeder DER'!S$369,FALSE)/1000)</f>
        <v>0</v>
      </c>
      <c r="AT335" s="82">
        <f>IF(ISNA(VLOOKUP($B335,'Feeder DER'!$B$3:$V$366,'Feeder DER'!T$369,FALSE)),0,VLOOKUP($B335,'Feeder DER'!$B$3:$V$366,'Feeder DER'!T$369,FALSE)/1000)</f>
        <v>0</v>
      </c>
      <c r="AU335" s="82">
        <f>IF(ISNA(VLOOKUP($B335,'Feeder DER'!$B$3:$V$366,'Feeder DER'!U$369,FALSE)),0,VLOOKUP($B335,'Feeder DER'!$B$3:$V$366,'Feeder DER'!U$369,FALSE)/1000)</f>
        <v>0</v>
      </c>
      <c r="AV335" s="82">
        <f>IF(ISNA(VLOOKUP($B335,'Feeder DER'!$B$3:$V$366,'Feeder DER'!V$369,FALSE)),0,VLOOKUP($B335,'Feeder DER'!$B$3:$V$366,'Feeder DER'!V$369,FALSE)/1000)</f>
        <v>0</v>
      </c>
    </row>
    <row r="336" spans="1:48" x14ac:dyDescent="0.25">
      <c r="A336" s="9" t="s">
        <v>87</v>
      </c>
      <c r="B336" s="108">
        <v>57003</v>
      </c>
      <c r="C336" s="109">
        <v>26</v>
      </c>
      <c r="D336" s="109">
        <v>35.23788210389521</v>
      </c>
      <c r="E336" s="109">
        <v>35.23788210389521</v>
      </c>
      <c r="F336" s="109">
        <v>35.77454765214074</v>
      </c>
      <c r="G336" s="109">
        <v>37.046503123082665</v>
      </c>
      <c r="H336" s="109">
        <v>37.937371138880955</v>
      </c>
      <c r="I336" s="109">
        <v>38.130943697724931</v>
      </c>
      <c r="J336" s="109">
        <v>38.333288676249175</v>
      </c>
      <c r="K336" s="109">
        <v>38.637614093735408</v>
      </c>
      <c r="L336" s="109">
        <v>39.8669387333345</v>
      </c>
      <c r="M336" s="109">
        <v>42.425497831287018</v>
      </c>
      <c r="N336" s="109">
        <v>44.986444666222511</v>
      </c>
      <c r="P336" s="109">
        <v>35.379713306649897</v>
      </c>
      <c r="Q336" s="109">
        <v>39.248152990660351</v>
      </c>
      <c r="R336" s="109">
        <v>39.248152990660351</v>
      </c>
      <c r="S336" s="109">
        <v>40.470699735320821</v>
      </c>
      <c r="T336" s="109">
        <v>41.260876253481236</v>
      </c>
      <c r="U336" s="109">
        <v>42.011044460534649</v>
      </c>
      <c r="V336" s="109">
        <v>42.281229228702827</v>
      </c>
      <c r="W336" s="109">
        <v>42.611476910894758</v>
      </c>
      <c r="X336" s="109">
        <v>43.083127004591113</v>
      </c>
      <c r="Y336" s="109">
        <v>43.944344962827856</v>
      </c>
      <c r="Z336" s="109">
        <v>46.10799701025293</v>
      </c>
      <c r="AA336" s="109">
        <v>48.069782087714358</v>
      </c>
      <c r="AC336" s="82">
        <f>IF(ISNA(VLOOKUP($B336,'Feeder DER'!$B$3:$V$366,'Feeder DER'!C$369,FALSE)),0,VLOOKUP($B336,'Feeder DER'!$B$3:$V$366,'Feeder DER'!C$369,FALSE)/1000)</f>
        <v>2.4659773954587232E-2</v>
      </c>
      <c r="AD336" s="82">
        <f>IF(ISNA(VLOOKUP($B336,'Feeder DER'!$B$3:$V$366,'Feeder DER'!D$369,FALSE)),0,VLOOKUP($B336,'Feeder DER'!$B$3:$V$366,'Feeder DER'!D$369,FALSE)/1000)</f>
        <v>4.9440765188930008E-2</v>
      </c>
      <c r="AE336" s="82">
        <f>IF(ISNA(VLOOKUP($B336,'Feeder DER'!$B$3:$V$366,'Feeder DER'!E$369,FALSE)),0,VLOOKUP($B336,'Feeder DER'!$B$3:$V$366,'Feeder DER'!E$369,FALSE)/1000)</f>
        <v>7.9588668180881644E-2</v>
      </c>
      <c r="AF336" s="82">
        <f>IF(ISNA(VLOOKUP($B336,'Feeder DER'!$B$3:$V$366,'Feeder DER'!F$369,FALSE)),0,VLOOKUP($B336,'Feeder DER'!$B$3:$V$366,'Feeder DER'!F$369,FALSE)/1000)</f>
        <v>0.11593012756061973</v>
      </c>
      <c r="AG336" s="82">
        <f>IF(ISNA(VLOOKUP($B336,'Feeder DER'!$B$3:$V$366,'Feeder DER'!G$369,FALSE)),0,VLOOKUP($B336,'Feeder DER'!$B$3:$V$366,'Feeder DER'!G$369,FALSE)/1000)</f>
        <v>0.15594334780479086</v>
      </c>
      <c r="AH336" s="82">
        <f>IF(ISNA(VLOOKUP($B336,'Feeder DER'!$B$3:$V$366,'Feeder DER'!H$369,FALSE)),0,VLOOKUP($B336,'Feeder DER'!$B$3:$V$366,'Feeder DER'!H$369,FALSE)/1000)</f>
        <v>0.20321917942567375</v>
      </c>
      <c r="AI336" s="82">
        <f>IF(ISNA(VLOOKUP($B336,'Feeder DER'!$B$3:$V$366,'Feeder DER'!I$369,FALSE)),0,VLOOKUP($B336,'Feeder DER'!$B$3:$V$366,'Feeder DER'!I$369,FALSE)/1000)</f>
        <v>0.25860530649736346</v>
      </c>
      <c r="AJ336" s="82">
        <f>IF(ISNA(VLOOKUP($B336,'Feeder DER'!$B$3:$V$366,'Feeder DER'!J$369,FALSE)),0,VLOOKUP($B336,'Feeder DER'!$B$3:$V$366,'Feeder DER'!J$369,FALSE)/1000)</f>
        <v>0.38458578784247899</v>
      </c>
      <c r="AK336" s="82">
        <f>IF(ISNA(VLOOKUP($B336,'Feeder DER'!$B$3:$V$366,'Feeder DER'!K$369,FALSE)),0,VLOOKUP($B336,'Feeder DER'!$B$3:$V$366,'Feeder DER'!K$369,FALSE)/1000)</f>
        <v>0.48980274656877693</v>
      </c>
      <c r="AL336" s="82">
        <f>IF(ISNA(VLOOKUP($B336,'Feeder DER'!$B$3:$V$366,'Feeder DER'!L$369,FALSE)),0,VLOOKUP($B336,'Feeder DER'!$B$3:$V$366,'Feeder DER'!L$369,FALSE)/1000)</f>
        <v>0.59052528876417665</v>
      </c>
      <c r="AM336" s="82">
        <f>IF(ISNA(VLOOKUP($B336,'Feeder DER'!$B$3:$V$366,'Feeder DER'!M$369,FALSE)),0,VLOOKUP($B336,'Feeder DER'!$B$3:$V$366,'Feeder DER'!M$369,FALSE)/1000)</f>
        <v>-0.21611625725732403</v>
      </c>
      <c r="AN336" s="82">
        <f>IF(ISNA(VLOOKUP($B336,'Feeder DER'!$B$3:$V$366,'Feeder DER'!N$369,FALSE)),0,VLOOKUP($B336,'Feeder DER'!$B$3:$V$366,'Feeder DER'!N$369,FALSE)/1000)</f>
        <v>-0.26843411689750019</v>
      </c>
      <c r="AO336" s="82">
        <f>IF(ISNA(VLOOKUP($B336,'Feeder DER'!$B$3:$V$366,'Feeder DER'!O$369,FALSE)),0,VLOOKUP($B336,'Feeder DER'!$B$3:$V$366,'Feeder DER'!O$369,FALSE)/1000)</f>
        <v>-0.32444662272077518</v>
      </c>
      <c r="AP336" s="82">
        <f>IF(ISNA(VLOOKUP($B336,'Feeder DER'!$B$3:$V$366,'Feeder DER'!P$369,FALSE)),0,VLOOKUP($B336,'Feeder DER'!$B$3:$V$366,'Feeder DER'!P$369,FALSE)/1000)</f>
        <v>-0.3765141779939965</v>
      </c>
      <c r="AQ336" s="82">
        <f>IF(ISNA(VLOOKUP($B336,'Feeder DER'!$B$3:$V$366,'Feeder DER'!Q$369,FALSE)),0,VLOOKUP($B336,'Feeder DER'!$B$3:$V$366,'Feeder DER'!Q$369,FALSE)/1000)</f>
        <v>-0.41950077744073339</v>
      </c>
      <c r="AR336" s="82">
        <f>IF(ISNA(VLOOKUP($B336,'Feeder DER'!$B$3:$V$366,'Feeder DER'!R$369,FALSE)),0,VLOOKUP($B336,'Feeder DER'!$B$3:$V$366,'Feeder DER'!R$369,FALSE)/1000)</f>
        <v>-0.45454536703399767</v>
      </c>
      <c r="AS336" s="82">
        <f>IF(ISNA(VLOOKUP($B336,'Feeder DER'!$B$3:$V$366,'Feeder DER'!S$369,FALSE)),0,VLOOKUP($B336,'Feeder DER'!$B$3:$V$366,'Feeder DER'!S$369,FALSE)/1000)</f>
        <v>-0.48370621682321441</v>
      </c>
      <c r="AT336" s="82">
        <f>IF(ISNA(VLOOKUP($B336,'Feeder DER'!$B$3:$V$366,'Feeder DER'!T$369,FALSE)),0,VLOOKUP($B336,'Feeder DER'!$B$3:$V$366,'Feeder DER'!T$369,FALSE)/1000)</f>
        <v>-0.49788608528143302</v>
      </c>
      <c r="AU336" s="82">
        <f>IF(ISNA(VLOOKUP($B336,'Feeder DER'!$B$3:$V$366,'Feeder DER'!U$369,FALSE)),0,VLOOKUP($B336,'Feeder DER'!$B$3:$V$366,'Feeder DER'!U$369,FALSE)/1000)</f>
        <v>-0.51811483654009871</v>
      </c>
      <c r="AV336" s="82">
        <f>IF(ISNA(VLOOKUP($B336,'Feeder DER'!$B$3:$V$366,'Feeder DER'!V$369,FALSE)),0,VLOOKUP($B336,'Feeder DER'!$B$3:$V$366,'Feeder DER'!V$369,FALSE)/1000)</f>
        <v>-0.53265021805883794</v>
      </c>
    </row>
    <row r="337" spans="1:48" x14ac:dyDescent="0.25">
      <c r="A337" s="9" t="s">
        <v>87</v>
      </c>
      <c r="B337" s="108">
        <v>57004</v>
      </c>
      <c r="C337" s="109">
        <v>127</v>
      </c>
      <c r="D337" s="109">
        <v>157.16767578262397</v>
      </c>
      <c r="E337" s="109">
        <v>157.16767578262397</v>
      </c>
      <c r="F337" s="109">
        <v>159.5613064963448</v>
      </c>
      <c r="G337" s="109">
        <v>165.23447052128594</v>
      </c>
      <c r="H337" s="109">
        <v>169.20791180414375</v>
      </c>
      <c r="I337" s="109">
        <v>170.0712823404065</v>
      </c>
      <c r="J337" s="109">
        <v>170.97377954177563</v>
      </c>
      <c r="K337" s="109">
        <v>172.33112895360648</v>
      </c>
      <c r="L337" s="109">
        <v>177.8141513389599</v>
      </c>
      <c r="M337" s="109">
        <v>189.22581295903308</v>
      </c>
      <c r="N337" s="109">
        <v>200.64812434150932</v>
      </c>
      <c r="P337" s="109">
        <v>168.41837839475599</v>
      </c>
      <c r="Q337" s="109">
        <v>156.11729482368452</v>
      </c>
      <c r="R337" s="109">
        <v>156.11729482368452</v>
      </c>
      <c r="S337" s="109">
        <v>160.9802164143467</v>
      </c>
      <c r="T337" s="109">
        <v>164.12329987301945</v>
      </c>
      <c r="U337" s="109">
        <v>167.10724235754302</v>
      </c>
      <c r="V337" s="109">
        <v>168.18195573625965</v>
      </c>
      <c r="W337" s="109">
        <v>169.49558124056975</v>
      </c>
      <c r="X337" s="109">
        <v>171.37166281691128</v>
      </c>
      <c r="Y337" s="109">
        <v>174.79732766094847</v>
      </c>
      <c r="Z337" s="109">
        <v>183.40368181636845</v>
      </c>
      <c r="AA337" s="109">
        <v>191.2070701539453</v>
      </c>
      <c r="AC337" s="82">
        <f>IF(ISNA(VLOOKUP($B337,'Feeder DER'!$B$3:$V$366,'Feeder DER'!C$369,FALSE)),0,VLOOKUP($B337,'Feeder DER'!$B$3:$V$366,'Feeder DER'!C$369,FALSE)/1000)</f>
        <v>9.4146357419108789E-2</v>
      </c>
      <c r="AD337" s="82">
        <f>IF(ISNA(VLOOKUP($B337,'Feeder DER'!$B$3:$V$366,'Feeder DER'!D$369,FALSE)),0,VLOOKUP($B337,'Feeder DER'!$B$3:$V$366,'Feeder DER'!D$369,FALSE)/1000)</f>
        <v>0.18870337477684657</v>
      </c>
      <c r="AE337" s="82">
        <f>IF(ISNA(VLOOKUP($B337,'Feeder DER'!$B$3:$V$366,'Feeder DER'!E$369,FALSE)),0,VLOOKUP($B337,'Feeder DER'!$B$3:$V$366,'Feeder DER'!E$369,FALSE)/1000)</f>
        <v>0.30376395827920111</v>
      </c>
      <c r="AF337" s="82">
        <f>IF(ISNA(VLOOKUP($B337,'Feeder DER'!$B$3:$V$366,'Feeder DER'!F$369,FALSE)),0,VLOOKUP($B337,'Feeder DER'!$B$3:$V$366,'Feeder DER'!F$369,FALSE)/1000)</f>
        <v>0.44251467133357875</v>
      </c>
      <c r="AG337" s="82">
        <f>IF(ISNA(VLOOKUP($B337,'Feeder DER'!$B$3:$V$366,'Feeder DER'!G$369,FALSE)),0,VLOOKUP($B337,'Feeder DER'!$B$3:$V$366,'Feeder DER'!G$369,FALSE)/1000)</f>
        <v>0.59533258989136595</v>
      </c>
      <c r="AH337" s="82">
        <f>IF(ISNA(VLOOKUP($B337,'Feeder DER'!$B$3:$V$366,'Feeder DER'!H$369,FALSE)),0,VLOOKUP($B337,'Feeder DER'!$B$3:$V$366,'Feeder DER'!H$369,FALSE)/1000)</f>
        <v>0.77593931985978859</v>
      </c>
      <c r="AI337" s="82">
        <f>IF(ISNA(VLOOKUP($B337,'Feeder DER'!$B$3:$V$366,'Feeder DER'!I$369,FALSE)),0,VLOOKUP($B337,'Feeder DER'!$B$3:$V$366,'Feeder DER'!I$369,FALSE)/1000)</f>
        <v>0.98757287385825165</v>
      </c>
      <c r="AJ337" s="82">
        <f>IF(ISNA(VLOOKUP($B337,'Feeder DER'!$B$3:$V$366,'Feeder DER'!J$369,FALSE)),0,VLOOKUP($B337,'Feeder DER'!$B$3:$V$366,'Feeder DER'!J$369,FALSE)/1000)</f>
        <v>1.4690604385711807</v>
      </c>
      <c r="AK337" s="82">
        <f>IF(ISNA(VLOOKUP($B337,'Feeder DER'!$B$3:$V$366,'Feeder DER'!K$369,FALSE)),0,VLOOKUP($B337,'Feeder DER'!$B$3:$V$366,'Feeder DER'!K$369,FALSE)/1000)</f>
        <v>1.8711969936816122</v>
      </c>
      <c r="AL337" s="82">
        <f>IF(ISNA(VLOOKUP($B337,'Feeder DER'!$B$3:$V$366,'Feeder DER'!L$369,FALSE)),0,VLOOKUP($B337,'Feeder DER'!$B$3:$V$366,'Feeder DER'!L$369,FALSE)/1000)</f>
        <v>2.2561967436520964</v>
      </c>
      <c r="AM337" s="82">
        <f>IF(ISNA(VLOOKUP($B337,'Feeder DER'!$B$3:$V$366,'Feeder DER'!M$369,FALSE)),0,VLOOKUP($B337,'Feeder DER'!$B$3:$V$366,'Feeder DER'!M$369,FALSE)/1000)</f>
        <v>-0.82451721947073409</v>
      </c>
      <c r="AN337" s="82">
        <f>IF(ISNA(VLOOKUP($B337,'Feeder DER'!$B$3:$V$366,'Feeder DER'!N$369,FALSE)),0,VLOOKUP($B337,'Feeder DER'!$B$3:$V$366,'Feeder DER'!N$369,FALSE)/1000)</f>
        <v>-1.0241071156204602</v>
      </c>
      <c r="AO337" s="82">
        <f>IF(ISNA(VLOOKUP($B337,'Feeder DER'!$B$3:$V$366,'Feeder DER'!O$369,FALSE)),0,VLOOKUP($B337,'Feeder DER'!$B$3:$V$366,'Feeder DER'!O$369,FALSE)/1000)</f>
        <v>-1.2377994157851013</v>
      </c>
      <c r="AP337" s="82">
        <f>IF(ISNA(VLOOKUP($B337,'Feeder DER'!$B$3:$V$366,'Feeder DER'!P$369,FALSE)),0,VLOOKUP($B337,'Feeder DER'!$B$3:$V$366,'Feeder DER'!P$369,FALSE)/1000)</f>
        <v>-1.4364380154392644</v>
      </c>
      <c r="AQ337" s="82">
        <f>IF(ISNA(VLOOKUP($B337,'Feeder DER'!$B$3:$V$366,'Feeder DER'!Q$369,FALSE)),0,VLOOKUP($B337,'Feeder DER'!$B$3:$V$366,'Feeder DER'!Q$369,FALSE)/1000)</f>
        <v>-1.6004195122244353</v>
      </c>
      <c r="AR337" s="82">
        <f>IF(ISNA(VLOOKUP($B337,'Feeder DER'!$B$3:$V$366,'Feeder DER'!R$369,FALSE)),0,VLOOKUP($B337,'Feeder DER'!$B$3:$V$366,'Feeder DER'!R$369,FALSE)/1000)</f>
        <v>-1.7340769101239166</v>
      </c>
      <c r="AS337" s="82">
        <f>IF(ISNA(VLOOKUP($B337,'Feeder DER'!$B$3:$V$366,'Feeder DER'!S$369,FALSE)),0,VLOOKUP($B337,'Feeder DER'!$B$3:$V$366,'Feeder DER'!S$369,FALSE)/1000)</f>
        <v>-1.8452642514214528</v>
      </c>
      <c r="AT337" s="82">
        <f>IF(ISNA(VLOOKUP($B337,'Feeder DER'!$B$3:$V$366,'Feeder DER'!T$369,FALSE)),0,VLOOKUP($B337,'Feeder DER'!$B$3:$V$366,'Feeder DER'!T$369,FALSE)/1000)</f>
        <v>-1.8990609013604127</v>
      </c>
      <c r="AU337" s="82">
        <f>IF(ISNA(VLOOKUP($B337,'Feeder DER'!$B$3:$V$366,'Feeder DER'!U$369,FALSE)),0,VLOOKUP($B337,'Feeder DER'!$B$3:$V$366,'Feeder DER'!U$369,FALSE)/1000)</f>
        <v>-1.9760488164772769</v>
      </c>
      <c r="AV337" s="82">
        <f>IF(ISNA(VLOOKUP($B337,'Feeder DER'!$B$3:$V$366,'Feeder DER'!V$369,FALSE)),0,VLOOKUP($B337,'Feeder DER'!$B$3:$V$366,'Feeder DER'!V$369,FALSE)/1000)</f>
        <v>-2.0313247070471272</v>
      </c>
    </row>
    <row r="338" spans="1:48" x14ac:dyDescent="0.25">
      <c r="A338" s="9" t="s">
        <v>87</v>
      </c>
      <c r="B338" s="108">
        <v>57005</v>
      </c>
      <c r="C338" s="109">
        <v>58.002056862042302</v>
      </c>
      <c r="D338" s="109">
        <v>91.15516163813983</v>
      </c>
      <c r="E338" s="109">
        <v>91.15516163813983</v>
      </c>
      <c r="F338" s="109">
        <v>92.543435617027285</v>
      </c>
      <c r="G338" s="109">
        <v>95.83379529892801</v>
      </c>
      <c r="H338" s="109">
        <v>98.138338396578163</v>
      </c>
      <c r="I338" s="109">
        <v>98.639081824860995</v>
      </c>
      <c r="J338" s="109">
        <v>99.162518198524452</v>
      </c>
      <c r="K338" s="109">
        <v>99.949762804762742</v>
      </c>
      <c r="L338" s="109">
        <v>103.12984286456907</v>
      </c>
      <c r="M338" s="109">
        <v>109.74845483015068</v>
      </c>
      <c r="N338" s="109">
        <v>116.37324351628521</v>
      </c>
      <c r="P338" s="109">
        <v>60.422452473454697</v>
      </c>
      <c r="Q338" s="109">
        <v>81.828107609905629</v>
      </c>
      <c r="R338" s="109">
        <v>81.828107609905629</v>
      </c>
      <c r="S338" s="109">
        <v>84.376983899804472</v>
      </c>
      <c r="T338" s="109">
        <v>86.024415542619295</v>
      </c>
      <c r="U338" s="109">
        <v>87.588434231266987</v>
      </c>
      <c r="V338" s="109">
        <v>88.151739931015044</v>
      </c>
      <c r="W338" s="109">
        <v>88.840270239250287</v>
      </c>
      <c r="X338" s="109">
        <v>89.823609114595357</v>
      </c>
      <c r="Y338" s="109">
        <v>91.619154392329818</v>
      </c>
      <c r="Z338" s="109">
        <v>96.130132338456932</v>
      </c>
      <c r="AA338" s="109">
        <v>100.2202397242547</v>
      </c>
      <c r="AC338" s="82">
        <f>IF(ISNA(VLOOKUP($B338,'Feeder DER'!$B$3:$V$366,'Feeder DER'!C$369,FALSE)),0,VLOOKUP($B338,'Feeder DER'!$B$3:$V$366,'Feeder DER'!C$369,FALSE)/1000)</f>
        <v>1.2056497775945715E-2</v>
      </c>
      <c r="AD338" s="82">
        <f>IF(ISNA(VLOOKUP($B338,'Feeder DER'!$B$3:$V$366,'Feeder DER'!D$369,FALSE)),0,VLOOKUP($B338,'Feeder DER'!$B$3:$V$366,'Feeder DER'!D$369,FALSE)/1000)</f>
        <v>2.4196569117110711E-2</v>
      </c>
      <c r="AE338" s="82">
        <f>IF(ISNA(VLOOKUP($B338,'Feeder DER'!$B$3:$V$366,'Feeder DER'!E$369,FALSE)),0,VLOOKUP($B338,'Feeder DER'!$B$3:$V$366,'Feeder DER'!E$369,FALSE)/1000)</f>
        <v>3.8980687401916056E-2</v>
      </c>
      <c r="AF338" s="82">
        <f>IF(ISNA(VLOOKUP($B338,'Feeder DER'!$B$3:$V$366,'Feeder DER'!F$369,FALSE)),0,VLOOKUP($B338,'Feeder DER'!$B$3:$V$366,'Feeder DER'!F$369,FALSE)/1000)</f>
        <v>5.6836490752015585E-2</v>
      </c>
      <c r="AG338" s="82">
        <f>IF(ISNA(VLOOKUP($B338,'Feeder DER'!$B$3:$V$366,'Feeder DER'!G$369,FALSE)),0,VLOOKUP($B338,'Feeder DER'!$B$3:$V$366,'Feeder DER'!G$369,FALSE)/1000)</f>
        <v>7.6529121796714866E-2</v>
      </c>
      <c r="AH338" s="82">
        <f>IF(ISNA(VLOOKUP($B338,'Feeder DER'!$B$3:$V$366,'Feeder DER'!H$369,FALSE)),0,VLOOKUP($B338,'Feeder DER'!$B$3:$V$366,'Feeder DER'!H$369,FALSE)/1000)</f>
        <v>9.9831383321579537E-2</v>
      </c>
      <c r="AI338" s="82">
        <f>IF(ISNA(VLOOKUP($B338,'Feeder DER'!$B$3:$V$366,'Feeder DER'!I$369,FALSE)),0,VLOOKUP($B338,'Feeder DER'!$B$3:$V$366,'Feeder DER'!I$369,FALSE)/1000)</f>
        <v>0.12715928400476037</v>
      </c>
      <c r="AJ338" s="82">
        <f>IF(ISNA(VLOOKUP($B338,'Feeder DER'!$B$3:$V$366,'Feeder DER'!J$369,FALSE)),0,VLOOKUP($B338,'Feeder DER'!$B$3:$V$366,'Feeder DER'!J$369,FALSE)/1000)</f>
        <v>0.18939541741782934</v>
      </c>
      <c r="AK338" s="82">
        <f>IF(ISNA(VLOOKUP($B338,'Feeder DER'!$B$3:$V$366,'Feeder DER'!K$369,FALSE)),0,VLOOKUP($B338,'Feeder DER'!$B$3:$V$366,'Feeder DER'!K$369,FALSE)/1000)</f>
        <v>0.24136115294911537</v>
      </c>
      <c r="AL338" s="82">
        <f>IF(ISNA(VLOOKUP($B338,'Feeder DER'!$B$3:$V$366,'Feeder DER'!L$369,FALSE)),0,VLOOKUP($B338,'Feeder DER'!$B$3:$V$366,'Feeder DER'!L$369,FALSE)/1000)</f>
        <v>0.29112644242433627</v>
      </c>
      <c r="AM338" s="82">
        <f>IF(ISNA(VLOOKUP($B338,'Feeder DER'!$B$3:$V$366,'Feeder DER'!M$369,FALSE)),0,VLOOKUP($B338,'Feeder DER'!$B$3:$V$366,'Feeder DER'!M$369,FALSE)/1000)</f>
        <v>-0.10520436322833061</v>
      </c>
      <c r="AN338" s="82">
        <f>IF(ISNA(VLOOKUP($B338,'Feeder DER'!$B$3:$V$366,'Feeder DER'!N$369,FALSE)),0,VLOOKUP($B338,'Feeder DER'!$B$3:$V$366,'Feeder DER'!N$369,FALSE)/1000)</f>
        <v>-0.13078928960170294</v>
      </c>
      <c r="AO338" s="82">
        <f>IF(ISNA(VLOOKUP($B338,'Feeder DER'!$B$3:$V$366,'Feeder DER'!O$369,FALSE)),0,VLOOKUP($B338,'Feeder DER'!$B$3:$V$366,'Feeder DER'!O$369,FALSE)/1000)</f>
        <v>-0.15817288591209944</v>
      </c>
      <c r="AP338" s="82">
        <f>IF(ISNA(VLOOKUP($B338,'Feeder DER'!$B$3:$V$366,'Feeder DER'!P$369,FALSE)),0,VLOOKUP($B338,'Feeder DER'!$B$3:$V$366,'Feeder DER'!P$369,FALSE)/1000)</f>
        <v>-0.18360295468540661</v>
      </c>
      <c r="AQ338" s="82">
        <f>IF(ISNA(VLOOKUP($B338,'Feeder DER'!$B$3:$V$366,'Feeder DER'!Q$369,FALSE)),0,VLOOKUP($B338,'Feeder DER'!$B$3:$V$366,'Feeder DER'!Q$369,FALSE)/1000)</f>
        <v>-0.20456654187125162</v>
      </c>
      <c r="AR338" s="82">
        <f>IF(ISNA(VLOOKUP($B338,'Feeder DER'!$B$3:$V$366,'Feeder DER'!R$369,FALSE)),0,VLOOKUP($B338,'Feeder DER'!$B$3:$V$366,'Feeder DER'!R$369,FALSE)/1000)</f>
        <v>-0.22161005603802628</v>
      </c>
      <c r="AS338" s="82">
        <f>IF(ISNA(VLOOKUP($B338,'Feeder DER'!$B$3:$V$366,'Feeder DER'!S$369,FALSE)),0,VLOOKUP($B338,'Feeder DER'!$B$3:$V$366,'Feeder DER'!S$369,FALSE)/1000)</f>
        <v>-0.2357396861618703</v>
      </c>
      <c r="AT338" s="82">
        <f>IF(ISNA(VLOOKUP($B338,'Feeder DER'!$B$3:$V$366,'Feeder DER'!T$369,FALSE)),0,VLOOKUP($B338,'Feeder DER'!$B$3:$V$366,'Feeder DER'!T$369,FALSE)/1000)</f>
        <v>-0.24230607305472998</v>
      </c>
      <c r="AU338" s="82">
        <f>IF(ISNA(VLOOKUP($B338,'Feeder DER'!$B$3:$V$366,'Feeder DER'!U$369,FALSE)),0,VLOOKUP($B338,'Feeder DER'!$B$3:$V$366,'Feeder DER'!U$369,FALSE)/1000)</f>
        <v>-0.25191088063352757</v>
      </c>
      <c r="AV338" s="82">
        <f>IF(ISNA(VLOOKUP($B338,'Feeder DER'!$B$3:$V$366,'Feeder DER'!V$369,FALSE)),0,VLOOKUP($B338,'Feeder DER'!$B$3:$V$366,'Feeder DER'!V$369,FALSE)/1000)</f>
        <v>-0.25872468785434632</v>
      </c>
    </row>
    <row r="339" spans="1:48" x14ac:dyDescent="0.25">
      <c r="A339" s="9" t="s">
        <v>87</v>
      </c>
      <c r="B339" s="108">
        <v>57006</v>
      </c>
      <c r="C339" s="109">
        <v>131</v>
      </c>
      <c r="D339" s="109">
        <v>165.24781417471465</v>
      </c>
      <c r="E339" s="109">
        <v>165.24781417471465</v>
      </c>
      <c r="F339" s="109">
        <v>167.76450370017977</v>
      </c>
      <c r="G339" s="109">
        <v>173.72933043638957</v>
      </c>
      <c r="H339" s="109">
        <v>177.90705008182078</v>
      </c>
      <c r="I339" s="109">
        <v>178.81480731135184</v>
      </c>
      <c r="J339" s="109">
        <v>179.7637027447316</v>
      </c>
      <c r="K339" s="109">
        <v>181.19083476955464</v>
      </c>
      <c r="L339" s="109">
        <v>186.95574450521704</v>
      </c>
      <c r="M339" s="109">
        <v>198.95409040826854</v>
      </c>
      <c r="N339" s="109">
        <v>210.96363358804905</v>
      </c>
      <c r="P339" s="109">
        <v>194.74917040365801</v>
      </c>
      <c r="Q339" s="109">
        <v>212.99909156976375</v>
      </c>
      <c r="R339" s="109">
        <v>212.99909156976375</v>
      </c>
      <c r="S339" s="109">
        <v>219.63383298233973</v>
      </c>
      <c r="T339" s="109">
        <v>223.92210816787468</v>
      </c>
      <c r="U339" s="109">
        <v>227.99325889603551</v>
      </c>
      <c r="V339" s="109">
        <v>229.45954726352898</v>
      </c>
      <c r="W339" s="109">
        <v>231.2517960941081</v>
      </c>
      <c r="X339" s="109">
        <v>233.81143352520002</v>
      </c>
      <c r="Y339" s="109">
        <v>238.48524945716619</v>
      </c>
      <c r="Z339" s="109">
        <v>250.22735412854442</v>
      </c>
      <c r="AA339" s="109">
        <v>260.87393001846817</v>
      </c>
      <c r="AC339" s="82">
        <f>IF(ISNA(VLOOKUP($B339,'Feeder DER'!$B$3:$V$366,'Feeder DER'!C$369,FALSE)),0,VLOOKUP($B339,'Feeder DER'!$B$3:$V$366,'Feeder DER'!C$369,FALSE)/1000)</f>
        <v>0.14391965524406528</v>
      </c>
      <c r="AD339" s="82">
        <f>IF(ISNA(VLOOKUP($B339,'Feeder DER'!$B$3:$V$366,'Feeder DER'!D$369,FALSE)),0,VLOOKUP($B339,'Feeder DER'!$B$3:$V$366,'Feeder DER'!D$369,FALSE)/1000)</f>
        <v>0.29402533154606914</v>
      </c>
      <c r="AE339" s="82">
        <f>IF(ISNA(VLOOKUP($B339,'Feeder DER'!$B$3:$V$366,'Feeder DER'!E$369,FALSE)),0,VLOOKUP($B339,'Feeder DER'!$B$3:$V$366,'Feeder DER'!E$369,FALSE)/1000)</f>
        <v>0.47076518287688712</v>
      </c>
      <c r="AF339" s="82">
        <f>IF(ISNA(VLOOKUP($B339,'Feeder DER'!$B$3:$V$366,'Feeder DER'!F$369,FALSE)),0,VLOOKUP($B339,'Feeder DER'!$B$3:$V$366,'Feeder DER'!F$369,FALSE)/1000)</f>
        <v>0.67067730722341246</v>
      </c>
      <c r="AG339" s="82">
        <f>IF(ISNA(VLOOKUP($B339,'Feeder DER'!$B$3:$V$366,'Feeder DER'!G$369,FALSE)),0,VLOOKUP($B339,'Feeder DER'!$B$3:$V$366,'Feeder DER'!G$369,FALSE)/1000)</f>
        <v>0.87845051089797588</v>
      </c>
      <c r="AH339" s="82">
        <f>IF(ISNA(VLOOKUP($B339,'Feeder DER'!$B$3:$V$366,'Feeder DER'!H$369,FALSE)),0,VLOOKUP($B339,'Feeder DER'!$B$3:$V$366,'Feeder DER'!H$369,FALSE)/1000)</f>
        <v>1.1108320215177709</v>
      </c>
      <c r="AI339" s="82">
        <f>IF(ISNA(VLOOKUP($B339,'Feeder DER'!$B$3:$V$366,'Feeder DER'!I$369,FALSE)),0,VLOOKUP($B339,'Feeder DER'!$B$3:$V$366,'Feeder DER'!I$369,FALSE)/1000)</f>
        <v>1.372755667670067</v>
      </c>
      <c r="AJ339" s="82">
        <f>IF(ISNA(VLOOKUP($B339,'Feeder DER'!$B$3:$V$366,'Feeder DER'!J$369,FALSE)),0,VLOOKUP($B339,'Feeder DER'!$B$3:$V$366,'Feeder DER'!J$369,FALSE)/1000)</f>
        <v>1.9405872358453367</v>
      </c>
      <c r="AK339" s="82">
        <f>IF(ISNA(VLOOKUP($B339,'Feeder DER'!$B$3:$V$366,'Feeder DER'!K$369,FALSE)),0,VLOOKUP($B339,'Feeder DER'!$B$3:$V$366,'Feeder DER'!K$369,FALSE)/1000)</f>
        <v>2.4199918079914413</v>
      </c>
      <c r="AL339" s="82">
        <f>IF(ISNA(VLOOKUP($B339,'Feeder DER'!$B$3:$V$366,'Feeder DER'!L$369,FALSE)),0,VLOOKUP($B339,'Feeder DER'!$B$3:$V$366,'Feeder DER'!L$369,FALSE)/1000)</f>
        <v>2.8720596310033324</v>
      </c>
      <c r="AM339" s="82">
        <f>IF(ISNA(VLOOKUP($B339,'Feeder DER'!$B$3:$V$366,'Feeder DER'!M$369,FALSE)),0,VLOOKUP($B339,'Feeder DER'!$B$3:$V$366,'Feeder DER'!M$369,FALSE)/1000)</f>
        <v>-1.5982922763141023</v>
      </c>
      <c r="AN339" s="82">
        <f>IF(ISNA(VLOOKUP($B339,'Feeder DER'!$B$3:$V$366,'Feeder DER'!N$369,FALSE)),0,VLOOKUP($B339,'Feeder DER'!$B$3:$V$366,'Feeder DER'!N$369,FALSE)/1000)</f>
        <v>-1.9306179731694799</v>
      </c>
      <c r="AO339" s="82">
        <f>IF(ISNA(VLOOKUP($B339,'Feeder DER'!$B$3:$V$366,'Feeder DER'!O$369,FALSE)),0,VLOOKUP($B339,'Feeder DER'!$B$3:$V$366,'Feeder DER'!O$369,FALSE)/1000)</f>
        <v>-2.2883241588422765</v>
      </c>
      <c r="AP339" s="82">
        <f>IF(ISNA(VLOOKUP($B339,'Feeder DER'!$B$3:$V$366,'Feeder DER'!P$369,FALSE)),0,VLOOKUP($B339,'Feeder DER'!$B$3:$V$366,'Feeder DER'!P$369,FALSE)/1000)</f>
        <v>-2.6286677286333564</v>
      </c>
      <c r="AQ339" s="82">
        <f>IF(ISNA(VLOOKUP($B339,'Feeder DER'!$B$3:$V$366,'Feeder DER'!Q$369,FALSE)),0,VLOOKUP($B339,'Feeder DER'!$B$3:$V$366,'Feeder DER'!Q$369,FALSE)/1000)</f>
        <v>-2.9198293616719821</v>
      </c>
      <c r="AR339" s="82">
        <f>IF(ISNA(VLOOKUP($B339,'Feeder DER'!$B$3:$V$366,'Feeder DER'!R$369,FALSE)),0,VLOOKUP($B339,'Feeder DER'!$B$3:$V$366,'Feeder DER'!R$369,FALSE)/1000)</f>
        <v>-3.1730176247319584</v>
      </c>
      <c r="AS339" s="82">
        <f>IF(ISNA(VLOOKUP($B339,'Feeder DER'!$B$3:$V$366,'Feeder DER'!S$369,FALSE)),0,VLOOKUP($B339,'Feeder DER'!$B$3:$V$366,'Feeder DER'!S$369,FALSE)/1000)</f>
        <v>-3.4014009119795174</v>
      </c>
      <c r="AT339" s="82">
        <f>IF(ISNA(VLOOKUP($B339,'Feeder DER'!$B$3:$V$366,'Feeder DER'!T$369,FALSE)),0,VLOOKUP($B339,'Feeder DER'!$B$3:$V$366,'Feeder DER'!T$369,FALSE)/1000)</f>
        <v>-3.6189139633960332</v>
      </c>
      <c r="AU339" s="82">
        <f>IF(ISNA(VLOOKUP($B339,'Feeder DER'!$B$3:$V$366,'Feeder DER'!U$369,FALSE)),0,VLOOKUP($B339,'Feeder DER'!$B$3:$V$366,'Feeder DER'!U$369,FALSE)/1000)</f>
        <v>-3.8462553440026839</v>
      </c>
      <c r="AV339" s="82">
        <f>IF(ISNA(VLOOKUP($B339,'Feeder DER'!$B$3:$V$366,'Feeder DER'!V$369,FALSE)),0,VLOOKUP($B339,'Feeder DER'!$B$3:$V$366,'Feeder DER'!V$369,FALSE)/1000)</f>
        <v>-4.0373674905973607</v>
      </c>
    </row>
    <row r="340" spans="1:48" x14ac:dyDescent="0.25">
      <c r="A340" s="9" t="s">
        <v>1671</v>
      </c>
      <c r="B340" s="108">
        <v>32374</v>
      </c>
      <c r="C340" s="109">
        <v>103.650420948838</v>
      </c>
      <c r="D340" s="109">
        <v>143.30185903297297</v>
      </c>
      <c r="E340" s="109">
        <v>143.30185903297297</v>
      </c>
      <c r="F340" s="109">
        <v>145.48431626793922</v>
      </c>
      <c r="G340" s="109">
        <v>150.65697627786048</v>
      </c>
      <c r="H340" s="109">
        <v>154.27986832456489</v>
      </c>
      <c r="I340" s="109">
        <v>155.06706965120324</v>
      </c>
      <c r="J340" s="109">
        <v>155.88994576796355</v>
      </c>
      <c r="K340" s="109">
        <v>157.12754563132032</v>
      </c>
      <c r="L340" s="109">
        <v>162.12683888311642</v>
      </c>
      <c r="M340" s="109">
        <v>172.53172854422897</v>
      </c>
      <c r="N340" s="109">
        <v>182.94632841288274</v>
      </c>
      <c r="P340" s="109">
        <v>247.343925981908</v>
      </c>
      <c r="Q340" s="109">
        <v>225.44917134160082</v>
      </c>
      <c r="R340" s="109">
        <v>225.44917134160082</v>
      </c>
      <c r="S340" s="109">
        <v>232.47172220088999</v>
      </c>
      <c r="T340" s="109">
        <v>237.01065276598561</v>
      </c>
      <c r="U340" s="109">
        <v>241.31976766082539</v>
      </c>
      <c r="V340" s="109">
        <v>242.87176253067656</v>
      </c>
      <c r="W340" s="109">
        <v>244.76877068556664</v>
      </c>
      <c r="X340" s="109">
        <v>247.47802232378598</v>
      </c>
      <c r="Y340" s="109">
        <v>252.42502900395215</v>
      </c>
      <c r="Z340" s="109">
        <v>264.8534752872618</v>
      </c>
      <c r="AA340" s="109">
        <v>276.12235767694381</v>
      </c>
      <c r="AC340" s="82">
        <f>IF(ISNA(VLOOKUP($B340,'Feeder DER'!$B$3:$V$366,'Feeder DER'!C$369,FALSE)),0,VLOOKUP($B340,'Feeder DER'!$B$3:$V$366,'Feeder DER'!C$369,FALSE)/1000)</f>
        <v>4.8799660293890809E-2</v>
      </c>
      <c r="AD340" s="82">
        <f>IF(ISNA(VLOOKUP($B340,'Feeder DER'!$B$3:$V$366,'Feeder DER'!D$369,FALSE)),0,VLOOKUP($B340,'Feeder DER'!$B$3:$V$366,'Feeder DER'!D$369,FALSE)/1000)</f>
        <v>9.6862538321752706E-2</v>
      </c>
      <c r="AE340" s="82">
        <f>IF(ISNA(VLOOKUP($B340,'Feeder DER'!$B$3:$V$366,'Feeder DER'!E$369,FALSE)),0,VLOOKUP($B340,'Feeder DER'!$B$3:$V$366,'Feeder DER'!E$369,FALSE)/1000)</f>
        <v>0.15330314802902703</v>
      </c>
      <c r="AF340" s="82">
        <f>IF(ISNA(VLOOKUP($B340,'Feeder DER'!$B$3:$V$366,'Feeder DER'!F$369,FALSE)),0,VLOOKUP($B340,'Feeder DER'!$B$3:$V$366,'Feeder DER'!F$369,FALSE)/1000)</f>
        <v>0.21621725405736913</v>
      </c>
      <c r="AG340" s="82">
        <f>IF(ISNA(VLOOKUP($B340,'Feeder DER'!$B$3:$V$366,'Feeder DER'!G$369,FALSE)),0,VLOOKUP($B340,'Feeder DER'!$B$3:$V$366,'Feeder DER'!G$369,FALSE)/1000)</f>
        <v>0.28050798049360914</v>
      </c>
      <c r="AH340" s="82">
        <f>IF(ISNA(VLOOKUP($B340,'Feeder DER'!$B$3:$V$366,'Feeder DER'!H$369,FALSE)),0,VLOOKUP($B340,'Feeder DER'!$B$3:$V$366,'Feeder DER'!H$369,FALSE)/1000)</f>
        <v>0.35100769733831594</v>
      </c>
      <c r="AI340" s="82">
        <f>IF(ISNA(VLOOKUP($B340,'Feeder DER'!$B$3:$V$366,'Feeder DER'!I$369,FALSE)),0,VLOOKUP($B340,'Feeder DER'!$B$3:$V$366,'Feeder DER'!I$369,FALSE)/1000)</f>
        <v>0.42932850188517785</v>
      </c>
      <c r="AJ340" s="82">
        <f>IF(ISNA(VLOOKUP($B340,'Feeder DER'!$B$3:$V$366,'Feeder DER'!J$369,FALSE)),0,VLOOKUP($B340,'Feeder DER'!$B$3:$V$366,'Feeder DER'!J$369,FALSE)/1000)</f>
        <v>0.59684680991258265</v>
      </c>
      <c r="AK340" s="82">
        <f>IF(ISNA(VLOOKUP($B340,'Feeder DER'!$B$3:$V$366,'Feeder DER'!K$369,FALSE)),0,VLOOKUP($B340,'Feeder DER'!$B$3:$V$366,'Feeder DER'!K$369,FALSE)/1000)</f>
        <v>0.73959998045842212</v>
      </c>
      <c r="AL340" s="82">
        <f>IF(ISNA(VLOOKUP($B340,'Feeder DER'!$B$3:$V$366,'Feeder DER'!L$369,FALSE)),0,VLOOKUP($B340,'Feeder DER'!$B$3:$V$366,'Feeder DER'!L$369,FALSE)/1000)</f>
        <v>0.87343400643032443</v>
      </c>
      <c r="AM340" s="82">
        <f>IF(ISNA(VLOOKUP($B340,'Feeder DER'!$B$3:$V$366,'Feeder DER'!M$369,FALSE)),0,VLOOKUP($B340,'Feeder DER'!$B$3:$V$366,'Feeder DER'!M$369,FALSE)/1000)</f>
        <v>-0.45728929381653177</v>
      </c>
      <c r="AN340" s="82">
        <f>IF(ISNA(VLOOKUP($B340,'Feeder DER'!$B$3:$V$366,'Feeder DER'!N$369,FALSE)),0,VLOOKUP($B340,'Feeder DER'!$B$3:$V$366,'Feeder DER'!N$369,FALSE)/1000)</f>
        <v>-0.56730129109961003</v>
      </c>
      <c r="AO340" s="82">
        <f>IF(ISNA(VLOOKUP($B340,'Feeder DER'!$B$3:$V$366,'Feeder DER'!O$369,FALSE)),0,VLOOKUP($B340,'Feeder DER'!$B$3:$V$366,'Feeder DER'!O$369,FALSE)/1000)</f>
        <v>-0.68756574934997172</v>
      </c>
      <c r="AP340" s="82">
        <f>IF(ISNA(VLOOKUP($B340,'Feeder DER'!$B$3:$V$366,'Feeder DER'!P$369,FALSE)),0,VLOOKUP($B340,'Feeder DER'!$B$3:$V$366,'Feeder DER'!P$369,FALSE)/1000)</f>
        <v>-0.80524479680087246</v>
      </c>
      <c r="AQ340" s="82">
        <f>IF(ISNA(VLOOKUP($B340,'Feeder DER'!$B$3:$V$366,'Feeder DER'!Q$369,FALSE)),0,VLOOKUP($B340,'Feeder DER'!$B$3:$V$366,'Feeder DER'!Q$369,FALSE)/1000)</f>
        <v>-0.90927941119378897</v>
      </c>
      <c r="AR340" s="82">
        <f>IF(ISNA(VLOOKUP($B340,'Feeder DER'!$B$3:$V$366,'Feeder DER'!R$369,FALSE)),0,VLOOKUP($B340,'Feeder DER'!$B$3:$V$366,'Feeder DER'!R$369,FALSE)/1000)</f>
        <v>-1.0038865630906491</v>
      </c>
      <c r="AS340" s="82">
        <f>IF(ISNA(VLOOKUP($B340,'Feeder DER'!$B$3:$V$366,'Feeder DER'!S$369,FALSE)),0,VLOOKUP($B340,'Feeder DER'!$B$3:$V$366,'Feeder DER'!S$369,FALSE)/1000)</f>
        <v>-1.0935912384518847</v>
      </c>
      <c r="AT340" s="82">
        <f>IF(ISNA(VLOOKUP($B340,'Feeder DER'!$B$3:$V$366,'Feeder DER'!T$369,FALSE)),0,VLOOKUP($B340,'Feeder DER'!$B$3:$V$366,'Feeder DER'!T$369,FALSE)/1000)</f>
        <v>-1.1952804601871971</v>
      </c>
      <c r="AU340" s="82">
        <f>IF(ISNA(VLOOKUP($B340,'Feeder DER'!$B$3:$V$366,'Feeder DER'!U$369,FALSE)),0,VLOOKUP($B340,'Feeder DER'!$B$3:$V$366,'Feeder DER'!U$369,FALSE)/1000)</f>
        <v>-1.2979974450160314</v>
      </c>
      <c r="AV340" s="82">
        <f>IF(ISNA(VLOOKUP($B340,'Feeder DER'!$B$3:$V$366,'Feeder DER'!V$369,FALSE)),0,VLOOKUP($B340,'Feeder DER'!$B$3:$V$366,'Feeder DER'!V$369,FALSE)/1000)</f>
        <v>-1.3889555465984662</v>
      </c>
    </row>
    <row r="341" spans="1:48" x14ac:dyDescent="0.25">
      <c r="A341" s="9" t="s">
        <v>1671</v>
      </c>
      <c r="B341" s="108">
        <v>32377</v>
      </c>
      <c r="C341" s="109">
        <v>123.33333589999999</v>
      </c>
      <c r="D341" s="109">
        <v>128.60827547289608</v>
      </c>
      <c r="E341" s="109">
        <v>128.60827547289608</v>
      </c>
      <c r="F341" s="109">
        <v>130.56695251432768</v>
      </c>
      <c r="G341" s="109">
        <v>135.2092292298762</v>
      </c>
      <c r="H341" s="109">
        <v>138.46064481858758</v>
      </c>
      <c r="I341" s="109">
        <v>139.16712975710911</v>
      </c>
      <c r="J341" s="109">
        <v>139.90563153942043</v>
      </c>
      <c r="K341" s="109">
        <v>141.01633300014038</v>
      </c>
      <c r="L341" s="109">
        <v>145.50301927229015</v>
      </c>
      <c r="M341" s="109">
        <v>154.84103431851193</v>
      </c>
      <c r="N341" s="109">
        <v>164.18776392750897</v>
      </c>
      <c r="P341" s="109">
        <v>160.184425599175</v>
      </c>
      <c r="Q341" s="109">
        <v>155.67015345592151</v>
      </c>
      <c r="R341" s="109">
        <v>155.67015345592151</v>
      </c>
      <c r="S341" s="109">
        <v>160.51914697145384</v>
      </c>
      <c r="T341" s="109">
        <v>163.65322820754585</v>
      </c>
      <c r="U341" s="109">
        <v>166.62862427108919</v>
      </c>
      <c r="V341" s="109">
        <v>167.70025952312773</v>
      </c>
      <c r="W341" s="109">
        <v>169.01012262362863</v>
      </c>
      <c r="X341" s="109">
        <v>170.88083084474371</v>
      </c>
      <c r="Y341" s="109">
        <v>174.29668411431319</v>
      </c>
      <c r="Z341" s="109">
        <v>182.87838848975298</v>
      </c>
      <c r="AA341" s="109">
        <v>190.65942685170162</v>
      </c>
      <c r="AC341" s="82">
        <f>IF(ISNA(VLOOKUP($B341,'Feeder DER'!$B$3:$V$366,'Feeder DER'!C$369,FALSE)),0,VLOOKUP($B341,'Feeder DER'!$B$3:$V$366,'Feeder DER'!C$369,FALSE)/1000)</f>
        <v>1.5577054194157188E-2</v>
      </c>
      <c r="AD341" s="82">
        <f>IF(ISNA(VLOOKUP($B341,'Feeder DER'!$B$3:$V$366,'Feeder DER'!D$369,FALSE)),0,VLOOKUP($B341,'Feeder DER'!$B$3:$V$366,'Feeder DER'!D$369,FALSE)/1000)</f>
        <v>3.0918924429694426E-2</v>
      </c>
      <c r="AE341" s="82">
        <f>IF(ISNA(VLOOKUP($B341,'Feeder DER'!$B$3:$V$366,'Feeder DER'!E$369,FALSE)),0,VLOOKUP($B341,'Feeder DER'!$B$3:$V$366,'Feeder DER'!E$369,FALSE)/1000)</f>
        <v>4.8935001403729216E-2</v>
      </c>
      <c r="AF341" s="82">
        <f>IF(ISNA(VLOOKUP($B341,'Feeder DER'!$B$3:$V$366,'Feeder DER'!F$369,FALSE)),0,VLOOKUP($B341,'Feeder DER'!$B$3:$V$366,'Feeder DER'!F$369,FALSE)/1000)</f>
        <v>6.9017445283018342E-2</v>
      </c>
      <c r="AG341" s="82">
        <f>IF(ISNA(VLOOKUP($B341,'Feeder DER'!$B$3:$V$366,'Feeder DER'!G$369,FALSE)),0,VLOOKUP($B341,'Feeder DER'!$B$3:$V$366,'Feeder DER'!G$369,FALSE)/1000)</f>
        <v>8.9539312112579358E-2</v>
      </c>
      <c r="AH341" s="82">
        <f>IF(ISNA(VLOOKUP($B341,'Feeder DER'!$B$3:$V$366,'Feeder DER'!H$369,FALSE)),0,VLOOKUP($B341,'Feeder DER'!$B$3:$V$366,'Feeder DER'!H$369,FALSE)/1000)</f>
        <v>0.1120431144617981</v>
      </c>
      <c r="AI341" s="82">
        <f>IF(ISNA(VLOOKUP($B341,'Feeder DER'!$B$3:$V$366,'Feeder DER'!I$369,FALSE)),0,VLOOKUP($B341,'Feeder DER'!$B$3:$V$366,'Feeder DER'!I$369,FALSE)/1000)</f>
        <v>0.13704344048064931</v>
      </c>
      <c r="AJ341" s="82">
        <f>IF(ISNA(VLOOKUP($B341,'Feeder DER'!$B$3:$V$366,'Feeder DER'!J$369,FALSE)),0,VLOOKUP($B341,'Feeder DER'!$B$3:$V$366,'Feeder DER'!J$369,FALSE)/1000)</f>
        <v>0.19051597998074657</v>
      </c>
      <c r="AK341" s="82">
        <f>IF(ISNA(VLOOKUP($B341,'Feeder DER'!$B$3:$V$366,'Feeder DER'!K$369,FALSE)),0,VLOOKUP($B341,'Feeder DER'!$B$3:$V$366,'Feeder DER'!K$369,FALSE)/1000)</f>
        <v>0.23608338476570739</v>
      </c>
      <c r="AL341" s="82">
        <f>IF(ISNA(VLOOKUP($B341,'Feeder DER'!$B$3:$V$366,'Feeder DER'!L$369,FALSE)),0,VLOOKUP($B341,'Feeder DER'!$B$3:$V$366,'Feeder DER'!L$369,FALSE)/1000)</f>
        <v>0.27880376156815723</v>
      </c>
      <c r="AM341" s="82">
        <f>IF(ISNA(VLOOKUP($B341,'Feeder DER'!$B$3:$V$366,'Feeder DER'!M$369,FALSE)),0,VLOOKUP($B341,'Feeder DER'!$B$3:$V$366,'Feeder DER'!M$369,FALSE)/1000)</f>
        <v>-0.14596864136531162</v>
      </c>
      <c r="AN341" s="82">
        <f>IF(ISNA(VLOOKUP($B341,'Feeder DER'!$B$3:$V$366,'Feeder DER'!N$369,FALSE)),0,VLOOKUP($B341,'Feeder DER'!$B$3:$V$366,'Feeder DER'!N$369,FALSE)/1000)</f>
        <v>-0.18108492769529072</v>
      </c>
      <c r="AO341" s="82">
        <f>IF(ISNA(VLOOKUP($B341,'Feeder DER'!$B$3:$V$366,'Feeder DER'!O$369,FALSE)),0,VLOOKUP($B341,'Feeder DER'!$B$3:$V$366,'Feeder DER'!O$369,FALSE)/1000)</f>
        <v>-0.21947384213679894</v>
      </c>
      <c r="AP341" s="82">
        <f>IF(ISNA(VLOOKUP($B341,'Feeder DER'!$B$3:$V$366,'Feeder DER'!P$369,FALSE)),0,VLOOKUP($B341,'Feeder DER'!$B$3:$V$366,'Feeder DER'!P$369,FALSE)/1000)</f>
        <v>-0.25703748271584947</v>
      </c>
      <c r="AQ341" s="82">
        <f>IF(ISNA(VLOOKUP($B341,'Feeder DER'!$B$3:$V$366,'Feeder DER'!Q$369,FALSE)),0,VLOOKUP($B341,'Feeder DER'!$B$3:$V$366,'Feeder DER'!Q$369,FALSE)/1000)</f>
        <v>-0.29024576360770604</v>
      </c>
      <c r="AR341" s="82">
        <f>IF(ISNA(VLOOKUP($B341,'Feeder DER'!$B$3:$V$366,'Feeder DER'!R$369,FALSE)),0,VLOOKUP($B341,'Feeder DER'!$B$3:$V$366,'Feeder DER'!R$369,FALSE)/1000)</f>
        <v>-0.32044475932564831</v>
      </c>
      <c r="AS341" s="82">
        <f>IF(ISNA(VLOOKUP($B341,'Feeder DER'!$B$3:$V$366,'Feeder DER'!S$369,FALSE)),0,VLOOKUP($B341,'Feeder DER'!$B$3:$V$366,'Feeder DER'!S$369,FALSE)/1000)</f>
        <v>-0.34907886417711548</v>
      </c>
      <c r="AT341" s="82">
        <f>IF(ISNA(VLOOKUP($B341,'Feeder DER'!$B$3:$V$366,'Feeder DER'!T$369,FALSE)),0,VLOOKUP($B341,'Feeder DER'!$B$3:$V$366,'Feeder DER'!T$369,FALSE)/1000)</f>
        <v>-0.38153848599401019</v>
      </c>
      <c r="AU341" s="82">
        <f>IF(ISNA(VLOOKUP($B341,'Feeder DER'!$B$3:$V$366,'Feeder DER'!U$369,FALSE)),0,VLOOKUP($B341,'Feeder DER'!$B$3:$V$366,'Feeder DER'!U$369,FALSE)/1000)</f>
        <v>-0.41432617405788547</v>
      </c>
      <c r="AV341" s="82">
        <f>IF(ISNA(VLOOKUP($B341,'Feeder DER'!$B$3:$V$366,'Feeder DER'!V$369,FALSE)),0,VLOOKUP($B341,'Feeder DER'!$B$3:$V$366,'Feeder DER'!V$369,FALSE)/1000)</f>
        <v>-0.44336037776369741</v>
      </c>
    </row>
    <row r="342" spans="1:48" x14ac:dyDescent="0.25">
      <c r="A342" s="9" t="s">
        <v>1671</v>
      </c>
      <c r="B342" s="108">
        <v>32379</v>
      </c>
      <c r="C342" s="109">
        <v>132.756939243685</v>
      </c>
      <c r="D342" s="109">
        <v>169.00522190717021</v>
      </c>
      <c r="E342" s="109">
        <v>169.00522190717021</v>
      </c>
      <c r="F342" s="109">
        <v>171.57913596374578</v>
      </c>
      <c r="G342" s="109">
        <v>177.67959103618094</v>
      </c>
      <c r="H342" s="109">
        <v>181.95230374507972</v>
      </c>
      <c r="I342" s="109">
        <v>182.88070157461183</v>
      </c>
      <c r="J342" s="109">
        <v>183.85117300920214</v>
      </c>
      <c r="K342" s="109">
        <v>185.31075518734241</v>
      </c>
      <c r="L342" s="109">
        <v>191.20674754292244</v>
      </c>
      <c r="M342" s="109">
        <v>203.47791204813191</v>
      </c>
      <c r="N342" s="109">
        <v>215.7605284339474</v>
      </c>
      <c r="P342" s="109">
        <v>278.59996144881802</v>
      </c>
      <c r="Q342" s="109">
        <v>254.86631123123945</v>
      </c>
      <c r="R342" s="109">
        <v>254.86631123123945</v>
      </c>
      <c r="S342" s="109">
        <v>262.8051810984029</v>
      </c>
      <c r="T342" s="109">
        <v>267.93636203456089</v>
      </c>
      <c r="U342" s="109">
        <v>272.80774040949109</v>
      </c>
      <c r="V342" s="109">
        <v>274.56224323234437</v>
      </c>
      <c r="W342" s="109">
        <v>276.70677748782782</v>
      </c>
      <c r="X342" s="109">
        <v>279.76953867307037</v>
      </c>
      <c r="Y342" s="109">
        <v>285.3620424587678</v>
      </c>
      <c r="Z342" s="109">
        <v>299.41218174166272</v>
      </c>
      <c r="AA342" s="109">
        <v>312.15145449776077</v>
      </c>
      <c r="AC342" s="82">
        <f>IF(ISNA(VLOOKUP($B342,'Feeder DER'!$B$3:$V$366,'Feeder DER'!C$369,FALSE)),0,VLOOKUP($B342,'Feeder DER'!$B$3:$V$366,'Feeder DER'!C$369,FALSE)/1000)</f>
        <v>6.3506750651922642E-2</v>
      </c>
      <c r="AD342" s="82">
        <f>IF(ISNA(VLOOKUP($B342,'Feeder DER'!$B$3:$V$366,'Feeder DER'!D$369,FALSE)),0,VLOOKUP($B342,'Feeder DER'!$B$3:$V$366,'Feeder DER'!D$369,FALSE)/1000)</f>
        <v>0.12609638394989564</v>
      </c>
      <c r="AE342" s="82">
        <f>IF(ISNA(VLOOKUP($B342,'Feeder DER'!$B$3:$V$366,'Feeder DER'!E$369,FALSE)),0,VLOOKUP($B342,'Feeder DER'!$B$3:$V$366,'Feeder DER'!E$369,FALSE)/1000)</f>
        <v>0.19953972870595985</v>
      </c>
      <c r="AF342" s="82">
        <f>IF(ISNA(VLOOKUP($B342,'Feeder DER'!$B$3:$V$366,'Feeder DER'!F$369,FALSE)),0,VLOOKUP($B342,'Feeder DER'!$B$3:$V$366,'Feeder DER'!F$369,FALSE)/1000)</f>
        <v>0.28130928214070083</v>
      </c>
      <c r="AG342" s="82">
        <f>IF(ISNA(VLOOKUP($B342,'Feeder DER'!$B$3:$V$366,'Feeder DER'!G$369,FALSE)),0,VLOOKUP($B342,'Feeder DER'!$B$3:$V$366,'Feeder DER'!G$369,FALSE)/1000)</f>
        <v>0.36477471667277805</v>
      </c>
      <c r="AH342" s="82">
        <f>IF(ISNA(VLOOKUP($B342,'Feeder DER'!$B$3:$V$366,'Feeder DER'!H$369,FALSE)),0,VLOOKUP($B342,'Feeder DER'!$B$3:$V$366,'Feeder DER'!H$369,FALSE)/1000)</f>
        <v>0.45620369613963785</v>
      </c>
      <c r="AI342" s="82">
        <f>IF(ISNA(VLOOKUP($B342,'Feeder DER'!$B$3:$V$366,'Feeder DER'!I$369,FALSE)),0,VLOOKUP($B342,'Feeder DER'!$B$3:$V$366,'Feeder DER'!I$369,FALSE)/1000)</f>
        <v>0.55769303776971146</v>
      </c>
      <c r="AJ342" s="82">
        <f>IF(ISNA(VLOOKUP($B342,'Feeder DER'!$B$3:$V$366,'Feeder DER'!J$369,FALSE)),0,VLOOKUP($B342,'Feeder DER'!$B$3:$V$366,'Feeder DER'!J$369,FALSE)/1000)</f>
        <v>0.77466765503593016</v>
      </c>
      <c r="AK342" s="82">
        <f>IF(ISNA(VLOOKUP($B342,'Feeder DER'!$B$3:$V$366,'Feeder DER'!K$369,FALSE)),0,VLOOKUP($B342,'Feeder DER'!$B$3:$V$366,'Feeder DER'!K$369,FALSE)/1000)</f>
        <v>0.95949467252318377</v>
      </c>
      <c r="AL342" s="82">
        <f>IF(ISNA(VLOOKUP($B342,'Feeder DER'!$B$3:$V$366,'Feeder DER'!L$369,FALSE)),0,VLOOKUP($B342,'Feeder DER'!$B$3:$V$366,'Feeder DER'!L$369,FALSE)/1000)</f>
        <v>1.1327068111626024</v>
      </c>
      <c r="AM342" s="82">
        <f>IF(ISNA(VLOOKUP($B342,'Feeder DER'!$B$3:$V$366,'Feeder DER'!M$369,FALSE)),0,VLOOKUP($B342,'Feeder DER'!$B$3:$V$366,'Feeder DER'!M$369,FALSE)/1000)</f>
        <v>-0.59364187616414454</v>
      </c>
      <c r="AN342" s="82">
        <f>IF(ISNA(VLOOKUP($B342,'Feeder DER'!$B$3:$V$366,'Feeder DER'!N$369,FALSE)),0,VLOOKUP($B342,'Feeder DER'!$B$3:$V$366,'Feeder DER'!N$369,FALSE)/1000)</f>
        <v>-0.73688670709633997</v>
      </c>
      <c r="AO342" s="82">
        <f>IF(ISNA(VLOOKUP($B342,'Feeder DER'!$B$3:$V$366,'Feeder DER'!O$369,FALSE)),0,VLOOKUP($B342,'Feeder DER'!$B$3:$V$366,'Feeder DER'!O$369,FALSE)/1000)</f>
        <v>-0.89341697140231879</v>
      </c>
      <c r="AP342" s="82">
        <f>IF(ISNA(VLOOKUP($B342,'Feeder DER'!$B$3:$V$366,'Feeder DER'!P$369,FALSE)),0,VLOOKUP($B342,'Feeder DER'!$B$3:$V$366,'Feeder DER'!P$369,FALSE)/1000)</f>
        <v>-1.0465361179477333</v>
      </c>
      <c r="AQ342" s="82">
        <f>IF(ISNA(VLOOKUP($B342,'Feeder DER'!$B$3:$V$366,'Feeder DER'!Q$369,FALSE)),0,VLOOKUP($B342,'Feeder DER'!$B$3:$V$366,'Feeder DER'!Q$369,FALSE)/1000)</f>
        <v>-1.1818704720974595</v>
      </c>
      <c r="AR342" s="82">
        <f>IF(ISNA(VLOOKUP($B342,'Feeder DER'!$B$3:$V$366,'Feeder DER'!R$369,FALSE)),0,VLOOKUP($B342,'Feeder DER'!$B$3:$V$366,'Feeder DER'!R$369,FALSE)/1000)</f>
        <v>-1.3049389160029636</v>
      </c>
      <c r="AS342" s="82">
        <f>IF(ISNA(VLOOKUP($B342,'Feeder DER'!$B$3:$V$366,'Feeder DER'!S$369,FALSE)),0,VLOOKUP($B342,'Feeder DER'!$B$3:$V$366,'Feeder DER'!S$369,FALSE)/1000)</f>
        <v>-1.4216316805886862</v>
      </c>
      <c r="AT342" s="82">
        <f>IF(ISNA(VLOOKUP($B342,'Feeder DER'!$B$3:$V$366,'Feeder DER'!T$369,FALSE)),0,VLOOKUP($B342,'Feeder DER'!$B$3:$V$366,'Feeder DER'!T$369,FALSE)/1000)</f>
        <v>-1.5542021690782606</v>
      </c>
      <c r="AU342" s="82">
        <f>IF(ISNA(VLOOKUP($B342,'Feeder DER'!$B$3:$V$366,'Feeder DER'!U$369,FALSE)),0,VLOOKUP($B342,'Feeder DER'!$B$3:$V$366,'Feeder DER'!U$369,FALSE)/1000)</f>
        <v>-1.6879658998006799</v>
      </c>
      <c r="AV342" s="82">
        <f>IF(ISNA(VLOOKUP($B342,'Feeder DER'!$B$3:$V$366,'Feeder DER'!V$369,FALSE)),0,VLOOKUP($B342,'Feeder DER'!$B$3:$V$366,'Feeder DER'!V$369,FALSE)/1000)</f>
        <v>-1.8063552865304062</v>
      </c>
    </row>
    <row r="343" spans="1:48" x14ac:dyDescent="0.25">
      <c r="A343" s="9" t="s">
        <v>71</v>
      </c>
      <c r="B343" s="108">
        <v>61021</v>
      </c>
      <c r="C343" s="109">
        <v>73.455469101179105</v>
      </c>
      <c r="D343" s="109">
        <v>157.10769291298593</v>
      </c>
      <c r="E343" s="109">
        <v>157.10769291298593</v>
      </c>
      <c r="F343" s="109">
        <v>159.50041010019217</v>
      </c>
      <c r="G343" s="109">
        <v>165.17140896835761</v>
      </c>
      <c r="H343" s="109">
        <v>169.14333379174437</v>
      </c>
      <c r="I343" s="109">
        <v>170.00637482359681</v>
      </c>
      <c r="J343" s="109">
        <v>170.90852758790717</v>
      </c>
      <c r="K343" s="109">
        <v>172.26535896883624</v>
      </c>
      <c r="L343" s="109">
        <v>177.74628876476038</v>
      </c>
      <c r="M343" s="109">
        <v>189.15359513679732</v>
      </c>
      <c r="N343" s="109">
        <v>200.57154720676732</v>
      </c>
      <c r="P343" s="109">
        <v>152.05307103738099</v>
      </c>
      <c r="Q343" s="109">
        <v>158.57565322418205</v>
      </c>
      <c r="R343" s="109">
        <v>158.57565322418205</v>
      </c>
      <c r="S343" s="109">
        <v>163.51515059817987</v>
      </c>
      <c r="T343" s="109">
        <v>166.70772777651271</v>
      </c>
      <c r="U343" s="109">
        <v>169.73865800881728</v>
      </c>
      <c r="V343" s="109">
        <v>170.83029475701505</v>
      </c>
      <c r="W343" s="109">
        <v>172.16460574846019</v>
      </c>
      <c r="X343" s="109">
        <v>174.07022973333773</v>
      </c>
      <c r="Y343" s="109">
        <v>177.54983806874873</v>
      </c>
      <c r="Z343" s="109">
        <v>186.29171534516263</v>
      </c>
      <c r="AA343" s="109">
        <v>194.21798260716417</v>
      </c>
      <c r="AC343" s="82">
        <f>IF(ISNA(VLOOKUP($B343,'Feeder DER'!$B$3:$V$366,'Feeder DER'!C$369,FALSE)),0,VLOOKUP($B343,'Feeder DER'!$B$3:$V$366,'Feeder DER'!C$369,FALSE)/1000)</f>
        <v>9.9259695895942232E-2</v>
      </c>
      <c r="AD343" s="82">
        <f>IF(ISNA(VLOOKUP($B343,'Feeder DER'!$B$3:$V$366,'Feeder DER'!D$369,FALSE)),0,VLOOKUP($B343,'Feeder DER'!$B$3:$V$366,'Feeder DER'!D$369,FALSE)/1000)</f>
        <v>0.17681571123620635</v>
      </c>
      <c r="AE343" s="82">
        <f>IF(ISNA(VLOOKUP($B343,'Feeder DER'!$B$3:$V$366,'Feeder DER'!E$369,FALSE)),0,VLOOKUP($B343,'Feeder DER'!$B$3:$V$366,'Feeder DER'!E$369,FALSE)/1000)</f>
        <v>0.2663376965607428</v>
      </c>
      <c r="AF343" s="82">
        <f>IF(ISNA(VLOOKUP($B343,'Feeder DER'!$B$3:$V$366,'Feeder DER'!F$369,FALSE)),0,VLOOKUP($B343,'Feeder DER'!$B$3:$V$366,'Feeder DER'!F$369,FALSE)/1000)</f>
        <v>0.36451872261364493</v>
      </c>
      <c r="AG343" s="82">
        <f>IF(ISNA(VLOOKUP($B343,'Feeder DER'!$B$3:$V$366,'Feeder DER'!G$369,FALSE)),0,VLOOKUP($B343,'Feeder DER'!$B$3:$V$366,'Feeder DER'!G$369,FALSE)/1000)</f>
        <v>0.46368056360750781</v>
      </c>
      <c r="AH343" s="82">
        <f>IF(ISNA(VLOOKUP($B343,'Feeder DER'!$B$3:$V$366,'Feeder DER'!H$369,FALSE)),0,VLOOKUP($B343,'Feeder DER'!$B$3:$V$366,'Feeder DER'!H$369,FALSE)/1000)</f>
        <v>0.57162170471291529</v>
      </c>
      <c r="AI343" s="82">
        <f>IF(ISNA(VLOOKUP($B343,'Feeder DER'!$B$3:$V$366,'Feeder DER'!I$369,FALSE)),0,VLOOKUP($B343,'Feeder DER'!$B$3:$V$366,'Feeder DER'!I$369,FALSE)/1000)</f>
        <v>0.69080626600746653</v>
      </c>
      <c r="AJ343" s="82">
        <f>IF(ISNA(VLOOKUP($B343,'Feeder DER'!$B$3:$V$366,'Feeder DER'!J$369,FALSE)),0,VLOOKUP($B343,'Feeder DER'!$B$3:$V$366,'Feeder DER'!J$369,FALSE)/1000)</f>
        <v>0.94311343620651156</v>
      </c>
      <c r="AK343" s="82">
        <f>IF(ISNA(VLOOKUP($B343,'Feeder DER'!$B$3:$V$366,'Feeder DER'!K$369,FALSE)),0,VLOOKUP($B343,'Feeder DER'!$B$3:$V$366,'Feeder DER'!K$369,FALSE)/1000)</f>
        <v>1.1553846487473631</v>
      </c>
      <c r="AL343" s="82">
        <f>IF(ISNA(VLOOKUP($B343,'Feeder DER'!$B$3:$V$366,'Feeder DER'!L$369,FALSE)),0,VLOOKUP($B343,'Feeder DER'!$B$3:$V$366,'Feeder DER'!L$369,FALSE)/1000)</f>
        <v>1.3531754774974516</v>
      </c>
      <c r="AM343" s="82">
        <f>IF(ISNA(VLOOKUP($B343,'Feeder DER'!$B$3:$V$366,'Feeder DER'!M$369,FALSE)),0,VLOOKUP($B343,'Feeder DER'!$B$3:$V$366,'Feeder DER'!M$369,FALSE)/1000)</f>
        <v>-0.8790516306806887</v>
      </c>
      <c r="AN343" s="82">
        <f>IF(ISNA(VLOOKUP($B343,'Feeder DER'!$B$3:$V$366,'Feeder DER'!N$369,FALSE)),0,VLOOKUP($B343,'Feeder DER'!$B$3:$V$366,'Feeder DER'!N$369,FALSE)/1000)</f>
        <v>-1.049074534945134</v>
      </c>
      <c r="AO343" s="82">
        <f>IF(ISNA(VLOOKUP($B343,'Feeder DER'!$B$3:$V$366,'Feeder DER'!O$369,FALSE)),0,VLOOKUP($B343,'Feeder DER'!$B$3:$V$366,'Feeder DER'!O$369,FALSE)/1000)</f>
        <v>-1.2302130302507779</v>
      </c>
      <c r="AP343" s="82">
        <f>IF(ISNA(VLOOKUP($B343,'Feeder DER'!$B$3:$V$366,'Feeder DER'!P$369,FALSE)),0,VLOOKUP($B343,'Feeder DER'!$B$3:$V$366,'Feeder DER'!P$369,FALSE)/1000)</f>
        <v>-1.4015285807689939</v>
      </c>
      <c r="AQ343" s="82">
        <f>IF(ISNA(VLOOKUP($B343,'Feeder DER'!$B$3:$V$366,'Feeder DER'!Q$369,FALSE)),0,VLOOKUP($B343,'Feeder DER'!$B$3:$V$366,'Feeder DER'!Q$369,FALSE)/1000)</f>
        <v>-1.5477150834396085</v>
      </c>
      <c r="AR343" s="82">
        <f>IF(ISNA(VLOOKUP($B343,'Feeder DER'!$B$3:$V$366,'Feeder DER'!R$369,FALSE)),0,VLOOKUP($B343,'Feeder DER'!$B$3:$V$366,'Feeder DER'!R$369,FALSE)/1000)</f>
        <v>-1.6755431184069629</v>
      </c>
      <c r="AS343" s="82">
        <f>IF(ISNA(VLOOKUP($B343,'Feeder DER'!$B$3:$V$366,'Feeder DER'!S$369,FALSE)),0,VLOOKUP($B343,'Feeder DER'!$B$3:$V$366,'Feeder DER'!S$369,FALSE)/1000)</f>
        <v>-1.791808671956697</v>
      </c>
      <c r="AT343" s="82">
        <f>IF(ISNA(VLOOKUP($B343,'Feeder DER'!$B$3:$V$366,'Feeder DER'!T$369,FALSE)),0,VLOOKUP($B343,'Feeder DER'!$B$3:$V$366,'Feeder DER'!T$369,FALSE)/1000)</f>
        <v>-1.9147485331244809</v>
      </c>
      <c r="AU343" s="82">
        <f>IF(ISNA(VLOOKUP($B343,'Feeder DER'!$B$3:$V$366,'Feeder DER'!U$369,FALSE)),0,VLOOKUP($B343,'Feeder DER'!$B$3:$V$366,'Feeder DER'!U$369,FALSE)/1000)</f>
        <v>-2.0364212805992858</v>
      </c>
      <c r="AV343" s="82">
        <f>IF(ISNA(VLOOKUP($B343,'Feeder DER'!$B$3:$V$366,'Feeder DER'!V$369,FALSE)),0,VLOOKUP($B343,'Feeder DER'!$B$3:$V$366,'Feeder DER'!V$369,FALSE)/1000)</f>
        <v>-2.140312901738413</v>
      </c>
    </row>
    <row r="344" spans="1:48" x14ac:dyDescent="0.25">
      <c r="A344" s="9" t="s">
        <v>71</v>
      </c>
      <c r="B344" s="108">
        <v>61022</v>
      </c>
      <c r="C344" s="109">
        <v>0</v>
      </c>
      <c r="D344" s="109">
        <v>0</v>
      </c>
      <c r="E344" s="109">
        <v>0</v>
      </c>
      <c r="F344" s="109">
        <v>0</v>
      </c>
      <c r="G344" s="109">
        <v>0</v>
      </c>
      <c r="H344" s="109">
        <v>0</v>
      </c>
      <c r="I344" s="109">
        <v>0</v>
      </c>
      <c r="J344" s="109">
        <v>0</v>
      </c>
      <c r="K344" s="109">
        <v>0</v>
      </c>
      <c r="L344" s="109">
        <v>0</v>
      </c>
      <c r="M344" s="109">
        <v>0</v>
      </c>
      <c r="N344" s="109">
        <v>0</v>
      </c>
      <c r="P344" s="109">
        <v>0</v>
      </c>
      <c r="Q344" s="109">
        <v>0</v>
      </c>
      <c r="R344" s="109">
        <v>0</v>
      </c>
      <c r="S344" s="109">
        <v>0</v>
      </c>
      <c r="T344" s="109">
        <v>0</v>
      </c>
      <c r="U344" s="109">
        <v>0</v>
      </c>
      <c r="V344" s="109">
        <v>0</v>
      </c>
      <c r="W344" s="109">
        <v>0</v>
      </c>
      <c r="X344" s="109">
        <v>0</v>
      </c>
      <c r="Y344" s="109">
        <v>0</v>
      </c>
      <c r="Z344" s="109">
        <v>0</v>
      </c>
      <c r="AA344" s="109">
        <v>0</v>
      </c>
      <c r="AC344" s="82">
        <f>IF(ISNA(VLOOKUP($B344,'Feeder DER'!$B$3:$V$366,'Feeder DER'!C$369,FALSE)),0,VLOOKUP($B344,'Feeder DER'!$B$3:$V$366,'Feeder DER'!C$369,FALSE)/1000)</f>
        <v>0</v>
      </c>
      <c r="AD344" s="82">
        <f>IF(ISNA(VLOOKUP($B344,'Feeder DER'!$B$3:$V$366,'Feeder DER'!D$369,FALSE)),0,VLOOKUP($B344,'Feeder DER'!$B$3:$V$366,'Feeder DER'!D$369,FALSE)/1000)</f>
        <v>0</v>
      </c>
      <c r="AE344" s="82">
        <f>IF(ISNA(VLOOKUP($B344,'Feeder DER'!$B$3:$V$366,'Feeder DER'!E$369,FALSE)),0,VLOOKUP($B344,'Feeder DER'!$B$3:$V$366,'Feeder DER'!E$369,FALSE)/1000)</f>
        <v>0</v>
      </c>
      <c r="AF344" s="82">
        <f>IF(ISNA(VLOOKUP($B344,'Feeder DER'!$B$3:$V$366,'Feeder DER'!F$369,FALSE)),0,VLOOKUP($B344,'Feeder DER'!$B$3:$V$366,'Feeder DER'!F$369,FALSE)/1000)</f>
        <v>0</v>
      </c>
      <c r="AG344" s="82">
        <f>IF(ISNA(VLOOKUP($B344,'Feeder DER'!$B$3:$V$366,'Feeder DER'!G$369,FALSE)),0,VLOOKUP($B344,'Feeder DER'!$B$3:$V$366,'Feeder DER'!G$369,FALSE)/1000)</f>
        <v>0</v>
      </c>
      <c r="AH344" s="82">
        <f>IF(ISNA(VLOOKUP($B344,'Feeder DER'!$B$3:$V$366,'Feeder DER'!H$369,FALSE)),0,VLOOKUP($B344,'Feeder DER'!$B$3:$V$366,'Feeder DER'!H$369,FALSE)/1000)</f>
        <v>0</v>
      </c>
      <c r="AI344" s="82">
        <f>IF(ISNA(VLOOKUP($B344,'Feeder DER'!$B$3:$V$366,'Feeder DER'!I$369,FALSE)),0,VLOOKUP($B344,'Feeder DER'!$B$3:$V$366,'Feeder DER'!I$369,FALSE)/1000)</f>
        <v>0</v>
      </c>
      <c r="AJ344" s="82">
        <f>IF(ISNA(VLOOKUP($B344,'Feeder DER'!$B$3:$V$366,'Feeder DER'!J$369,FALSE)),0,VLOOKUP($B344,'Feeder DER'!$B$3:$V$366,'Feeder DER'!J$369,FALSE)/1000)</f>
        <v>0</v>
      </c>
      <c r="AK344" s="82">
        <f>IF(ISNA(VLOOKUP($B344,'Feeder DER'!$B$3:$V$366,'Feeder DER'!K$369,FALSE)),0,VLOOKUP($B344,'Feeder DER'!$B$3:$V$366,'Feeder DER'!K$369,FALSE)/1000)</f>
        <v>0</v>
      </c>
      <c r="AL344" s="82">
        <f>IF(ISNA(VLOOKUP($B344,'Feeder DER'!$B$3:$V$366,'Feeder DER'!L$369,FALSE)),0,VLOOKUP($B344,'Feeder DER'!$B$3:$V$366,'Feeder DER'!L$369,FALSE)/1000)</f>
        <v>0</v>
      </c>
      <c r="AM344" s="82">
        <f>IF(ISNA(VLOOKUP($B344,'Feeder DER'!$B$3:$V$366,'Feeder DER'!M$369,FALSE)),0,VLOOKUP($B344,'Feeder DER'!$B$3:$V$366,'Feeder DER'!M$369,FALSE)/1000)</f>
        <v>0</v>
      </c>
      <c r="AN344" s="82">
        <f>IF(ISNA(VLOOKUP($B344,'Feeder DER'!$B$3:$V$366,'Feeder DER'!N$369,FALSE)),0,VLOOKUP($B344,'Feeder DER'!$B$3:$V$366,'Feeder DER'!N$369,FALSE)/1000)</f>
        <v>0</v>
      </c>
      <c r="AO344" s="82">
        <f>IF(ISNA(VLOOKUP($B344,'Feeder DER'!$B$3:$V$366,'Feeder DER'!O$369,FALSE)),0,VLOOKUP($B344,'Feeder DER'!$B$3:$V$366,'Feeder DER'!O$369,FALSE)/1000)</f>
        <v>0</v>
      </c>
      <c r="AP344" s="82">
        <f>IF(ISNA(VLOOKUP($B344,'Feeder DER'!$B$3:$V$366,'Feeder DER'!P$369,FALSE)),0,VLOOKUP($B344,'Feeder DER'!$B$3:$V$366,'Feeder DER'!P$369,FALSE)/1000)</f>
        <v>0</v>
      </c>
      <c r="AQ344" s="82">
        <f>IF(ISNA(VLOOKUP($B344,'Feeder DER'!$B$3:$V$366,'Feeder DER'!Q$369,FALSE)),0,VLOOKUP($B344,'Feeder DER'!$B$3:$V$366,'Feeder DER'!Q$369,FALSE)/1000)</f>
        <v>0</v>
      </c>
      <c r="AR344" s="82">
        <f>IF(ISNA(VLOOKUP($B344,'Feeder DER'!$B$3:$V$366,'Feeder DER'!R$369,FALSE)),0,VLOOKUP($B344,'Feeder DER'!$B$3:$V$366,'Feeder DER'!R$369,FALSE)/1000)</f>
        <v>0</v>
      </c>
      <c r="AS344" s="82">
        <f>IF(ISNA(VLOOKUP($B344,'Feeder DER'!$B$3:$V$366,'Feeder DER'!S$369,FALSE)),0,VLOOKUP($B344,'Feeder DER'!$B$3:$V$366,'Feeder DER'!S$369,FALSE)/1000)</f>
        <v>0</v>
      </c>
      <c r="AT344" s="82">
        <f>IF(ISNA(VLOOKUP($B344,'Feeder DER'!$B$3:$V$366,'Feeder DER'!T$369,FALSE)),0,VLOOKUP($B344,'Feeder DER'!$B$3:$V$366,'Feeder DER'!T$369,FALSE)/1000)</f>
        <v>0</v>
      </c>
      <c r="AU344" s="82">
        <f>IF(ISNA(VLOOKUP($B344,'Feeder DER'!$B$3:$V$366,'Feeder DER'!U$369,FALSE)),0,VLOOKUP($B344,'Feeder DER'!$B$3:$V$366,'Feeder DER'!U$369,FALSE)/1000)</f>
        <v>0</v>
      </c>
      <c r="AV344" s="82">
        <f>IF(ISNA(VLOOKUP($B344,'Feeder DER'!$B$3:$V$366,'Feeder DER'!V$369,FALSE)),0,VLOOKUP($B344,'Feeder DER'!$B$3:$V$366,'Feeder DER'!V$369,FALSE)/1000)</f>
        <v>0</v>
      </c>
    </row>
    <row r="345" spans="1:48" x14ac:dyDescent="0.25">
      <c r="A345" s="9" t="s">
        <v>71</v>
      </c>
      <c r="B345" s="108">
        <v>61023</v>
      </c>
      <c r="C345" s="109">
        <v>77.479323970118202</v>
      </c>
      <c r="D345" s="109">
        <v>97.07827786038888</v>
      </c>
      <c r="E345" s="109">
        <v>97.07827786038888</v>
      </c>
      <c r="F345" s="109">
        <v>98.556759656118544</v>
      </c>
      <c r="G345" s="109">
        <v>102.06092163356307</v>
      </c>
      <c r="H345" s="109">
        <v>104.51521024601742</v>
      </c>
      <c r="I345" s="109">
        <v>105.04849117925275</v>
      </c>
      <c r="J345" s="109">
        <v>105.605939609068</v>
      </c>
      <c r="K345" s="109">
        <v>106.44433810735464</v>
      </c>
      <c r="L345" s="109">
        <v>109.83105466971101</v>
      </c>
      <c r="M345" s="109">
        <v>116.87973342687742</v>
      </c>
      <c r="N345" s="109">
        <v>123.93499025799298</v>
      </c>
      <c r="P345" s="109">
        <v>135.990950825602</v>
      </c>
      <c r="Q345" s="109">
        <v>136.76063523929378</v>
      </c>
      <c r="R345" s="109">
        <v>136.76063523929378</v>
      </c>
      <c r="S345" s="109">
        <v>141.02061326805051</v>
      </c>
      <c r="T345" s="109">
        <v>143.77399232770989</v>
      </c>
      <c r="U345" s="109">
        <v>146.38796197253268</v>
      </c>
      <c r="V345" s="109">
        <v>147.32942386847091</v>
      </c>
      <c r="W345" s="109">
        <v>148.48017567107473</v>
      </c>
      <c r="X345" s="109">
        <v>150.12364578392146</v>
      </c>
      <c r="Y345" s="109">
        <v>153.12456954907219</v>
      </c>
      <c r="Z345" s="109">
        <v>160.66383970308596</v>
      </c>
      <c r="AA345" s="109">
        <v>167.49970210559027</v>
      </c>
      <c r="AC345" s="82">
        <f>IF(ISNA(VLOOKUP($B345,'Feeder DER'!$B$3:$V$366,'Feeder DER'!C$369,FALSE)),0,VLOOKUP($B345,'Feeder DER'!$B$3:$V$366,'Feeder DER'!C$369,FALSE)/1000)</f>
        <v>0.11481761022294595</v>
      </c>
      <c r="AD345" s="82">
        <f>IF(ISNA(VLOOKUP($B345,'Feeder DER'!$B$3:$V$366,'Feeder DER'!D$369,FALSE)),0,VLOOKUP($B345,'Feeder DER'!$B$3:$V$366,'Feeder DER'!D$369,FALSE)/1000)</f>
        <v>0.2108111069931041</v>
      </c>
      <c r="AE345" s="82">
        <f>IF(ISNA(VLOOKUP($B345,'Feeder DER'!$B$3:$V$366,'Feeder DER'!E$369,FALSE)),0,VLOOKUP($B345,'Feeder DER'!$B$3:$V$366,'Feeder DER'!E$369,FALSE)/1000)</f>
        <v>0.3216007026019444</v>
      </c>
      <c r="AF345" s="82">
        <f>IF(ISNA(VLOOKUP($B345,'Feeder DER'!$B$3:$V$366,'Feeder DER'!F$369,FALSE)),0,VLOOKUP($B345,'Feeder DER'!$B$3:$V$366,'Feeder DER'!F$369,FALSE)/1000)</f>
        <v>0.44368134962320188</v>
      </c>
      <c r="AG345" s="82">
        <f>IF(ISNA(VLOOKUP($B345,'Feeder DER'!$B$3:$V$366,'Feeder DER'!G$369,FALSE)),0,VLOOKUP($B345,'Feeder DER'!$B$3:$V$366,'Feeder DER'!G$369,FALSE)/1000)</f>
        <v>0.56781514077742479</v>
      </c>
      <c r="AH345" s="82">
        <f>IF(ISNA(VLOOKUP($B345,'Feeder DER'!$B$3:$V$366,'Feeder DER'!H$369,FALSE)),0,VLOOKUP($B345,'Feeder DER'!$B$3:$V$366,'Feeder DER'!H$369,FALSE)/1000)</f>
        <v>0.70418913109550341</v>
      </c>
      <c r="AI345" s="82">
        <f>IF(ISNA(VLOOKUP($B345,'Feeder DER'!$B$3:$V$366,'Feeder DER'!I$369,FALSE)),0,VLOOKUP($B345,'Feeder DER'!$B$3:$V$366,'Feeder DER'!I$369,FALSE)/1000)</f>
        <v>0.85602411236281006</v>
      </c>
      <c r="AJ345" s="82">
        <f>IF(ISNA(VLOOKUP($B345,'Feeder DER'!$B$3:$V$366,'Feeder DER'!J$369,FALSE)),0,VLOOKUP($B345,'Feeder DER'!$B$3:$V$366,'Feeder DER'!J$369,FALSE)/1000)</f>
        <v>1.1810625595527477</v>
      </c>
      <c r="AK345" s="82">
        <f>IF(ISNA(VLOOKUP($B345,'Feeder DER'!$B$3:$V$366,'Feeder DER'!K$369,FALSE)),0,VLOOKUP($B345,'Feeder DER'!$B$3:$V$366,'Feeder DER'!K$369,FALSE)/1000)</f>
        <v>1.4552600020035993</v>
      </c>
      <c r="AL345" s="82">
        <f>IF(ISNA(VLOOKUP($B345,'Feeder DER'!$B$3:$V$366,'Feeder DER'!L$369,FALSE)),0,VLOOKUP($B345,'Feeder DER'!$B$3:$V$366,'Feeder DER'!L$369,FALSE)/1000)</f>
        <v>1.7126867057798147</v>
      </c>
      <c r="AM345" s="82">
        <f>IF(ISNA(VLOOKUP($B345,'Feeder DER'!$B$3:$V$366,'Feeder DER'!M$369,FALSE)),0,VLOOKUP($B345,'Feeder DER'!$B$3:$V$366,'Feeder DER'!M$369,FALSE)/1000)</f>
        <v>-1.0474343661714722</v>
      </c>
      <c r="AN345" s="82">
        <f>IF(ISNA(VLOOKUP($B345,'Feeder DER'!$B$3:$V$366,'Feeder DER'!N$369,FALSE)),0,VLOOKUP($B345,'Feeder DER'!$B$3:$V$366,'Feeder DER'!N$369,FALSE)/1000)</f>
        <v>-1.2552900286959572</v>
      </c>
      <c r="AO345" s="82">
        <f>IF(ISNA(VLOOKUP($B345,'Feeder DER'!$B$3:$V$366,'Feeder DER'!O$369,FALSE)),0,VLOOKUP($B345,'Feeder DER'!$B$3:$V$366,'Feeder DER'!O$369,FALSE)/1000)</f>
        <v>-1.4750891481708754</v>
      </c>
      <c r="AP345" s="82">
        <f>IF(ISNA(VLOOKUP($B345,'Feeder DER'!$B$3:$V$366,'Feeder DER'!P$369,FALSE)),0,VLOOKUP($B345,'Feeder DER'!$B$3:$V$366,'Feeder DER'!P$369,FALSE)/1000)</f>
        <v>-1.680378647070601</v>
      </c>
      <c r="AQ345" s="82">
        <f>IF(ISNA(VLOOKUP($B345,'Feeder DER'!$B$3:$V$366,'Feeder DER'!Q$369,FALSE)),0,VLOOKUP($B345,'Feeder DER'!$B$3:$V$366,'Feeder DER'!Q$369,FALSE)/1000)</f>
        <v>-1.852777653200407</v>
      </c>
      <c r="AR345" s="82">
        <f>IF(ISNA(VLOOKUP($B345,'Feeder DER'!$B$3:$V$366,'Feeder DER'!R$369,FALSE)),0,VLOOKUP($B345,'Feeder DER'!$B$3:$V$366,'Feeder DER'!R$369,FALSE)/1000)</f>
        <v>-2.00028024463594</v>
      </c>
      <c r="AS345" s="82">
        <f>IF(ISNA(VLOOKUP($B345,'Feeder DER'!$B$3:$V$366,'Feeder DER'!S$369,FALSE)),0,VLOOKUP($B345,'Feeder DER'!$B$3:$V$366,'Feeder DER'!S$369,FALSE)/1000)</f>
        <v>-2.1310978376875065</v>
      </c>
      <c r="AT345" s="82">
        <f>IF(ISNA(VLOOKUP($B345,'Feeder DER'!$B$3:$V$366,'Feeder DER'!T$369,FALSE)),0,VLOOKUP($B345,'Feeder DER'!$B$3:$V$366,'Feeder DER'!T$369,FALSE)/1000)</f>
        <v>-2.257470358401092</v>
      </c>
      <c r="AU345" s="82">
        <f>IF(ISNA(VLOOKUP($B345,'Feeder DER'!$B$3:$V$366,'Feeder DER'!U$369,FALSE)),0,VLOOKUP($B345,'Feeder DER'!$B$3:$V$366,'Feeder DER'!U$369,FALSE)/1000)</f>
        <v>-2.3862011305171911</v>
      </c>
      <c r="AV345" s="82">
        <f>IF(ISNA(VLOOKUP($B345,'Feeder DER'!$B$3:$V$366,'Feeder DER'!V$369,FALSE)),0,VLOOKUP($B345,'Feeder DER'!$B$3:$V$366,'Feeder DER'!V$369,FALSE)/1000)</f>
        <v>-2.49293301142094</v>
      </c>
    </row>
    <row r="346" spans="1:48" x14ac:dyDescent="0.25">
      <c r="A346" s="9" t="s">
        <v>71</v>
      </c>
      <c r="B346" s="108">
        <v>61024</v>
      </c>
      <c r="C346" s="109">
        <v>149</v>
      </c>
      <c r="D346" s="109">
        <v>142.0228549148683</v>
      </c>
      <c r="E346" s="109">
        <v>157.20656708658419</v>
      </c>
      <c r="F346" s="109">
        <v>144.18583318557026</v>
      </c>
      <c r="G346" s="109">
        <v>149.31232594058716</v>
      </c>
      <c r="H346" s="109">
        <v>152.90288279025748</v>
      </c>
      <c r="I346" s="109">
        <v>153.68305815264566</v>
      </c>
      <c r="J346" s="109">
        <v>154.49858989893423</v>
      </c>
      <c r="K346" s="109">
        <v>155.725143881013</v>
      </c>
      <c r="L346" s="109">
        <v>160.67981721859576</v>
      </c>
      <c r="M346" s="109">
        <v>170.99184069629106</v>
      </c>
      <c r="N346" s="109">
        <v>181.3134877155519</v>
      </c>
      <c r="P346" s="109">
        <v>162.09171419725601</v>
      </c>
      <c r="Q346" s="109">
        <v>163.43279943482048</v>
      </c>
      <c r="R346" s="109">
        <v>176.78894312304456</v>
      </c>
      <c r="S346" s="109">
        <v>168.52359280202259</v>
      </c>
      <c r="T346" s="109">
        <v>171.81395809491539</v>
      </c>
      <c r="U346" s="109">
        <v>174.93772522237524</v>
      </c>
      <c r="V346" s="109">
        <v>176.06279862485817</v>
      </c>
      <c r="W346" s="109">
        <v>177.43797934279749</v>
      </c>
      <c r="X346" s="109">
        <v>179.40197227731426</v>
      </c>
      <c r="Y346" s="109">
        <v>182.98816044447886</v>
      </c>
      <c r="Z346" s="109">
        <v>191.99779998592956</v>
      </c>
      <c r="AA346" s="109">
        <v>200.16684751219847</v>
      </c>
      <c r="AC346" s="82">
        <f>IF(ISNA(VLOOKUP($B346,'Feeder DER'!$B$3:$V$366,'Feeder DER'!C$369,FALSE)),0,VLOOKUP($B346,'Feeder DER'!$B$3:$V$366,'Feeder DER'!C$369,FALSE)/1000)</f>
        <v>1.3862087849647733E-2</v>
      </c>
      <c r="AD346" s="82">
        <f>IF(ISNA(VLOOKUP($B346,'Feeder DER'!$B$3:$V$366,'Feeder DER'!D$369,FALSE)),0,VLOOKUP($B346,'Feeder DER'!$B$3:$V$366,'Feeder DER'!D$369,FALSE)/1000)</f>
        <v>2.6628501267787104E-2</v>
      </c>
      <c r="AE346" s="82">
        <f>IF(ISNA(VLOOKUP($B346,'Feeder DER'!$B$3:$V$366,'Feeder DER'!E$369,FALSE)),0,VLOOKUP($B346,'Feeder DER'!$B$3:$V$366,'Feeder DER'!E$369,FALSE)/1000)</f>
        <v>4.1598386271926399E-2</v>
      </c>
      <c r="AF346" s="82">
        <f>IF(ISNA(VLOOKUP($B346,'Feeder DER'!$B$3:$V$366,'Feeder DER'!F$369,FALSE)),0,VLOOKUP($B346,'Feeder DER'!$B$3:$V$366,'Feeder DER'!F$369,FALSE)/1000)</f>
        <v>5.8231468991379425E-2</v>
      </c>
      <c r="AG346" s="82">
        <f>IF(ISNA(VLOOKUP($B346,'Feeder DER'!$B$3:$V$366,'Feeder DER'!G$369,FALSE)),0,VLOOKUP($B346,'Feeder DER'!$B$3:$V$366,'Feeder DER'!G$369,FALSE)/1000)</f>
        <v>7.5152976049046527E-2</v>
      </c>
      <c r="AH346" s="82">
        <f>IF(ISNA(VLOOKUP($B346,'Feeder DER'!$B$3:$V$366,'Feeder DER'!H$369,FALSE)),0,VLOOKUP($B346,'Feeder DER'!$B$3:$V$366,'Feeder DER'!H$369,FALSE)/1000)</f>
        <v>9.3592064801002725E-2</v>
      </c>
      <c r="AI346" s="82">
        <f>IF(ISNA(VLOOKUP($B346,'Feeder DER'!$B$3:$V$366,'Feeder DER'!I$369,FALSE)),0,VLOOKUP($B346,'Feeder DER'!$B$3:$V$366,'Feeder DER'!I$369,FALSE)/1000)</f>
        <v>0.11394851228183718</v>
      </c>
      <c r="AJ346" s="82">
        <f>IF(ISNA(VLOOKUP($B346,'Feeder DER'!$B$3:$V$366,'Feeder DER'!J$369,FALSE)),0,VLOOKUP($B346,'Feeder DER'!$B$3:$V$366,'Feeder DER'!J$369,FALSE)/1000)</f>
        <v>0.15751668821854123</v>
      </c>
      <c r="AK346" s="82">
        <f>IF(ISNA(VLOOKUP($B346,'Feeder DER'!$B$3:$V$366,'Feeder DER'!K$369,FALSE)),0,VLOOKUP($B346,'Feeder DER'!$B$3:$V$366,'Feeder DER'!K$369,FALSE)/1000)</f>
        <v>0.19395516588950304</v>
      </c>
      <c r="AL346" s="82">
        <f>IF(ISNA(VLOOKUP($B346,'Feeder DER'!$B$3:$V$366,'Feeder DER'!L$369,FALSE)),0,VLOOKUP($B346,'Feeder DER'!$B$3:$V$366,'Feeder DER'!L$369,FALSE)/1000)</f>
        <v>0.22767780647541433</v>
      </c>
      <c r="AM346" s="82">
        <f>IF(ISNA(VLOOKUP($B346,'Feeder DER'!$B$3:$V$366,'Feeder DER'!M$369,FALSE)),0,VLOOKUP($B346,'Feeder DER'!$B$3:$V$366,'Feeder DER'!M$369,FALSE)/1000)</f>
        <v>-0.13223794528271812</v>
      </c>
      <c r="AN346" s="82">
        <f>IF(ISNA(VLOOKUP($B346,'Feeder DER'!$B$3:$V$366,'Feeder DER'!N$369,FALSE)),0,VLOOKUP($B346,'Feeder DER'!$B$3:$V$366,'Feeder DER'!N$369,FALSE)/1000)</f>
        <v>-0.16141261952594615</v>
      </c>
      <c r="AO346" s="82">
        <f>IF(ISNA(VLOOKUP($B346,'Feeder DER'!$B$3:$V$366,'Feeder DER'!O$369,FALSE)),0,VLOOKUP($B346,'Feeder DER'!$B$3:$V$366,'Feeder DER'!O$369,FALSE)/1000)</f>
        <v>-0.19324925640130738</v>
      </c>
      <c r="AP346" s="82">
        <f>IF(ISNA(VLOOKUP($B346,'Feeder DER'!$B$3:$V$366,'Feeder DER'!P$369,FALSE)),0,VLOOKUP($B346,'Feeder DER'!$B$3:$V$366,'Feeder DER'!P$369,FALSE)/1000)</f>
        <v>-0.224280581716365</v>
      </c>
      <c r="AQ346" s="82">
        <f>IF(ISNA(VLOOKUP($B346,'Feeder DER'!$B$3:$V$366,'Feeder DER'!Q$369,FALSE)),0,VLOOKUP($B346,'Feeder DER'!$B$3:$V$366,'Feeder DER'!Q$369,FALSE)/1000)</f>
        <v>-0.2516374825319514</v>
      </c>
      <c r="AR346" s="82">
        <f>IF(ISNA(VLOOKUP($B346,'Feeder DER'!$B$3:$V$366,'Feeder DER'!R$369,FALSE)),0,VLOOKUP($B346,'Feeder DER'!$B$3:$V$366,'Feeder DER'!R$369,FALSE)/1000)</f>
        <v>-0.27642472806162038</v>
      </c>
      <c r="AS346" s="82">
        <f>IF(ISNA(VLOOKUP($B346,'Feeder DER'!$B$3:$V$366,'Feeder DER'!S$369,FALSE)),0,VLOOKUP($B346,'Feeder DER'!$B$3:$V$366,'Feeder DER'!S$369,FALSE)/1000)</f>
        <v>-0.29982361118597878</v>
      </c>
      <c r="AT346" s="82">
        <f>IF(ISNA(VLOOKUP($B346,'Feeder DER'!$B$3:$V$366,'Feeder DER'!T$369,FALSE)),0,VLOOKUP($B346,'Feeder DER'!$B$3:$V$366,'Feeder DER'!T$369,FALSE)/1000)</f>
        <v>-0.32647054654484459</v>
      </c>
      <c r="AU346" s="82">
        <f>IF(ISNA(VLOOKUP($B346,'Feeder DER'!$B$3:$V$366,'Feeder DER'!U$369,FALSE)),0,VLOOKUP($B346,'Feeder DER'!$B$3:$V$366,'Feeder DER'!U$369,FALSE)/1000)</f>
        <v>-0.35274847994675751</v>
      </c>
      <c r="AV346" s="82">
        <f>IF(ISNA(VLOOKUP($B346,'Feeder DER'!$B$3:$V$366,'Feeder DER'!V$369,FALSE)),0,VLOOKUP($B346,'Feeder DER'!$B$3:$V$366,'Feeder DER'!V$369,FALSE)/1000)</f>
        <v>-0.37575256622533232</v>
      </c>
    </row>
    <row r="347" spans="1:48" x14ac:dyDescent="0.25">
      <c r="A347" s="9" t="s">
        <v>71</v>
      </c>
      <c r="B347" s="108">
        <v>61025</v>
      </c>
      <c r="C347" s="109">
        <v>71.256765343249796</v>
      </c>
      <c r="D347" s="109">
        <v>89.682929062145902</v>
      </c>
      <c r="E347" s="109">
        <v>89.682929062145902</v>
      </c>
      <c r="F347" s="109">
        <v>162.34295700814388</v>
      </c>
      <c r="G347" s="109">
        <v>94.285998851807435</v>
      </c>
      <c r="H347" s="109">
        <v>96.553321638943387</v>
      </c>
      <c r="I347" s="109">
        <v>97.045977639437339</v>
      </c>
      <c r="J347" s="109">
        <v>97.5609600751458</v>
      </c>
      <c r="K347" s="109">
        <v>98.335490018453854</v>
      </c>
      <c r="L347" s="109">
        <v>101.46420910896146</v>
      </c>
      <c r="M347" s="109">
        <v>107.97592492112202</v>
      </c>
      <c r="N347" s="109">
        <v>114.49371769460026</v>
      </c>
      <c r="P347" s="109">
        <v>160.05947502934299</v>
      </c>
      <c r="Q347" s="109">
        <v>170.55257761024569</v>
      </c>
      <c r="R347" s="109">
        <v>170.55257761024569</v>
      </c>
      <c r="S347" s="109">
        <v>239.56146123910065</v>
      </c>
      <c r="T347" s="109">
        <v>179.2988526406119</v>
      </c>
      <c r="U347" s="109">
        <v>182.55870340058681</v>
      </c>
      <c r="V347" s="109">
        <v>183.73278944364407</v>
      </c>
      <c r="W347" s="109">
        <v>185.1678784645477</v>
      </c>
      <c r="X347" s="109">
        <v>187.21743068753176</v>
      </c>
      <c r="Y347" s="109">
        <v>190.9598473739033</v>
      </c>
      <c r="Z347" s="109">
        <v>200.3619823948263</v>
      </c>
      <c r="AA347" s="109">
        <v>208.88690589270357</v>
      </c>
      <c r="AC347" s="82">
        <f>IF(ISNA(VLOOKUP($B347,'Feeder DER'!$B$3:$V$366,'Feeder DER'!C$369,FALSE)),0,VLOOKUP($B347,'Feeder DER'!$B$3:$V$366,'Feeder DER'!C$369,FALSE)/1000)</f>
        <v>6.8739424723363349E-2</v>
      </c>
      <c r="AD347" s="82">
        <f>IF(ISNA(VLOOKUP($B347,'Feeder DER'!$B$3:$V$366,'Feeder DER'!D$369,FALSE)),0,VLOOKUP($B347,'Feeder DER'!$B$3:$V$366,'Feeder DER'!D$369,FALSE)/1000)</f>
        <v>0.13216670830025379</v>
      </c>
      <c r="AE347" s="82">
        <f>IF(ISNA(VLOOKUP($B347,'Feeder DER'!$B$3:$V$366,'Feeder DER'!E$369,FALSE)),0,VLOOKUP($B347,'Feeder DER'!$B$3:$V$366,'Feeder DER'!E$369,FALSE)/1000)</f>
        <v>0.20658503449397009</v>
      </c>
      <c r="AF347" s="82">
        <f>IF(ISNA(VLOOKUP($B347,'Feeder DER'!$B$3:$V$366,'Feeder DER'!F$369,FALSE)),0,VLOOKUP($B347,'Feeder DER'!$B$3:$V$366,'Feeder DER'!F$369,FALSE)/1000)</f>
        <v>0.28933045261400619</v>
      </c>
      <c r="AG347" s="82">
        <f>IF(ISNA(VLOOKUP($B347,'Feeder DER'!$B$3:$V$366,'Feeder DER'!G$369,FALSE)),0,VLOOKUP($B347,'Feeder DER'!$B$3:$V$366,'Feeder DER'!G$369,FALSE)/1000)</f>
        <v>0.37355932609261355</v>
      </c>
      <c r="AH347" s="82">
        <f>IF(ISNA(VLOOKUP($B347,'Feeder DER'!$B$3:$V$366,'Feeder DER'!H$369,FALSE)),0,VLOOKUP($B347,'Feeder DER'!$B$3:$V$366,'Feeder DER'!H$369,FALSE)/1000)</f>
        <v>0.46538179899145565</v>
      </c>
      <c r="AI347" s="82">
        <f>IF(ISNA(VLOOKUP($B347,'Feeder DER'!$B$3:$V$366,'Feeder DER'!I$369,FALSE)),0,VLOOKUP($B347,'Feeder DER'!$B$3:$V$366,'Feeder DER'!I$369,FALSE)/1000)</f>
        <v>0.56686219388342618</v>
      </c>
      <c r="AJ347" s="82">
        <f>IF(ISNA(VLOOKUP($B347,'Feeder DER'!$B$3:$V$366,'Feeder DER'!J$369,FALSE)),0,VLOOKUP($B347,'Feeder DER'!$B$3:$V$366,'Feeder DER'!J$369,FALSE)/1000)</f>
        <v>0.78399403262770906</v>
      </c>
      <c r="AK347" s="82">
        <f>IF(ISNA(VLOOKUP($B347,'Feeder DER'!$B$3:$V$366,'Feeder DER'!K$369,FALSE)),0,VLOOKUP($B347,'Feeder DER'!$B$3:$V$366,'Feeder DER'!K$369,FALSE)/1000)</f>
        <v>0.96559062559843345</v>
      </c>
      <c r="AL347" s="82">
        <f>IF(ISNA(VLOOKUP($B347,'Feeder DER'!$B$3:$V$366,'Feeder DER'!L$369,FALSE)),0,VLOOKUP($B347,'Feeder DER'!$B$3:$V$366,'Feeder DER'!L$369,FALSE)/1000)</f>
        <v>1.1336613330985614</v>
      </c>
      <c r="AM347" s="82">
        <f>IF(ISNA(VLOOKUP($B347,'Feeder DER'!$B$3:$V$366,'Feeder DER'!M$369,FALSE)),0,VLOOKUP($B347,'Feeder DER'!$B$3:$V$366,'Feeder DER'!M$369,FALSE)/1000)</f>
        <v>-0.66087118375498788</v>
      </c>
      <c r="AN347" s="82">
        <f>IF(ISNA(VLOOKUP($B347,'Feeder DER'!$B$3:$V$366,'Feeder DER'!N$369,FALSE)),0,VLOOKUP($B347,'Feeder DER'!$B$3:$V$366,'Feeder DER'!N$369,FALSE)/1000)</f>
        <v>-0.8058961164560311</v>
      </c>
      <c r="AO347" s="82">
        <f>IF(ISNA(VLOOKUP($B347,'Feeder DER'!$B$3:$V$366,'Feeder DER'!O$369,FALSE)),0,VLOOKUP($B347,'Feeder DER'!$B$3:$V$366,'Feeder DER'!O$369,FALSE)/1000)</f>
        <v>-0.96425024031527007</v>
      </c>
      <c r="AP347" s="82">
        <f>IF(ISNA(VLOOKUP($B347,'Feeder DER'!$B$3:$V$366,'Feeder DER'!P$369,FALSE)),0,VLOOKUP($B347,'Feeder DER'!$B$3:$V$366,'Feeder DER'!P$369,FALSE)/1000)</f>
        <v>-1.1187125517864493</v>
      </c>
      <c r="AQ347" s="82">
        <f>IF(ISNA(VLOOKUP($B347,'Feeder DER'!$B$3:$V$366,'Feeder DER'!Q$369,FALSE)),0,VLOOKUP($B347,'Feeder DER'!$B$3:$V$366,'Feeder DER'!Q$369,FALSE)/1000)</f>
        <v>-1.2549946692728873</v>
      </c>
      <c r="AR347" s="82">
        <f>IF(ISNA(VLOOKUP($B347,'Feeder DER'!$B$3:$V$366,'Feeder DER'!R$369,FALSE)),0,VLOOKUP($B347,'Feeder DER'!$B$3:$V$366,'Feeder DER'!R$369,FALSE)/1000)</f>
        <v>-1.3785784979539739</v>
      </c>
      <c r="AS347" s="82">
        <f>IF(ISNA(VLOOKUP($B347,'Feeder DER'!$B$3:$V$366,'Feeder DER'!S$369,FALSE)),0,VLOOKUP($B347,'Feeder DER'!$B$3:$V$366,'Feeder DER'!S$369,FALSE)/1000)</f>
        <v>-1.4953431711411402</v>
      </c>
      <c r="AT347" s="82">
        <f>IF(ISNA(VLOOKUP($B347,'Feeder DER'!$B$3:$V$366,'Feeder DER'!T$369,FALSE)),0,VLOOKUP($B347,'Feeder DER'!$B$3:$V$366,'Feeder DER'!T$369,FALSE)/1000)</f>
        <v>-1.6284613871251894</v>
      </c>
      <c r="AU347" s="82">
        <f>IF(ISNA(VLOOKUP($B347,'Feeder DER'!$B$3:$V$366,'Feeder DER'!U$369,FALSE)),0,VLOOKUP($B347,'Feeder DER'!$B$3:$V$366,'Feeder DER'!U$369,FALSE)/1000)</f>
        <v>-1.7597353259897184</v>
      </c>
      <c r="AV347" s="82">
        <f>IF(ISNA(VLOOKUP($B347,'Feeder DER'!$B$3:$V$366,'Feeder DER'!V$369,FALSE)),0,VLOOKUP($B347,'Feeder DER'!$B$3:$V$366,'Feeder DER'!V$369,FALSE)/1000)</f>
        <v>-1.8748008910074971</v>
      </c>
    </row>
    <row r="348" spans="1:48" x14ac:dyDescent="0.25">
      <c r="A348" s="9" t="s">
        <v>71</v>
      </c>
      <c r="B348" s="108">
        <v>61026</v>
      </c>
      <c r="C348" s="109">
        <v>118.33333589999999</v>
      </c>
      <c r="D348" s="109">
        <v>122.53074499521286</v>
      </c>
      <c r="E348" s="109">
        <v>122.53074499521286</v>
      </c>
      <c r="F348" s="109">
        <v>124.39686252310253</v>
      </c>
      <c r="G348" s="109">
        <v>128.81976316723697</v>
      </c>
      <c r="H348" s="109">
        <v>131.91752941057496</v>
      </c>
      <c r="I348" s="109">
        <v>132.59062859899527</v>
      </c>
      <c r="J348" s="109">
        <v>133.29423163880097</v>
      </c>
      <c r="K348" s="109">
        <v>134.35244563746366</v>
      </c>
      <c r="L348" s="109">
        <v>138.62710844174151</v>
      </c>
      <c r="M348" s="109">
        <v>147.52384495564644</v>
      </c>
      <c r="N348" s="109">
        <v>156.42888421574122</v>
      </c>
      <c r="P348" s="109">
        <v>106</v>
      </c>
      <c r="Q348" s="109">
        <v>103.11980346118796</v>
      </c>
      <c r="R348" s="109">
        <v>103.11980346118796</v>
      </c>
      <c r="S348" s="109">
        <v>106.33189805482407</v>
      </c>
      <c r="T348" s="109">
        <v>108.40799185907869</v>
      </c>
      <c r="U348" s="109">
        <v>110.37896863580976</v>
      </c>
      <c r="V348" s="109">
        <v>111.0888466318097</v>
      </c>
      <c r="W348" s="109">
        <v>111.956532713477</v>
      </c>
      <c r="X348" s="109">
        <v>113.19573663158221</v>
      </c>
      <c r="Y348" s="109">
        <v>115.4584832788385</v>
      </c>
      <c r="Z348" s="109">
        <v>121.14321891319979</v>
      </c>
      <c r="AA348" s="109">
        <v>126.29757335298844</v>
      </c>
      <c r="AC348" s="82">
        <f>IF(ISNA(VLOOKUP($B348,'Feeder DER'!$B$3:$V$366,'Feeder DER'!C$369,FALSE)),0,VLOOKUP($B348,'Feeder DER'!$B$3:$V$366,'Feeder DER'!C$369,FALSE)/1000)</f>
        <v>8.7477881462974857E-3</v>
      </c>
      <c r="AD348" s="82">
        <f>IF(ISNA(VLOOKUP($B348,'Feeder DER'!$B$3:$V$366,'Feeder DER'!D$369,FALSE)),0,VLOOKUP($B348,'Feeder DER'!$B$3:$V$366,'Feeder DER'!D$369,FALSE)/1000)</f>
        <v>1.6805403077966644E-2</v>
      </c>
      <c r="AE348" s="82">
        <f>IF(ISNA(VLOOKUP($B348,'Feeder DER'!$B$3:$V$366,'Feeder DER'!E$369,FALSE)),0,VLOOKUP($B348,'Feeder DER'!$B$3:$V$366,'Feeder DER'!E$369,FALSE)/1000)</f>
        <v>2.6254208816026855E-2</v>
      </c>
      <c r="AF348" s="82">
        <f>IF(ISNA(VLOOKUP($B348,'Feeder DER'!$B$3:$V$366,'Feeder DER'!F$369,FALSE)),0,VLOOKUP($B348,'Feeder DER'!$B$3:$V$366,'Feeder DER'!F$369,FALSE)/1000)</f>
        <v>3.6753418902808255E-2</v>
      </c>
      <c r="AG348" s="82">
        <f>IF(ISNA(VLOOKUP($B348,'Feeder DER'!$B$3:$V$366,'Feeder DER'!G$369,FALSE)),0,VLOOKUP($B348,'Feeder DER'!$B$3:$V$366,'Feeder DER'!G$369,FALSE)/1000)</f>
        <v>4.7435195933987755E-2</v>
      </c>
      <c r="AH348" s="82">
        <f>IF(ISNA(VLOOKUP($B348,'Feeder DER'!$B$3:$V$366,'Feeder DER'!H$369,FALSE)),0,VLOOKUP($B348,'Feeder DER'!$B$3:$V$366,'Feeder DER'!H$369,FALSE)/1000)</f>
        <v>5.9075366226990514E-2</v>
      </c>
      <c r="AI348" s="82">
        <f>IF(ISNA(VLOOKUP($B348,'Feeder DER'!$B$3:$V$366,'Feeder DER'!I$369,FALSE)),0,VLOOKUP($B348,'Feeder DER'!$B$3:$V$366,'Feeder DER'!I$369,FALSE)/1000)</f>
        <v>7.1927065650752936E-2</v>
      </c>
      <c r="AJ348" s="82">
        <f>IF(ISNA(VLOOKUP($B348,'Feeder DER'!$B$3:$V$366,'Feeder DER'!J$369,FALSE)),0,VLOOKUP($B348,'Feeder DER'!$B$3:$V$366,'Feeder DER'!J$369,FALSE)/1000)</f>
        <v>9.9432441494273466E-2</v>
      </c>
      <c r="AK348" s="82">
        <f>IF(ISNA(VLOOKUP($B348,'Feeder DER'!$B$3:$V$366,'Feeder DER'!K$369,FALSE)),0,VLOOKUP($B348,'Feeder DER'!$B$3:$V$366,'Feeder DER'!K$369,FALSE)/1000)</f>
        <v>0.12243668112422881</v>
      </c>
      <c r="AL348" s="82">
        <f>IF(ISNA(VLOOKUP($B348,'Feeder DER'!$B$3:$V$366,'Feeder DER'!L$369,FALSE)),0,VLOOKUP($B348,'Feeder DER'!$B$3:$V$366,'Feeder DER'!L$369,FALSE)/1000)</f>
        <v>0.14372645859227323</v>
      </c>
      <c r="AM348" s="82">
        <f>IF(ISNA(VLOOKUP($B348,'Feeder DER'!$B$3:$V$366,'Feeder DER'!M$369,FALSE)),0,VLOOKUP($B348,'Feeder DER'!$B$3:$V$366,'Feeder DER'!M$369,FALSE)/1000)</f>
        <v>-8.3503300985543136E-2</v>
      </c>
      <c r="AN348" s="82">
        <f>IF(ISNA(VLOOKUP($B348,'Feeder DER'!$B$3:$V$366,'Feeder DER'!N$369,FALSE)),0,VLOOKUP($B348,'Feeder DER'!$B$3:$V$366,'Feeder DER'!N$369,FALSE)/1000)</f>
        <v>-0.10191790731816634</v>
      </c>
      <c r="AO348" s="82">
        <f>IF(ISNA(VLOOKUP($B348,'Feeder DER'!$B$3:$V$366,'Feeder DER'!O$369,FALSE)),0,VLOOKUP($B348,'Feeder DER'!$B$3:$V$366,'Feeder DER'!O$369,FALSE)/1000)</f>
        <v>-0.12201371182717756</v>
      </c>
      <c r="AP348" s="82">
        <f>IF(ISNA(VLOOKUP($B348,'Feeder DER'!$B$3:$V$366,'Feeder DER'!P$369,FALSE)),0,VLOOKUP($B348,'Feeder DER'!$B$3:$V$366,'Feeder DER'!P$369,FALSE)/1000)</f>
        <v>-0.14160237569144057</v>
      </c>
      <c r="AQ348" s="82">
        <f>IF(ISNA(VLOOKUP($B348,'Feeder DER'!$B$3:$V$366,'Feeder DER'!Q$369,FALSE)),0,VLOOKUP($B348,'Feeder DER'!$B$3:$V$366,'Feeder DER'!Q$369,FALSE)/1000)</f>
        <v>-0.15887268540133526</v>
      </c>
      <c r="AR348" s="82">
        <f>IF(ISNA(VLOOKUP($B348,'Feeder DER'!$B$3:$V$366,'Feeder DER'!R$369,FALSE)),0,VLOOKUP($B348,'Feeder DER'!$B$3:$V$366,'Feeder DER'!R$369,FALSE)/1000)</f>
        <v>-0.17452185210210963</v>
      </c>
      <c r="AS348" s="82">
        <f>IF(ISNA(VLOOKUP($B348,'Feeder DER'!$B$3:$V$366,'Feeder DER'!S$369,FALSE)),0,VLOOKUP($B348,'Feeder DER'!$B$3:$V$366,'Feeder DER'!S$369,FALSE)/1000)</f>
        <v>-0.18929556286918689</v>
      </c>
      <c r="AT348" s="82">
        <f>IF(ISNA(VLOOKUP($B348,'Feeder DER'!$B$3:$V$366,'Feeder DER'!T$369,FALSE)),0,VLOOKUP($B348,'Feeder DER'!$B$3:$V$366,'Feeder DER'!T$369,FALSE)/1000)</f>
        <v>-0.20612155827605363</v>
      </c>
      <c r="AU348" s="82">
        <f>IF(ISNA(VLOOKUP($B348,'Feeder DER'!$B$3:$V$366,'Feeder DER'!U$369,FALSE)),0,VLOOKUP($B348,'Feeder DER'!$B$3:$V$366,'Feeder DER'!U$369,FALSE)/1000)</f>
        <v>-0.22271454116458489</v>
      </c>
      <c r="AV348" s="82">
        <f>IF(ISNA(VLOOKUP($B348,'Feeder DER'!$B$3:$V$366,'Feeder DER'!V$369,FALSE)),0,VLOOKUP($B348,'Feeder DER'!$B$3:$V$366,'Feeder DER'!V$369,FALSE)/1000)</f>
        <v>-0.23724180592193775</v>
      </c>
    </row>
    <row r="349" spans="1:48" x14ac:dyDescent="0.25">
      <c r="A349" s="9" t="s">
        <v>71</v>
      </c>
      <c r="B349" s="108">
        <v>61027</v>
      </c>
      <c r="C349" s="109">
        <v>83.631958408613201</v>
      </c>
      <c r="D349" s="109">
        <v>111.61594898320257</v>
      </c>
      <c r="E349" s="109">
        <v>111.61594898320257</v>
      </c>
      <c r="F349" s="109">
        <v>113.31583645877232</v>
      </c>
      <c r="G349" s="109">
        <v>117.34475387597051</v>
      </c>
      <c r="H349" s="109">
        <v>120.16657723950111</v>
      </c>
      <c r="I349" s="109">
        <v>120.77971808572947</v>
      </c>
      <c r="J349" s="109">
        <v>121.42064556069461</v>
      </c>
      <c r="K349" s="109">
        <v>122.38459595284036</v>
      </c>
      <c r="L349" s="109">
        <v>126.27848026327452</v>
      </c>
      <c r="M349" s="109">
        <v>134.3827131143178</v>
      </c>
      <c r="N349" s="109">
        <v>142.49450911936933</v>
      </c>
      <c r="P349" s="109">
        <v>239</v>
      </c>
      <c r="Q349" s="109">
        <v>196.3538239660557</v>
      </c>
      <c r="R349" s="109">
        <v>196.3538239660557</v>
      </c>
      <c r="S349" s="109">
        <v>202.47007938190825</v>
      </c>
      <c r="T349" s="109">
        <v>206.42323817095757</v>
      </c>
      <c r="U349" s="109">
        <v>210.17624015573247</v>
      </c>
      <c r="V349" s="109">
        <v>211.52794229620844</v>
      </c>
      <c r="W349" s="109">
        <v>213.18013202523196</v>
      </c>
      <c r="X349" s="109">
        <v>215.53974113838601</v>
      </c>
      <c r="Y349" s="109">
        <v>219.84831177120699</v>
      </c>
      <c r="Z349" s="109">
        <v>230.67280466759871</v>
      </c>
      <c r="AA349" s="109">
        <v>240.48738121215004</v>
      </c>
      <c r="AC349" s="82">
        <f>IF(ISNA(VLOOKUP($B349,'Feeder DER'!$B$3:$V$366,'Feeder DER'!C$369,FALSE)),0,VLOOKUP($B349,'Feeder DER'!$B$3:$V$366,'Feeder DER'!C$369,FALSE)/1000)</f>
        <v>9.3280829906627907E-2</v>
      </c>
      <c r="AD349" s="82">
        <f>IF(ISNA(VLOOKUP($B349,'Feeder DER'!$B$3:$V$366,'Feeder DER'!D$369,FALSE)),0,VLOOKUP($B349,'Feeder DER'!$B$3:$V$366,'Feeder DER'!D$369,FALSE)/1000)</f>
        <v>0.17925675931659421</v>
      </c>
      <c r="AE349" s="82">
        <f>IF(ISNA(VLOOKUP($B349,'Feeder DER'!$B$3:$V$366,'Feeder DER'!E$369,FALSE)),0,VLOOKUP($B349,'Feeder DER'!$B$3:$V$366,'Feeder DER'!E$369,FALSE)/1000)</f>
        <v>0.28009655442414128</v>
      </c>
      <c r="AF349" s="82">
        <f>IF(ISNA(VLOOKUP($B349,'Feeder DER'!$B$3:$V$366,'Feeder DER'!F$369,FALSE)),0,VLOOKUP($B349,'Feeder DER'!$B$3:$V$366,'Feeder DER'!F$369,FALSE)/1000)</f>
        <v>0.39217313105465279</v>
      </c>
      <c r="AG349" s="82">
        <f>IF(ISNA(VLOOKUP($B349,'Feeder DER'!$B$3:$V$366,'Feeder DER'!G$369,FALSE)),0,VLOOKUP($B349,'Feeder DER'!$B$3:$V$366,'Feeder DER'!G$369,FALSE)/1000)</f>
        <v>0.50622050737471835</v>
      </c>
      <c r="AH349" s="82">
        <f>IF(ISNA(VLOOKUP($B349,'Feeder DER'!$B$3:$V$366,'Feeder DER'!H$369,FALSE)),0,VLOOKUP($B349,'Feeder DER'!$B$3:$V$366,'Feeder DER'!H$369,FALSE)/1000)</f>
        <v>0.63051836665579641</v>
      </c>
      <c r="AI349" s="82">
        <f>IF(ISNA(VLOOKUP($B349,'Feeder DER'!$B$3:$V$366,'Feeder DER'!I$369,FALSE)),0,VLOOKUP($B349,'Feeder DER'!$B$3:$V$366,'Feeder DER'!I$369,FALSE)/1000)</f>
        <v>0.76780296218152655</v>
      </c>
      <c r="AJ349" s="82">
        <f>IF(ISNA(VLOOKUP($B349,'Feeder DER'!$B$3:$V$366,'Feeder DER'!J$369,FALSE)),0,VLOOKUP($B349,'Feeder DER'!$B$3:$V$366,'Feeder DER'!J$369,FALSE)/1000)</f>
        <v>1.0615928204918894</v>
      </c>
      <c r="AK349" s="82">
        <f>IF(ISNA(VLOOKUP($B349,'Feeder DER'!$B$3:$V$366,'Feeder DER'!K$369,FALSE)),0,VLOOKUP($B349,'Feeder DER'!$B$3:$V$366,'Feeder DER'!K$369,FALSE)/1000)</f>
        <v>1.3073039778881168</v>
      </c>
      <c r="AL349" s="82">
        <f>IF(ISNA(VLOOKUP($B349,'Feeder DER'!$B$3:$V$366,'Feeder DER'!L$369,FALSE)),0,VLOOKUP($B349,'Feeder DER'!$B$3:$V$366,'Feeder DER'!L$369,FALSE)/1000)</f>
        <v>1.5347067640864089</v>
      </c>
      <c r="AM349" s="82">
        <f>IF(ISNA(VLOOKUP($B349,'Feeder DER'!$B$3:$V$366,'Feeder DER'!M$369,FALSE)),0,VLOOKUP($B349,'Feeder DER'!$B$3:$V$366,'Feeder DER'!M$369,FALSE)/1000)</f>
        <v>-0.89274111219809449</v>
      </c>
      <c r="AN349" s="82">
        <f>IF(ISNA(VLOOKUP($B349,'Feeder DER'!$B$3:$V$366,'Feeder DER'!N$369,FALSE)),0,VLOOKUP($B349,'Feeder DER'!$B$3:$V$366,'Feeder DER'!N$369,FALSE)/1000)</f>
        <v>-1.0892622278529858</v>
      </c>
      <c r="AO349" s="82">
        <f>IF(ISNA(VLOOKUP($B349,'Feeder DER'!$B$3:$V$366,'Feeder DER'!O$369,FALSE)),0,VLOOKUP($B349,'Feeder DER'!$B$3:$V$366,'Feeder DER'!O$369,FALSE)/1000)</f>
        <v>-1.3037688155055172</v>
      </c>
      <c r="AP349" s="82">
        <f>IF(ISNA(VLOOKUP($B349,'Feeder DER'!$B$3:$V$366,'Feeder DER'!P$369,FALSE)),0,VLOOKUP($B349,'Feeder DER'!$B$3:$V$366,'Feeder DER'!P$369,FALSE)/1000)</f>
        <v>-1.5129134312174348</v>
      </c>
      <c r="AQ349" s="82">
        <f>IF(ISNA(VLOOKUP($B349,'Feeder DER'!$B$3:$V$366,'Feeder DER'!Q$369,FALSE)),0,VLOOKUP($B349,'Feeder DER'!$B$3:$V$366,'Feeder DER'!Q$369,FALSE)/1000)</f>
        <v>-1.6973549119020992</v>
      </c>
      <c r="AR349" s="82">
        <f>IF(ISNA(VLOOKUP($B349,'Feeder DER'!$B$3:$V$366,'Feeder DER'!R$369,FALSE)),0,VLOOKUP($B349,'Feeder DER'!$B$3:$V$366,'Feeder DER'!R$369,FALSE)/1000)</f>
        <v>-1.8645294826357468</v>
      </c>
      <c r="AS349" s="82">
        <f>IF(ISNA(VLOOKUP($B349,'Feeder DER'!$B$3:$V$366,'Feeder DER'!S$369,FALSE)),0,VLOOKUP($B349,'Feeder DER'!$B$3:$V$366,'Feeder DER'!S$369,FALSE)/1000)</f>
        <v>-2.0223983030575559</v>
      </c>
      <c r="AT349" s="82">
        <f>IF(ISNA(VLOOKUP($B349,'Feeder DER'!$B$3:$V$366,'Feeder DER'!T$369,FALSE)),0,VLOOKUP($B349,'Feeder DER'!$B$3:$V$366,'Feeder DER'!T$369,FALSE)/1000)</f>
        <v>-2.2022629134743492</v>
      </c>
      <c r="AU349" s="82">
        <f>IF(ISNA(VLOOKUP($B349,'Feeder DER'!$B$3:$V$366,'Feeder DER'!U$369,FALSE)),0,VLOOKUP($B349,'Feeder DER'!$B$3:$V$366,'Feeder DER'!U$369,FALSE)/1000)</f>
        <v>-2.3796362961565243</v>
      </c>
      <c r="AV349" s="82">
        <f>IF(ISNA(VLOOKUP($B349,'Feeder DER'!$B$3:$V$366,'Feeder DER'!V$369,FALSE)),0,VLOOKUP($B349,'Feeder DER'!$B$3:$V$366,'Feeder DER'!V$369,FALSE)/1000)</f>
        <v>-2.5349939177216769</v>
      </c>
    </row>
    <row r="350" spans="1:48" x14ac:dyDescent="0.25">
      <c r="A350" s="9" t="s">
        <v>71</v>
      </c>
      <c r="B350" s="108">
        <v>61028</v>
      </c>
      <c r="C350" s="109">
        <v>99.333335880000007</v>
      </c>
      <c r="D350" s="109">
        <v>128.8617480142874</v>
      </c>
      <c r="E350" s="109">
        <v>128.8617480142874</v>
      </c>
      <c r="F350" s="109">
        <v>130.8242853893222</v>
      </c>
      <c r="G350" s="109">
        <v>135.47571151358963</v>
      </c>
      <c r="H350" s="109">
        <v>138.73353527914153</v>
      </c>
      <c r="I350" s="109">
        <v>139.44141262054046</v>
      </c>
      <c r="J350" s="109">
        <v>140.18136990735098</v>
      </c>
      <c r="K350" s="109">
        <v>141.29426043654991</v>
      </c>
      <c r="L350" s="109">
        <v>145.78978946603894</v>
      </c>
      <c r="M350" s="109">
        <v>155.14620869656855</v>
      </c>
      <c r="N350" s="109">
        <v>164.51135966530299</v>
      </c>
      <c r="P350" s="109">
        <v>193.66667179999999</v>
      </c>
      <c r="Q350" s="109">
        <v>200.18196951185246</v>
      </c>
      <c r="R350" s="109">
        <v>200.18196951185246</v>
      </c>
      <c r="S350" s="109">
        <v>206.41746842118135</v>
      </c>
      <c r="T350" s="109">
        <v>210.4476986260272</v>
      </c>
      <c r="U350" s="109">
        <v>214.27386973754071</v>
      </c>
      <c r="V350" s="109">
        <v>215.65192487906239</v>
      </c>
      <c r="W350" s="109">
        <v>217.33632596320098</v>
      </c>
      <c r="X350" s="109">
        <v>219.74193839288785</v>
      </c>
      <c r="Y350" s="109">
        <v>224.13450960763606</v>
      </c>
      <c r="Z350" s="109">
        <v>235.17003854819464</v>
      </c>
      <c r="AA350" s="109">
        <v>245.17596164624828</v>
      </c>
      <c r="AC350" s="82">
        <f>IF(ISNA(VLOOKUP($B350,'Feeder DER'!$B$3:$V$366,'Feeder DER'!C$369,FALSE)),0,VLOOKUP($B350,'Feeder DER'!$B$3:$V$366,'Feeder DER'!C$369,FALSE)/1000)</f>
        <v>0.15496920439361975</v>
      </c>
      <c r="AD350" s="82">
        <f>IF(ISNA(VLOOKUP($B350,'Feeder DER'!$B$3:$V$366,'Feeder DER'!D$369,FALSE)),0,VLOOKUP($B350,'Feeder DER'!$B$3:$V$366,'Feeder DER'!D$369,FALSE)/1000)</f>
        <v>0.27835873804129879</v>
      </c>
      <c r="AE350" s="82">
        <f>IF(ISNA(VLOOKUP($B350,'Feeder DER'!$B$3:$V$366,'Feeder DER'!E$369,FALSE)),0,VLOOKUP($B350,'Feeder DER'!$B$3:$V$366,'Feeder DER'!E$369,FALSE)/1000)</f>
        <v>0.41899000293042743</v>
      </c>
      <c r="AF350" s="82">
        <f>IF(ISNA(VLOOKUP($B350,'Feeder DER'!$B$3:$V$366,'Feeder DER'!F$369,FALSE)),0,VLOOKUP($B350,'Feeder DER'!$B$3:$V$366,'Feeder DER'!F$369,FALSE)/1000)</f>
        <v>0.57000356745913361</v>
      </c>
      <c r="AG350" s="82">
        <f>IF(ISNA(VLOOKUP($B350,'Feeder DER'!$B$3:$V$366,'Feeder DER'!G$369,FALSE)),0,VLOOKUP($B350,'Feeder DER'!$B$3:$V$366,'Feeder DER'!G$369,FALSE)/1000)</f>
        <v>0.71953471646230593</v>
      </c>
      <c r="AH350" s="82">
        <f>IF(ISNA(VLOOKUP($B350,'Feeder DER'!$B$3:$V$366,'Feeder DER'!H$369,FALSE)),0,VLOOKUP($B350,'Feeder DER'!$B$3:$V$366,'Feeder DER'!H$369,FALSE)/1000)</f>
        <v>0.87925310052463568</v>
      </c>
      <c r="AI350" s="82">
        <f>IF(ISNA(VLOOKUP($B350,'Feeder DER'!$B$3:$V$366,'Feeder DER'!I$369,FALSE)),0,VLOOKUP($B350,'Feeder DER'!$B$3:$V$366,'Feeder DER'!I$369,FALSE)/1000)</f>
        <v>1.0531916567171122</v>
      </c>
      <c r="AJ350" s="82">
        <f>IF(ISNA(VLOOKUP($B350,'Feeder DER'!$B$3:$V$366,'Feeder DER'!J$369,FALSE)),0,VLOOKUP($B350,'Feeder DER'!$B$3:$V$366,'Feeder DER'!J$369,FALSE)/1000)</f>
        <v>1.4148870743719348</v>
      </c>
      <c r="AK350" s="82">
        <f>IF(ISNA(VLOOKUP($B350,'Feeder DER'!$B$3:$V$366,'Feeder DER'!K$369,FALSE)),0,VLOOKUP($B350,'Feeder DER'!$B$3:$V$366,'Feeder DER'!K$369,FALSE)/1000)</f>
        <v>1.7210348795971226</v>
      </c>
      <c r="AL350" s="82">
        <f>IF(ISNA(VLOOKUP($B350,'Feeder DER'!$B$3:$V$366,'Feeder DER'!L$369,FALSE)),0,VLOOKUP($B350,'Feeder DER'!$B$3:$V$366,'Feeder DER'!L$369,FALSE)/1000)</f>
        <v>2.0052504834780849</v>
      </c>
      <c r="AM350" s="82">
        <f>IF(ISNA(VLOOKUP($B350,'Feeder DER'!$B$3:$V$366,'Feeder DER'!M$369,FALSE)),0,VLOOKUP($B350,'Feeder DER'!$B$3:$V$366,'Feeder DER'!M$369,FALSE)/1000)</f>
        <v>-1.4087213942226351</v>
      </c>
      <c r="AN350" s="82">
        <f>IF(ISNA(VLOOKUP($B350,'Feeder DER'!$B$3:$V$366,'Feeder DER'!N$369,FALSE)),0,VLOOKUP($B350,'Feeder DER'!$B$3:$V$366,'Feeder DER'!N$369,FALSE)/1000)</f>
        <v>-1.6788644794987988</v>
      </c>
      <c r="AO350" s="82">
        <f>IF(ISNA(VLOOKUP($B350,'Feeder DER'!$B$3:$V$366,'Feeder DER'!O$369,FALSE)),0,VLOOKUP($B350,'Feeder DER'!$B$3:$V$366,'Feeder DER'!O$369,FALSE)/1000)</f>
        <v>-1.9647424195946979</v>
      </c>
      <c r="AP350" s="82">
        <f>IF(ISNA(VLOOKUP($B350,'Feeder DER'!$B$3:$V$366,'Feeder DER'!P$369,FALSE)),0,VLOOKUP($B350,'Feeder DER'!$B$3:$V$366,'Feeder DER'!P$369,FALSE)/1000)</f>
        <v>-2.2336233153166285</v>
      </c>
      <c r="AQ350" s="82">
        <f>IF(ISNA(VLOOKUP($B350,'Feeder DER'!$B$3:$V$366,'Feeder DER'!Q$369,FALSE)),0,VLOOKUP($B350,'Feeder DER'!$B$3:$V$366,'Feeder DER'!Q$369,FALSE)/1000)</f>
        <v>-2.4620103187773781</v>
      </c>
      <c r="AR350" s="82">
        <f>IF(ISNA(VLOOKUP($B350,'Feeder DER'!$B$3:$V$366,'Feeder DER'!R$369,FALSE)),0,VLOOKUP($B350,'Feeder DER'!$B$3:$V$366,'Feeder DER'!R$369,FALSE)/1000)</f>
        <v>-2.6614666183659672</v>
      </c>
      <c r="AS350" s="82">
        <f>IF(ISNA(VLOOKUP($B350,'Feeder DER'!$B$3:$V$366,'Feeder DER'!S$369,FALSE)),0,VLOOKUP($B350,'Feeder DER'!$B$3:$V$366,'Feeder DER'!S$369,FALSE)/1000)</f>
        <v>-2.8427344378750954</v>
      </c>
      <c r="AT350" s="82">
        <f>IF(ISNA(VLOOKUP($B350,'Feeder DER'!$B$3:$V$366,'Feeder DER'!T$369,FALSE)),0,VLOOKUP($B350,'Feeder DER'!$B$3:$V$366,'Feeder DER'!T$369,FALSE)/1000)</f>
        <v>-3.041788886692526</v>
      </c>
      <c r="AU350" s="82">
        <f>IF(ISNA(VLOOKUP($B350,'Feeder DER'!$B$3:$V$366,'Feeder DER'!U$369,FALSE)),0,VLOOKUP($B350,'Feeder DER'!$B$3:$V$366,'Feeder DER'!U$369,FALSE)/1000)</f>
        <v>-3.2358348746833401</v>
      </c>
      <c r="AV350" s="82">
        <f>IF(ISNA(VLOOKUP($B350,'Feeder DER'!$B$3:$V$366,'Feeder DER'!V$369,FALSE)),0,VLOOKUP($B350,'Feeder DER'!$B$3:$V$366,'Feeder DER'!V$369,FALSE)/1000)</f>
        <v>-3.4013013763013031</v>
      </c>
    </row>
    <row r="351" spans="1:48" x14ac:dyDescent="0.25">
      <c r="A351" s="9" t="s">
        <v>71</v>
      </c>
      <c r="B351" s="108">
        <v>61029</v>
      </c>
      <c r="C351" s="109">
        <v>51</v>
      </c>
      <c r="D351" s="109">
        <v>63.148455179543646</v>
      </c>
      <c r="E351" s="109">
        <v>63.148455179543646</v>
      </c>
      <c r="F351" s="109">
        <v>64.110192897487877</v>
      </c>
      <c r="G351" s="109">
        <v>66.389615446502901</v>
      </c>
      <c r="H351" s="109">
        <v>67.986105803121362</v>
      </c>
      <c r="I351" s="109">
        <v>68.332999751517789</v>
      </c>
      <c r="J351" s="109">
        <v>68.6956144163115</v>
      </c>
      <c r="K351" s="109">
        <v>69.240984309129232</v>
      </c>
      <c r="L351" s="109">
        <v>71.444009782565701</v>
      </c>
      <c r="M351" s="109">
        <v>76.029105278512318</v>
      </c>
      <c r="N351" s="109">
        <v>80.618479746203207</v>
      </c>
      <c r="P351" s="109">
        <v>98.3625526479792</v>
      </c>
      <c r="Q351" s="109">
        <v>110.77483578035672</v>
      </c>
      <c r="R351" s="109">
        <v>110.77483578035672</v>
      </c>
      <c r="S351" s="109">
        <v>114.22537815124994</v>
      </c>
      <c r="T351" s="109">
        <v>116.45558944444235</v>
      </c>
      <c r="U351" s="109">
        <v>118.57288041514768</v>
      </c>
      <c r="V351" s="109">
        <v>119.33545574783417</v>
      </c>
      <c r="W351" s="109">
        <v>120.26755394798032</v>
      </c>
      <c r="X351" s="109">
        <v>121.59874937232134</v>
      </c>
      <c r="Y351" s="109">
        <v>124.02946956232549</v>
      </c>
      <c r="Z351" s="109">
        <v>130.13620789205987</v>
      </c>
      <c r="AA351" s="109">
        <v>135.67319252019914</v>
      </c>
      <c r="AC351" s="82">
        <f>IF(ISNA(VLOOKUP($B351,'Feeder DER'!$B$3:$V$366,'Feeder DER'!C$369,FALSE)),0,VLOOKUP($B351,'Feeder DER'!$B$3:$V$366,'Feeder DER'!C$369,FALSE)/1000)</f>
        <v>3.0567549534801779E-2</v>
      </c>
      <c r="AD351" s="82">
        <f>IF(ISNA(VLOOKUP($B351,'Feeder DER'!$B$3:$V$366,'Feeder DER'!D$369,FALSE)),0,VLOOKUP($B351,'Feeder DER'!$B$3:$V$366,'Feeder DER'!D$369,FALSE)/1000)</f>
        <v>6.1897132817064777E-2</v>
      </c>
      <c r="AE351" s="82">
        <f>IF(ISNA(VLOOKUP($B351,'Feeder DER'!$B$3:$V$366,'Feeder DER'!E$369,FALSE)),0,VLOOKUP($B351,'Feeder DER'!$B$3:$V$366,'Feeder DER'!E$369,FALSE)/1000)</f>
        <v>9.9079165752847351E-2</v>
      </c>
      <c r="AF351" s="82">
        <f>IF(ISNA(VLOOKUP($B351,'Feeder DER'!$B$3:$V$366,'Feeder DER'!F$369,FALSE)),0,VLOOKUP($B351,'Feeder DER'!$B$3:$V$366,'Feeder DER'!F$369,FALSE)/1000)</f>
        <v>0.14102340139897354</v>
      </c>
      <c r="AG351" s="82">
        <f>IF(ISNA(VLOOKUP($B351,'Feeder DER'!$B$3:$V$366,'Feeder DER'!G$369,FALSE)),0,VLOOKUP($B351,'Feeder DER'!$B$3:$V$366,'Feeder DER'!G$369,FALSE)/1000)</f>
        <v>0.18425173847433884</v>
      </c>
      <c r="AH351" s="82">
        <f>IF(ISNA(VLOOKUP($B351,'Feeder DER'!$B$3:$V$366,'Feeder DER'!H$369,FALSE)),0,VLOOKUP($B351,'Feeder DER'!$B$3:$V$366,'Feeder DER'!H$369,FALSE)/1000)</f>
        <v>0.23185763304171694</v>
      </c>
      <c r="AI351" s="82">
        <f>IF(ISNA(VLOOKUP($B351,'Feeder DER'!$B$3:$V$366,'Feeder DER'!I$369,FALSE)),0,VLOOKUP($B351,'Feeder DER'!$B$3:$V$366,'Feeder DER'!I$369,FALSE)/1000)</f>
        <v>0.28513600271752532</v>
      </c>
      <c r="AJ351" s="82">
        <f>IF(ISNA(VLOOKUP($B351,'Feeder DER'!$B$3:$V$366,'Feeder DER'!J$369,FALSE)),0,VLOOKUP($B351,'Feeder DER'!$B$3:$V$366,'Feeder DER'!J$369,FALSE)/1000)</f>
        <v>0.39939765667172084</v>
      </c>
      <c r="AK351" s="82">
        <f>IF(ISNA(VLOOKUP($B351,'Feeder DER'!$B$3:$V$366,'Feeder DER'!K$369,FALSE)),0,VLOOKUP($B351,'Feeder DER'!$B$3:$V$366,'Feeder DER'!K$369,FALSE)/1000)</f>
        <v>0.49538113505337611</v>
      </c>
      <c r="AL351" s="82">
        <f>IF(ISNA(VLOOKUP($B351,'Feeder DER'!$B$3:$V$366,'Feeder DER'!L$369,FALSE)),0,VLOOKUP($B351,'Feeder DER'!$B$3:$V$366,'Feeder DER'!L$369,FALSE)/1000)</f>
        <v>0.58464602116296194</v>
      </c>
      <c r="AM351" s="82">
        <f>IF(ISNA(VLOOKUP($B351,'Feeder DER'!$B$3:$V$366,'Feeder DER'!M$369,FALSE)),0,VLOOKUP($B351,'Feeder DER'!$B$3:$V$366,'Feeder DER'!M$369,FALSE)/1000)</f>
        <v>-0.32730069327697986</v>
      </c>
      <c r="AN351" s="82">
        <f>IF(ISNA(VLOOKUP($B351,'Feeder DER'!$B$3:$V$366,'Feeder DER'!N$369,FALSE)),0,VLOOKUP($B351,'Feeder DER'!$B$3:$V$366,'Feeder DER'!N$369,FALSE)/1000)</f>
        <v>-0.39953227132473085</v>
      </c>
      <c r="AO351" s="82">
        <f>IF(ISNA(VLOOKUP($B351,'Feeder DER'!$B$3:$V$366,'Feeder DER'!O$369,FALSE)),0,VLOOKUP($B351,'Feeder DER'!$B$3:$V$366,'Feeder DER'!O$369,FALSE)/1000)</f>
        <v>-0.47926176797782022</v>
      </c>
      <c r="AP351" s="82">
        <f>IF(ISNA(VLOOKUP($B351,'Feeder DER'!$B$3:$V$366,'Feeder DER'!P$369,FALSE)),0,VLOOKUP($B351,'Feeder DER'!$B$3:$V$366,'Feeder DER'!P$369,FALSE)/1000)</f>
        <v>-0.55798671193079463</v>
      </c>
      <c r="AQ351" s="82">
        <f>IF(ISNA(VLOOKUP($B351,'Feeder DER'!$B$3:$V$366,'Feeder DER'!Q$369,FALSE)),0,VLOOKUP($B351,'Feeder DER'!$B$3:$V$366,'Feeder DER'!Q$369,FALSE)/1000)</f>
        <v>-0.62835291170213048</v>
      </c>
      <c r="AR351" s="82">
        <f>IF(ISNA(VLOOKUP($B351,'Feeder DER'!$B$3:$V$366,'Feeder DER'!R$369,FALSE)),0,VLOOKUP($B351,'Feeder DER'!$B$3:$V$366,'Feeder DER'!R$369,FALSE)/1000)</f>
        <v>-0.69296615583034671</v>
      </c>
      <c r="AS351" s="82">
        <f>IF(ISNA(VLOOKUP($B351,'Feeder DER'!$B$3:$V$366,'Feeder DER'!S$369,FALSE)),0,VLOOKUP($B351,'Feeder DER'!$B$3:$V$366,'Feeder DER'!S$369,FALSE)/1000)</f>
        <v>-0.75481938716418551</v>
      </c>
      <c r="AT351" s="82">
        <f>IF(ISNA(VLOOKUP($B351,'Feeder DER'!$B$3:$V$366,'Feeder DER'!T$369,FALSE)),0,VLOOKUP($B351,'Feeder DER'!$B$3:$V$366,'Feeder DER'!T$369,FALSE)/1000)</f>
        <v>-0.82583764689404859</v>
      </c>
      <c r="AU351" s="82">
        <f>IF(ISNA(VLOOKUP($B351,'Feeder DER'!$B$3:$V$366,'Feeder DER'!U$369,FALSE)),0,VLOOKUP($B351,'Feeder DER'!$B$3:$V$366,'Feeder DER'!U$369,FALSE)/1000)</f>
        <v>-0.89683764151052425</v>
      </c>
      <c r="AV351" s="82">
        <f>IF(ISNA(VLOOKUP($B351,'Feeder DER'!$B$3:$V$366,'Feeder DER'!V$369,FALSE)),0,VLOOKUP($B351,'Feeder DER'!$B$3:$V$366,'Feeder DER'!V$369,FALSE)/1000)</f>
        <v>-0.96027236698012342</v>
      </c>
    </row>
    <row r="352" spans="1:48" x14ac:dyDescent="0.25">
      <c r="A352" s="9" t="s">
        <v>71</v>
      </c>
      <c r="B352" s="108">
        <v>61030</v>
      </c>
      <c r="C352" s="109">
        <v>0</v>
      </c>
      <c r="D352" s="109">
        <v>0</v>
      </c>
      <c r="E352" s="109">
        <v>0</v>
      </c>
      <c r="F352" s="109">
        <v>0</v>
      </c>
      <c r="G352" s="109">
        <v>0</v>
      </c>
      <c r="H352" s="109">
        <v>0</v>
      </c>
      <c r="I352" s="109">
        <v>0</v>
      </c>
      <c r="J352" s="109">
        <v>0</v>
      </c>
      <c r="K352" s="109">
        <v>0</v>
      </c>
      <c r="L352" s="109">
        <v>0</v>
      </c>
      <c r="M352" s="109">
        <v>0</v>
      </c>
      <c r="N352" s="109">
        <v>0</v>
      </c>
      <c r="P352" s="109">
        <v>0</v>
      </c>
      <c r="Q352" s="109">
        <v>0</v>
      </c>
      <c r="R352" s="109">
        <v>0</v>
      </c>
      <c r="S352" s="109">
        <v>0</v>
      </c>
      <c r="T352" s="109">
        <v>0</v>
      </c>
      <c r="U352" s="109">
        <v>0</v>
      </c>
      <c r="V352" s="109">
        <v>0</v>
      </c>
      <c r="W352" s="109">
        <v>0</v>
      </c>
      <c r="X352" s="109">
        <v>0</v>
      </c>
      <c r="Y352" s="109">
        <v>0</v>
      </c>
      <c r="Z352" s="109">
        <v>0</v>
      </c>
      <c r="AA352" s="109">
        <v>0</v>
      </c>
      <c r="AC352" s="82">
        <f>IF(ISNA(VLOOKUP($B352,'Feeder DER'!$B$3:$V$366,'Feeder DER'!C$369,FALSE)),0,VLOOKUP($B352,'Feeder DER'!$B$3:$V$366,'Feeder DER'!C$369,FALSE)/1000)</f>
        <v>0</v>
      </c>
      <c r="AD352" s="82">
        <f>IF(ISNA(VLOOKUP($B352,'Feeder DER'!$B$3:$V$366,'Feeder DER'!D$369,FALSE)),0,VLOOKUP($B352,'Feeder DER'!$B$3:$V$366,'Feeder DER'!D$369,FALSE)/1000)</f>
        <v>0</v>
      </c>
      <c r="AE352" s="82">
        <f>IF(ISNA(VLOOKUP($B352,'Feeder DER'!$B$3:$V$366,'Feeder DER'!E$369,FALSE)),0,VLOOKUP($B352,'Feeder DER'!$B$3:$V$366,'Feeder DER'!E$369,FALSE)/1000)</f>
        <v>0</v>
      </c>
      <c r="AF352" s="82">
        <f>IF(ISNA(VLOOKUP($B352,'Feeder DER'!$B$3:$V$366,'Feeder DER'!F$369,FALSE)),0,VLOOKUP($B352,'Feeder DER'!$B$3:$V$366,'Feeder DER'!F$369,FALSE)/1000)</f>
        <v>0</v>
      </c>
      <c r="AG352" s="82">
        <f>IF(ISNA(VLOOKUP($B352,'Feeder DER'!$B$3:$V$366,'Feeder DER'!G$369,FALSE)),0,VLOOKUP($B352,'Feeder DER'!$B$3:$V$366,'Feeder DER'!G$369,FALSE)/1000)</f>
        <v>0</v>
      </c>
      <c r="AH352" s="82">
        <f>IF(ISNA(VLOOKUP($B352,'Feeder DER'!$B$3:$V$366,'Feeder DER'!H$369,FALSE)),0,VLOOKUP($B352,'Feeder DER'!$B$3:$V$366,'Feeder DER'!H$369,FALSE)/1000)</f>
        <v>0</v>
      </c>
      <c r="AI352" s="82">
        <f>IF(ISNA(VLOOKUP($B352,'Feeder DER'!$B$3:$V$366,'Feeder DER'!I$369,FALSE)),0,VLOOKUP($B352,'Feeder DER'!$B$3:$V$366,'Feeder DER'!I$369,FALSE)/1000)</f>
        <v>0</v>
      </c>
      <c r="AJ352" s="82">
        <f>IF(ISNA(VLOOKUP($B352,'Feeder DER'!$B$3:$V$366,'Feeder DER'!J$369,FALSE)),0,VLOOKUP($B352,'Feeder DER'!$B$3:$V$366,'Feeder DER'!J$369,FALSE)/1000)</f>
        <v>0</v>
      </c>
      <c r="AK352" s="82">
        <f>IF(ISNA(VLOOKUP($B352,'Feeder DER'!$B$3:$V$366,'Feeder DER'!K$369,FALSE)),0,VLOOKUP($B352,'Feeder DER'!$B$3:$V$366,'Feeder DER'!K$369,FALSE)/1000)</f>
        <v>0</v>
      </c>
      <c r="AL352" s="82">
        <f>IF(ISNA(VLOOKUP($B352,'Feeder DER'!$B$3:$V$366,'Feeder DER'!L$369,FALSE)),0,VLOOKUP($B352,'Feeder DER'!$B$3:$V$366,'Feeder DER'!L$369,FALSE)/1000)</f>
        <v>0</v>
      </c>
      <c r="AM352" s="82">
        <f>IF(ISNA(VLOOKUP($B352,'Feeder DER'!$B$3:$V$366,'Feeder DER'!M$369,FALSE)),0,VLOOKUP($B352,'Feeder DER'!$B$3:$V$366,'Feeder DER'!M$369,FALSE)/1000)</f>
        <v>0</v>
      </c>
      <c r="AN352" s="82">
        <f>IF(ISNA(VLOOKUP($B352,'Feeder DER'!$B$3:$V$366,'Feeder DER'!N$369,FALSE)),0,VLOOKUP($B352,'Feeder DER'!$B$3:$V$366,'Feeder DER'!N$369,FALSE)/1000)</f>
        <v>0</v>
      </c>
      <c r="AO352" s="82">
        <f>IF(ISNA(VLOOKUP($B352,'Feeder DER'!$B$3:$V$366,'Feeder DER'!O$369,FALSE)),0,VLOOKUP($B352,'Feeder DER'!$B$3:$V$366,'Feeder DER'!O$369,FALSE)/1000)</f>
        <v>0</v>
      </c>
      <c r="AP352" s="82">
        <f>IF(ISNA(VLOOKUP($B352,'Feeder DER'!$B$3:$V$366,'Feeder DER'!P$369,FALSE)),0,VLOOKUP($B352,'Feeder DER'!$B$3:$V$366,'Feeder DER'!P$369,FALSE)/1000)</f>
        <v>0</v>
      </c>
      <c r="AQ352" s="82">
        <f>IF(ISNA(VLOOKUP($B352,'Feeder DER'!$B$3:$V$366,'Feeder DER'!Q$369,FALSE)),0,VLOOKUP($B352,'Feeder DER'!$B$3:$V$366,'Feeder DER'!Q$369,FALSE)/1000)</f>
        <v>0</v>
      </c>
      <c r="AR352" s="82">
        <f>IF(ISNA(VLOOKUP($B352,'Feeder DER'!$B$3:$V$366,'Feeder DER'!R$369,FALSE)),0,VLOOKUP($B352,'Feeder DER'!$B$3:$V$366,'Feeder DER'!R$369,FALSE)/1000)</f>
        <v>0</v>
      </c>
      <c r="AS352" s="82">
        <f>IF(ISNA(VLOOKUP($B352,'Feeder DER'!$B$3:$V$366,'Feeder DER'!S$369,FALSE)),0,VLOOKUP($B352,'Feeder DER'!$B$3:$V$366,'Feeder DER'!S$369,FALSE)/1000)</f>
        <v>0</v>
      </c>
      <c r="AT352" s="82">
        <f>IF(ISNA(VLOOKUP($B352,'Feeder DER'!$B$3:$V$366,'Feeder DER'!T$369,FALSE)),0,VLOOKUP($B352,'Feeder DER'!$B$3:$V$366,'Feeder DER'!T$369,FALSE)/1000)</f>
        <v>0</v>
      </c>
      <c r="AU352" s="82">
        <f>IF(ISNA(VLOOKUP($B352,'Feeder DER'!$B$3:$V$366,'Feeder DER'!U$369,FALSE)),0,VLOOKUP($B352,'Feeder DER'!$B$3:$V$366,'Feeder DER'!U$369,FALSE)/1000)</f>
        <v>0</v>
      </c>
      <c r="AV352" s="82">
        <f>IF(ISNA(VLOOKUP($B352,'Feeder DER'!$B$3:$V$366,'Feeder DER'!V$369,FALSE)),0,VLOOKUP($B352,'Feeder DER'!$B$3:$V$366,'Feeder DER'!V$369,FALSE)/1000)</f>
        <v>0</v>
      </c>
    </row>
    <row r="353" spans="1:48" x14ac:dyDescent="0.25">
      <c r="A353" s="9" t="s">
        <v>71</v>
      </c>
      <c r="B353" s="108">
        <v>61037</v>
      </c>
      <c r="C353" s="109">
        <v>50.333332059999996</v>
      </c>
      <c r="D353" s="109">
        <v>72.082097763235055</v>
      </c>
      <c r="E353" s="109">
        <v>72.082097763235055</v>
      </c>
      <c r="F353" s="109">
        <v>73.179892982616806</v>
      </c>
      <c r="G353" s="109">
        <v>75.78178654524902</v>
      </c>
      <c r="H353" s="109">
        <v>77.604133166977817</v>
      </c>
      <c r="I353" s="109">
        <v>78.000102370510874</v>
      </c>
      <c r="J353" s="109">
        <v>78.414016307815061</v>
      </c>
      <c r="K353" s="109">
        <v>79.036539943895207</v>
      </c>
      <c r="L353" s="109">
        <v>81.551228499611227</v>
      </c>
      <c r="M353" s="109">
        <v>86.784979679317942</v>
      </c>
      <c r="N353" s="109">
        <v>92.023615178977039</v>
      </c>
      <c r="P353" s="109">
        <v>95.701795642482594</v>
      </c>
      <c r="Q353" s="109">
        <v>84.318982421523046</v>
      </c>
      <c r="R353" s="109">
        <v>84.318982421523046</v>
      </c>
      <c r="S353" s="109">
        <v>86.945447353440898</v>
      </c>
      <c r="T353" s="109">
        <v>88.643027363397621</v>
      </c>
      <c r="U353" s="109">
        <v>90.254655301119286</v>
      </c>
      <c r="V353" s="109">
        <v>90.835108213722762</v>
      </c>
      <c r="W353" s="109">
        <v>91.544597613545392</v>
      </c>
      <c r="X353" s="109">
        <v>92.557869651313794</v>
      </c>
      <c r="Y353" s="109">
        <v>94.408071924499609</v>
      </c>
      <c r="Z353" s="109">
        <v>99.056365539654962</v>
      </c>
      <c r="AA353" s="109">
        <v>103.2709771546433</v>
      </c>
      <c r="AC353" s="82">
        <f>IF(ISNA(VLOOKUP($B353,'Feeder DER'!$B$3:$V$366,'Feeder DER'!C$369,FALSE)),0,VLOOKUP($B353,'Feeder DER'!$B$3:$V$366,'Feeder DER'!C$369,FALSE)/1000)</f>
        <v>3.6438646131091559E-2</v>
      </c>
      <c r="AD353" s="82">
        <f>IF(ISNA(VLOOKUP($B353,'Feeder DER'!$B$3:$V$366,'Feeder DER'!D$369,FALSE)),0,VLOOKUP($B353,'Feeder DER'!$B$3:$V$366,'Feeder DER'!D$369,FALSE)/1000)</f>
        <v>6.9997142221463762E-2</v>
      </c>
      <c r="AE353" s="82">
        <f>IF(ISNA(VLOOKUP($B353,'Feeder DER'!$B$3:$V$366,'Feeder DER'!E$369,FALSE)),0,VLOOKUP($B353,'Feeder DER'!$B$3:$V$366,'Feeder DER'!E$369,FALSE)/1000)</f>
        <v>0.10934780484930359</v>
      </c>
      <c r="AF353" s="82">
        <f>IF(ISNA(VLOOKUP($B353,'Feeder DER'!$B$3:$V$366,'Feeder DER'!F$369,FALSE)),0,VLOOKUP($B353,'Feeder DER'!$B$3:$V$366,'Feeder DER'!F$369,FALSE)/1000)</f>
        <v>0.15307044041885995</v>
      </c>
      <c r="AG353" s="82">
        <f>IF(ISNA(VLOOKUP($B353,'Feeder DER'!$B$3:$V$366,'Feeder DER'!G$369,FALSE)),0,VLOOKUP($B353,'Feeder DER'!$B$3:$V$366,'Feeder DER'!G$369,FALSE)/1000)</f>
        <v>0.19755124405875094</v>
      </c>
      <c r="AH353" s="82">
        <f>IF(ISNA(VLOOKUP($B353,'Feeder DER'!$B$3:$V$366,'Feeder DER'!H$369,FALSE)),0,VLOOKUP($B353,'Feeder DER'!$B$3:$V$366,'Feeder DER'!H$369,FALSE)/1000)</f>
        <v>0.24602124636286971</v>
      </c>
      <c r="AI353" s="82">
        <f>IF(ISNA(VLOOKUP($B353,'Feeder DER'!$B$3:$V$366,'Feeder DER'!I$369,FALSE)),0,VLOOKUP($B353,'Feeder DER'!$B$3:$V$366,'Feeder DER'!I$369,FALSE)/1000)</f>
        <v>0.29953132322038484</v>
      </c>
      <c r="AJ353" s="82">
        <f>IF(ISNA(VLOOKUP($B353,'Feeder DER'!$B$3:$V$366,'Feeder DER'!J$369,FALSE)),0,VLOOKUP($B353,'Feeder DER'!$B$3:$V$366,'Feeder DER'!J$369,FALSE)/1000)</f>
        <v>0.41405702546335832</v>
      </c>
      <c r="AK353" s="82">
        <f>IF(ISNA(VLOOKUP($B353,'Feeder DER'!$B$3:$V$366,'Feeder DER'!K$369,FALSE)),0,VLOOKUP($B353,'Feeder DER'!$B$3:$V$366,'Feeder DER'!K$369,FALSE)/1000)</f>
        <v>0.50984121092006796</v>
      </c>
      <c r="AL353" s="82">
        <f>IF(ISNA(VLOOKUP($B353,'Feeder DER'!$B$3:$V$366,'Feeder DER'!L$369,FALSE)),0,VLOOKUP($B353,'Feeder DER'!$B$3:$V$366,'Feeder DER'!L$369,FALSE)/1000)</f>
        <v>0.59848639772338452</v>
      </c>
      <c r="AM353" s="82">
        <f>IF(ISNA(VLOOKUP($B353,'Feeder DER'!$B$3:$V$366,'Feeder DER'!M$369,FALSE)),0,VLOOKUP($B353,'Feeder DER'!$B$3:$V$366,'Feeder DER'!M$369,FALSE)/1000)</f>
        <v>-0.34760793219053687</v>
      </c>
      <c r="AN353" s="82">
        <f>IF(ISNA(VLOOKUP($B353,'Feeder DER'!$B$3:$V$366,'Feeder DER'!N$369,FALSE)),0,VLOOKUP($B353,'Feeder DER'!$B$3:$V$366,'Feeder DER'!N$369,FALSE)/1000)</f>
        <v>-0.42429808466030877</v>
      </c>
      <c r="AO353" s="82">
        <f>IF(ISNA(VLOOKUP($B353,'Feeder DER'!$B$3:$V$366,'Feeder DER'!O$369,FALSE)),0,VLOOKUP($B353,'Feeder DER'!$B$3:$V$366,'Feeder DER'!O$369,FALSE)/1000)</f>
        <v>-0.50798561843501566</v>
      </c>
      <c r="AP353" s="82">
        <f>IF(ISNA(VLOOKUP($B353,'Feeder DER'!$B$3:$V$366,'Feeder DER'!P$369,FALSE)),0,VLOOKUP($B353,'Feeder DER'!$B$3:$V$366,'Feeder DER'!P$369,FALSE)/1000)</f>
        <v>-0.58955626597371968</v>
      </c>
      <c r="AQ353" s="82">
        <f>IF(ISNA(VLOOKUP($B353,'Feeder DER'!$B$3:$V$366,'Feeder DER'!Q$369,FALSE)),0,VLOOKUP($B353,'Feeder DER'!$B$3:$V$366,'Feeder DER'!Q$369,FALSE)/1000)</f>
        <v>-0.66146811928720561</v>
      </c>
      <c r="AR353" s="82">
        <f>IF(ISNA(VLOOKUP($B353,'Feeder DER'!$B$3:$V$366,'Feeder DER'!R$369,FALSE)),0,VLOOKUP($B353,'Feeder DER'!$B$3:$V$366,'Feeder DER'!R$369,FALSE)/1000)</f>
        <v>-0.72662523546022428</v>
      </c>
      <c r="AS353" s="82">
        <f>IF(ISNA(VLOOKUP($B353,'Feeder DER'!$B$3:$V$366,'Feeder DER'!S$369,FALSE)),0,VLOOKUP($B353,'Feeder DER'!$B$3:$V$366,'Feeder DER'!S$369,FALSE)/1000)</f>
        <v>-0.78813282589530664</v>
      </c>
      <c r="AT353" s="82">
        <f>IF(ISNA(VLOOKUP($B353,'Feeder DER'!$B$3:$V$366,'Feeder DER'!T$369,FALSE)),0,VLOOKUP($B353,'Feeder DER'!$B$3:$V$366,'Feeder DER'!T$369,FALSE)/1000)</f>
        <v>-0.85817842498191599</v>
      </c>
      <c r="AU353" s="82">
        <f>IF(ISNA(VLOOKUP($B353,'Feeder DER'!$B$3:$V$366,'Feeder DER'!U$369,FALSE)),0,VLOOKUP($B353,'Feeder DER'!$B$3:$V$366,'Feeder DER'!U$369,FALSE)/1000)</f>
        <v>-0.92725404524016064</v>
      </c>
      <c r="AV353" s="82">
        <f>IF(ISNA(VLOOKUP($B353,'Feeder DER'!$B$3:$V$366,'Feeder DER'!V$369,FALSE)),0,VLOOKUP($B353,'Feeder DER'!$B$3:$V$366,'Feeder DER'!V$369,FALSE)/1000)</f>
        <v>-0.98772385098413396</v>
      </c>
    </row>
    <row r="354" spans="1:48" x14ac:dyDescent="0.25">
      <c r="A354" s="9" t="s">
        <v>71</v>
      </c>
      <c r="B354" s="108">
        <v>61039</v>
      </c>
      <c r="C354" s="109">
        <v>122</v>
      </c>
      <c r="D354" s="109">
        <v>138.09610871046976</v>
      </c>
      <c r="E354" s="109">
        <v>138.09610871046976</v>
      </c>
      <c r="F354" s="109">
        <v>140.19928346067661</v>
      </c>
      <c r="G354" s="109">
        <v>145.18403539531849</v>
      </c>
      <c r="H354" s="109">
        <v>148.67531804373738</v>
      </c>
      <c r="I354" s="109">
        <v>149.43392257764967</v>
      </c>
      <c r="J354" s="109">
        <v>150.22690593768573</v>
      </c>
      <c r="K354" s="109">
        <v>151.41954730621714</v>
      </c>
      <c r="L354" s="109">
        <v>156.23723040561572</v>
      </c>
      <c r="M354" s="109">
        <v>166.26413991996353</v>
      </c>
      <c r="N354" s="109">
        <v>176.30040689753795</v>
      </c>
      <c r="P354" s="109">
        <v>148.05393354240499</v>
      </c>
      <c r="Q354" s="109">
        <v>155.03866040906286</v>
      </c>
      <c r="R354" s="109">
        <v>155.03866040906286</v>
      </c>
      <c r="S354" s="109">
        <v>159.86798345070315</v>
      </c>
      <c r="T354" s="109">
        <v>162.98935094260631</v>
      </c>
      <c r="U354" s="109">
        <v>165.95267698576316</v>
      </c>
      <c r="V354" s="109">
        <v>167.01996503189608</v>
      </c>
      <c r="W354" s="109">
        <v>168.3245145291022</v>
      </c>
      <c r="X354" s="109">
        <v>170.1876340171936</v>
      </c>
      <c r="Y354" s="109">
        <v>173.58963050342385</v>
      </c>
      <c r="Z354" s="109">
        <v>182.13652225407347</v>
      </c>
      <c r="AA354" s="109">
        <v>189.8859959807094</v>
      </c>
      <c r="AC354" s="82">
        <f>IF(ISNA(VLOOKUP($B354,'Feeder DER'!$B$3:$V$366,'Feeder DER'!C$369,FALSE)),0,VLOOKUP($B354,'Feeder DER'!$B$3:$V$366,'Feeder DER'!C$369,FALSE)/1000)</f>
        <v>2.606234645416226E-2</v>
      </c>
      <c r="AD354" s="82">
        <f>IF(ISNA(VLOOKUP($B354,'Feeder DER'!$B$3:$V$366,'Feeder DER'!D$369,FALSE)),0,VLOOKUP($B354,'Feeder DER'!$B$3:$V$366,'Feeder DER'!D$369,FALSE)/1000)</f>
        <v>5.0064696828032489E-2</v>
      </c>
      <c r="AE354" s="82">
        <f>IF(ISNA(VLOOKUP($B354,'Feeder DER'!$B$3:$V$366,'Feeder DER'!E$369,FALSE)),0,VLOOKUP($B354,'Feeder DER'!$B$3:$V$366,'Feeder DER'!E$369,FALSE)/1000)</f>
        <v>7.8209831499557528E-2</v>
      </c>
      <c r="AF354" s="82">
        <f>IF(ISNA(VLOOKUP($B354,'Feeder DER'!$B$3:$V$366,'Feeder DER'!F$369,FALSE)),0,VLOOKUP($B354,'Feeder DER'!$B$3:$V$366,'Feeder DER'!F$369,FALSE)/1000)</f>
        <v>0.10948197240192097</v>
      </c>
      <c r="AG354" s="82">
        <f>IF(ISNA(VLOOKUP($B354,'Feeder DER'!$B$3:$V$366,'Feeder DER'!G$369,FALSE)),0,VLOOKUP($B354,'Feeder DER'!$B$3:$V$366,'Feeder DER'!G$369,FALSE)/1000)</f>
        <v>0.14129638479396761</v>
      </c>
      <c r="AH354" s="82">
        <f>IF(ISNA(VLOOKUP($B354,'Feeder DER'!$B$3:$V$366,'Feeder DER'!H$369,FALSE)),0,VLOOKUP($B354,'Feeder DER'!$B$3:$V$366,'Feeder DER'!H$369,FALSE)/1000)</f>
        <v>0.17596402826621269</v>
      </c>
      <c r="AI354" s="82">
        <f>IF(ISNA(VLOOKUP($B354,'Feeder DER'!$B$3:$V$366,'Feeder DER'!I$369,FALSE)),0,VLOOKUP($B354,'Feeder DER'!$B$3:$V$366,'Feeder DER'!I$369,FALSE)/1000)</f>
        <v>0.21423653040123186</v>
      </c>
      <c r="AJ354" s="82">
        <f>IF(ISNA(VLOOKUP($B354,'Feeder DER'!$B$3:$V$366,'Feeder DER'!J$369,FALSE)),0,VLOOKUP($B354,'Feeder DER'!$B$3:$V$366,'Feeder DER'!J$369,FALSE)/1000)</f>
        <v>0.29614979685532744</v>
      </c>
      <c r="AK354" s="82">
        <f>IF(ISNA(VLOOKUP($B354,'Feeder DER'!$B$3:$V$366,'Feeder DER'!K$369,FALSE)),0,VLOOKUP($B354,'Feeder DER'!$B$3:$V$366,'Feeder DER'!K$369,FALSE)/1000)</f>
        <v>0.36465839668698963</v>
      </c>
      <c r="AL354" s="82">
        <f>IF(ISNA(VLOOKUP($B354,'Feeder DER'!$B$3:$V$366,'Feeder DER'!L$369,FALSE)),0,VLOOKUP($B354,'Feeder DER'!$B$3:$V$366,'Feeder DER'!L$369,FALSE)/1000)</f>
        <v>0.42806090515699236</v>
      </c>
      <c r="AM354" s="82">
        <f>IF(ISNA(VLOOKUP($B354,'Feeder DER'!$B$3:$V$366,'Feeder DER'!M$369,FALSE)),0,VLOOKUP($B354,'Feeder DER'!$B$3:$V$366,'Feeder DER'!M$369,FALSE)/1000)</f>
        <v>-0.2486228035578589</v>
      </c>
      <c r="AN354" s="82">
        <f>IF(ISNA(VLOOKUP($B354,'Feeder DER'!$B$3:$V$366,'Feeder DER'!N$369,FALSE)),0,VLOOKUP($B354,'Feeder DER'!$B$3:$V$366,'Feeder DER'!N$369,FALSE)/1000)</f>
        <v>-0.30347460337772914</v>
      </c>
      <c r="AO354" s="82">
        <f>IF(ISNA(VLOOKUP($B354,'Feeder DER'!$B$3:$V$366,'Feeder DER'!O$369,FALSE)),0,VLOOKUP($B354,'Feeder DER'!$B$3:$V$366,'Feeder DER'!O$369,FALSE)/1000)</f>
        <v>-0.36333120428666865</v>
      </c>
      <c r="AP354" s="82">
        <f>IF(ISNA(VLOOKUP($B354,'Feeder DER'!$B$3:$V$366,'Feeder DER'!P$369,FALSE)),0,VLOOKUP($B354,'Feeder DER'!$B$3:$V$366,'Feeder DER'!P$369,FALSE)/1000)</f>
        <v>-0.42167372527375058</v>
      </c>
      <c r="AQ354" s="82">
        <f>IF(ISNA(VLOOKUP($B354,'Feeder DER'!$B$3:$V$366,'Feeder DER'!Q$369,FALSE)),0,VLOOKUP($B354,'Feeder DER'!$B$3:$V$366,'Feeder DER'!Q$369,FALSE)/1000)</f>
        <v>-0.47310789844457524</v>
      </c>
      <c r="AR354" s="82">
        <f>IF(ISNA(VLOOKUP($B354,'Feeder DER'!$B$3:$V$366,'Feeder DER'!R$369,FALSE)),0,VLOOKUP($B354,'Feeder DER'!$B$3:$V$366,'Feeder DER'!R$369,FALSE)/1000)</f>
        <v>-0.51971081913339734</v>
      </c>
      <c r="AS354" s="82">
        <f>IF(ISNA(VLOOKUP($B354,'Feeder DER'!$B$3:$V$366,'Feeder DER'!S$369,FALSE)),0,VLOOKUP($B354,'Feeder DER'!$B$3:$V$366,'Feeder DER'!S$369,FALSE)/1000)</f>
        <v>-0.56370345611866779</v>
      </c>
      <c r="AT354" s="82">
        <f>IF(ISNA(VLOOKUP($B354,'Feeder DER'!$B$3:$V$366,'Feeder DER'!T$369,FALSE)),0,VLOOKUP($B354,'Feeder DER'!$B$3:$V$366,'Feeder DER'!T$369,FALSE)/1000)</f>
        <v>-0.61380281119396196</v>
      </c>
      <c r="AU354" s="82">
        <f>IF(ISNA(VLOOKUP($B354,'Feeder DER'!$B$3:$V$366,'Feeder DER'!U$369,FALSE)),0,VLOOKUP($B354,'Feeder DER'!$B$3:$V$366,'Feeder DER'!U$369,FALSE)/1000)</f>
        <v>-0.66320839943206156</v>
      </c>
      <c r="AV354" s="82">
        <f>IF(ISNA(VLOOKUP($B354,'Feeder DER'!$B$3:$V$366,'Feeder DER'!V$369,FALSE)),0,VLOOKUP($B354,'Feeder DER'!$B$3:$V$366,'Feeder DER'!V$369,FALSE)/1000)</f>
        <v>-0.70645877217218911</v>
      </c>
    </row>
    <row r="355" spans="1:48" x14ac:dyDescent="0.25">
      <c r="A355" s="9" t="s">
        <v>71</v>
      </c>
      <c r="B355" s="108">
        <v>61040</v>
      </c>
      <c r="C355" s="109">
        <v>115.66666410000001</v>
      </c>
      <c r="D355" s="109">
        <v>125.76038383903554</v>
      </c>
      <c r="E355" s="109">
        <v>125.76038383903554</v>
      </c>
      <c r="F355" s="109">
        <v>127.67568808863695</v>
      </c>
      <c r="G355" s="109">
        <v>132.21516659021623</v>
      </c>
      <c r="H355" s="109">
        <v>135.39458308540702</v>
      </c>
      <c r="I355" s="109">
        <v>136.08542367648306</v>
      </c>
      <c r="J355" s="109">
        <v>136.80757213285403</v>
      </c>
      <c r="K355" s="109">
        <v>137.8936783069482</v>
      </c>
      <c r="L355" s="109">
        <v>142.28101174778735</v>
      </c>
      <c r="M355" s="109">
        <v>151.41224651622983</v>
      </c>
      <c r="N355" s="109">
        <v>160.55200287284836</v>
      </c>
      <c r="P355" s="109">
        <v>168.509475623264</v>
      </c>
      <c r="Q355" s="109">
        <v>177.5642058255462</v>
      </c>
      <c r="R355" s="109">
        <v>177.5642058255462</v>
      </c>
      <c r="S355" s="109">
        <v>183.0951805405067</v>
      </c>
      <c r="T355" s="109">
        <v>186.67005108135834</v>
      </c>
      <c r="U355" s="109">
        <v>190.06391835334716</v>
      </c>
      <c r="V355" s="109">
        <v>191.28627253132231</v>
      </c>
      <c r="W355" s="109">
        <v>192.78035984361168</v>
      </c>
      <c r="X355" s="109">
        <v>194.91417170310649</v>
      </c>
      <c r="Y355" s="109">
        <v>198.81044378585636</v>
      </c>
      <c r="Z355" s="109">
        <v>208.59911225072076</v>
      </c>
      <c r="AA355" s="109">
        <v>217.47450593772408</v>
      </c>
      <c r="AC355" s="82">
        <f>IF(ISNA(VLOOKUP($B355,'Feeder DER'!$B$3:$V$366,'Feeder DER'!C$369,FALSE)),0,VLOOKUP($B355,'Feeder DER'!$B$3:$V$366,'Feeder DER'!C$369,FALSE)/1000)</f>
        <v>4.6550107166008006E-2</v>
      </c>
      <c r="AD355" s="82">
        <f>IF(ISNA(VLOOKUP($B355,'Feeder DER'!$B$3:$V$366,'Feeder DER'!D$369,FALSE)),0,VLOOKUP($B355,'Feeder DER'!$B$3:$V$366,'Feeder DER'!D$369,FALSE)/1000)</f>
        <v>8.9424627757763497E-2</v>
      </c>
      <c r="AE355" s="82">
        <f>IF(ISNA(VLOOKUP($B355,'Feeder DER'!$B$3:$V$366,'Feeder DER'!E$369,FALSE)),0,VLOOKUP($B355,'Feeder DER'!$B$3:$V$366,'Feeder DER'!E$369,FALSE)/1000)</f>
        <v>0.13970061335520081</v>
      </c>
      <c r="AF355" s="82">
        <f>IF(ISNA(VLOOKUP($B355,'Feeder DER'!$B$3:$V$366,'Feeder DER'!F$369,FALSE)),0,VLOOKUP($B355,'Feeder DER'!$B$3:$V$366,'Feeder DER'!F$369,FALSE)/1000)</f>
        <v>0.19556425075719988</v>
      </c>
      <c r="AG355" s="82">
        <f>IF(ISNA(VLOOKUP($B355,'Feeder DER'!$B$3:$V$366,'Feeder DER'!G$369,FALSE)),0,VLOOKUP($B355,'Feeder DER'!$B$3:$V$366,'Feeder DER'!G$369,FALSE)/1000)</f>
        <v>0.25239810534749635</v>
      </c>
      <c r="AH355" s="82">
        <f>IF(ISNA(VLOOKUP($B355,'Feeder DER'!$B$3:$V$366,'Feeder DER'!H$369,FALSE)),0,VLOOKUP($B355,'Feeder DER'!$B$3:$V$366,'Feeder DER'!H$369,FALSE)/1000)</f>
        <v>0.31433026378419482</v>
      </c>
      <c r="AI355" s="82">
        <f>IF(ISNA(VLOOKUP($B355,'Feeder DER'!$B$3:$V$366,'Feeder DER'!I$369,FALSE)),0,VLOOKUP($B355,'Feeder DER'!$B$3:$V$366,'Feeder DER'!I$369,FALSE)/1000)</f>
        <v>0.38270577196161681</v>
      </c>
      <c r="AJ355" s="82">
        <f>IF(ISNA(VLOOKUP($B355,'Feeder DER'!$B$3:$V$366,'Feeder DER'!J$369,FALSE)),0,VLOOKUP($B355,'Feeder DER'!$B$3:$V$366,'Feeder DER'!J$369,FALSE)/1000)</f>
        <v>0.52904545546963078</v>
      </c>
      <c r="AK355" s="82">
        <f>IF(ISNA(VLOOKUP($B355,'Feeder DER'!$B$3:$V$366,'Feeder DER'!K$369,FALSE)),0,VLOOKUP($B355,'Feeder DER'!$B$3:$V$366,'Feeder DER'!K$369,FALSE)/1000)</f>
        <v>0.65143734778976536</v>
      </c>
      <c r="AL355" s="82">
        <f>IF(ISNA(VLOOKUP($B355,'Feeder DER'!$B$3:$V$366,'Feeder DER'!L$369,FALSE)),0,VLOOKUP($B355,'Feeder DER'!$B$3:$V$366,'Feeder DER'!L$369,FALSE)/1000)</f>
        <v>0.76470739052589143</v>
      </c>
      <c r="AM355" s="82">
        <f>IF(ISNA(VLOOKUP($B355,'Feeder DER'!$B$3:$V$366,'Feeder DER'!M$369,FALSE)),0,VLOOKUP($B355,'Feeder DER'!$B$3:$V$366,'Feeder DER'!M$369,FALSE)/1000)</f>
        <v>-0.44422689297604984</v>
      </c>
      <c r="AN355" s="82">
        <f>IF(ISNA(VLOOKUP($B355,'Feeder DER'!$B$3:$V$366,'Feeder DER'!N$369,FALSE)),0,VLOOKUP($B355,'Feeder DER'!$B$3:$V$366,'Feeder DER'!N$369,FALSE)/1000)</f>
        <v>-0.54220905055829738</v>
      </c>
      <c r="AO355" s="82">
        <f>IF(ISNA(VLOOKUP($B355,'Feeder DER'!$B$3:$V$366,'Feeder DER'!O$369,FALSE)),0,VLOOKUP($B355,'Feeder DER'!$B$3:$V$366,'Feeder DER'!O$369,FALSE)/1000)</f>
        <v>-0.64913434442029005</v>
      </c>
      <c r="AP355" s="82">
        <f>IF(ISNA(VLOOKUP($B355,'Feeder DER'!$B$3:$V$366,'Feeder DER'!P$369,FALSE)),0,VLOOKUP($B355,'Feeder DER'!$B$3:$V$366,'Feeder DER'!P$369,FALSE)/1000)</f>
        <v>-0.75335850555355821</v>
      </c>
      <c r="AQ355" s="82">
        <f>IF(ISNA(VLOOKUP($B355,'Feeder DER'!$B$3:$V$366,'Feeder DER'!Q$369,FALSE)),0,VLOOKUP($B355,'Feeder DER'!$B$3:$V$366,'Feeder DER'!Q$369,FALSE)/1000)</f>
        <v>-0.84524489464993446</v>
      </c>
      <c r="AR355" s="82">
        <f>IF(ISNA(VLOOKUP($B355,'Feeder DER'!$B$3:$V$366,'Feeder DER'!R$369,FALSE)),0,VLOOKUP($B355,'Feeder DER'!$B$3:$V$366,'Feeder DER'!R$369,FALSE)/1000)</f>
        <v>-0.92850353513343931</v>
      </c>
      <c r="AS355" s="82">
        <f>IF(ISNA(VLOOKUP($B355,'Feeder DER'!$B$3:$V$366,'Feeder DER'!S$369,FALSE)),0,VLOOKUP($B355,'Feeder DER'!$B$3:$V$366,'Feeder DER'!S$369,FALSE)/1000)</f>
        <v>-1.0071019786782487</v>
      </c>
      <c r="AT355" s="82">
        <f>IF(ISNA(VLOOKUP($B355,'Feeder DER'!$B$3:$V$366,'Feeder DER'!T$369,FALSE)),0,VLOOKUP($B355,'Feeder DER'!$B$3:$V$366,'Feeder DER'!T$369,FALSE)/1000)</f>
        <v>-1.0966153877491172</v>
      </c>
      <c r="AU355" s="82">
        <f>IF(ISNA(VLOOKUP($B355,'Feeder DER'!$B$3:$V$366,'Feeder DER'!U$369,FALSE)),0,VLOOKUP($B355,'Feeder DER'!$B$3:$V$366,'Feeder DER'!U$369,FALSE)/1000)</f>
        <v>-1.1848892037666363</v>
      </c>
      <c r="AV355" s="82">
        <f>IF(ISNA(VLOOKUP($B355,'Feeder DER'!$B$3:$V$366,'Feeder DER'!V$369,FALSE)),0,VLOOKUP($B355,'Feeder DER'!$B$3:$V$366,'Feeder DER'!V$369,FALSE)/1000)</f>
        <v>-1.2621699665345021</v>
      </c>
    </row>
    <row r="356" spans="1:48" x14ac:dyDescent="0.25">
      <c r="A356" s="9" t="s">
        <v>71</v>
      </c>
      <c r="B356" s="108">
        <v>61041</v>
      </c>
      <c r="C356" s="109">
        <v>70.103722542320895</v>
      </c>
      <c r="D356" s="109">
        <v>82.254065221649938</v>
      </c>
      <c r="E356" s="109">
        <v>82.254065221649938</v>
      </c>
      <c r="F356" s="109">
        <v>83.506777370395127</v>
      </c>
      <c r="G356" s="109">
        <v>86.475840833330281</v>
      </c>
      <c r="H356" s="109">
        <v>88.555350483181059</v>
      </c>
      <c r="I356" s="109">
        <v>89.007197442465653</v>
      </c>
      <c r="J356" s="109">
        <v>89.479521432078144</v>
      </c>
      <c r="K356" s="109">
        <v>90.18989337397619</v>
      </c>
      <c r="L356" s="109">
        <v>93.059445771763109</v>
      </c>
      <c r="M356" s="109">
        <v>99.03176517211574</v>
      </c>
      <c r="N356" s="109">
        <v>105.00965815015816</v>
      </c>
      <c r="P356" s="109">
        <v>160.74988981662199</v>
      </c>
      <c r="Q356" s="109">
        <v>144.45667505703344</v>
      </c>
      <c r="R356" s="109">
        <v>144.45667505703344</v>
      </c>
      <c r="S356" s="109">
        <v>148.95637821191764</v>
      </c>
      <c r="T356" s="109">
        <v>151.86470035764407</v>
      </c>
      <c r="U356" s="109">
        <v>154.62576799183873</v>
      </c>
      <c r="V356" s="109">
        <v>155.62020952058833</v>
      </c>
      <c r="W356" s="109">
        <v>156.83571849310204</v>
      </c>
      <c r="X356" s="109">
        <v>158.57167290455996</v>
      </c>
      <c r="Y356" s="109">
        <v>161.7414700355458</v>
      </c>
      <c r="Z356" s="109">
        <v>169.70500352528086</v>
      </c>
      <c r="AA356" s="109">
        <v>176.9255458405847</v>
      </c>
      <c r="AC356" s="82">
        <f>IF(ISNA(VLOOKUP($B356,'Feeder DER'!$B$3:$V$366,'Feeder DER'!C$369,FALSE)),0,VLOOKUP($B356,'Feeder DER'!$B$3:$V$366,'Feeder DER'!C$369,FALSE)/1000)</f>
        <v>6.9775927942724997E-2</v>
      </c>
      <c r="AD356" s="82">
        <f>IF(ISNA(VLOOKUP($B356,'Feeder DER'!$B$3:$V$366,'Feeder DER'!D$369,FALSE)),0,VLOOKUP($B356,'Feeder DER'!$B$3:$V$366,'Feeder DER'!D$369,FALSE)/1000)</f>
        <v>0.13431672874615616</v>
      </c>
      <c r="AE356" s="82">
        <f>IF(ISNA(VLOOKUP($B356,'Feeder DER'!$B$3:$V$366,'Feeder DER'!E$369,FALSE)),0,VLOOKUP($B356,'Feeder DER'!$B$3:$V$366,'Feeder DER'!E$369,FALSE)/1000)</f>
        <v>0.2100979235715513</v>
      </c>
      <c r="AF356" s="82">
        <f>IF(ISNA(VLOOKUP($B356,'Feeder DER'!$B$3:$V$366,'Feeder DER'!F$369,FALSE)),0,VLOOKUP($B356,'Feeder DER'!$B$3:$V$366,'Feeder DER'!F$369,FALSE)/1000)</f>
        <v>0.29443506607019776</v>
      </c>
      <c r="AG356" s="82">
        <f>IF(ISNA(VLOOKUP($B356,'Feeder DER'!$B$3:$V$366,'Feeder DER'!G$369,FALSE)),0,VLOOKUP($B356,'Feeder DER'!$B$3:$V$366,'Feeder DER'!G$369,FALSE)/1000)</f>
        <v>0.38034707429993592</v>
      </c>
      <c r="AH356" s="82">
        <f>IF(ISNA(VLOOKUP($B356,'Feeder DER'!$B$3:$V$366,'Feeder DER'!H$369,FALSE)),0,VLOOKUP($B356,'Feeder DER'!$B$3:$V$366,'Feeder DER'!H$369,FALSE)/1000)</f>
        <v>0.4740556730845355</v>
      </c>
      <c r="AI356" s="82">
        <f>IF(ISNA(VLOOKUP($B356,'Feeder DER'!$B$3:$V$366,'Feeder DER'!I$369,FALSE)),0,VLOOKUP($B356,'Feeder DER'!$B$3:$V$366,'Feeder DER'!I$369,FALSE)/1000)</f>
        <v>0.57776257794568653</v>
      </c>
      <c r="AJ356" s="82">
        <f>IF(ISNA(VLOOKUP($B356,'Feeder DER'!$B$3:$V$366,'Feeder DER'!J$369,FALSE)),0,VLOOKUP($B356,'Feeder DER'!$B$3:$V$366,'Feeder DER'!J$369,FALSE)/1000)</f>
        <v>0.79957702487889026</v>
      </c>
      <c r="AK356" s="82">
        <f>IF(ISNA(VLOOKUP($B356,'Feeder DER'!$B$3:$V$366,'Feeder DER'!K$369,FALSE)),0,VLOOKUP($B356,'Feeder DER'!$B$3:$V$366,'Feeder DER'!K$369,FALSE)/1000)</f>
        <v>0.98508628676583032</v>
      </c>
      <c r="AL356" s="82">
        <f>IF(ISNA(VLOOKUP($B356,'Feeder DER'!$B$3:$V$366,'Feeder DER'!L$369,FALSE)),0,VLOOKUP($B356,'Feeder DER'!$B$3:$V$366,'Feeder DER'!L$369,FALSE)/1000)</f>
        <v>1.1567897171166366</v>
      </c>
      <c r="AM356" s="82">
        <f>IF(ISNA(VLOOKUP($B356,'Feeder DER'!$B$3:$V$366,'Feeder DER'!M$369,FALSE)),0,VLOOKUP($B356,'Feeder DER'!$B$3:$V$366,'Feeder DER'!M$369,FALSE)/1000)</f>
        <v>-0.67749033179048368</v>
      </c>
      <c r="AN356" s="82">
        <f>IF(ISNA(VLOOKUP($B356,'Feeder DER'!$B$3:$V$366,'Feeder DER'!N$369,FALSE)),0,VLOOKUP($B356,'Feeder DER'!$B$3:$V$366,'Feeder DER'!N$369,FALSE)/1000)</f>
        <v>-0.82516048743122816</v>
      </c>
      <c r="AO356" s="82">
        <f>IF(ISNA(VLOOKUP($B356,'Feeder DER'!$B$3:$V$366,'Feeder DER'!O$369,FALSE)),0,VLOOKUP($B356,'Feeder DER'!$B$3:$V$366,'Feeder DER'!O$369,FALSE)/1000)</f>
        <v>-0.98652822904630855</v>
      </c>
      <c r="AP356" s="82">
        <f>IF(ISNA(VLOOKUP($B356,'Feeder DER'!$B$3:$V$366,'Feeder DER'!P$369,FALSE)),0,VLOOKUP($B356,'Feeder DER'!$B$3:$V$366,'Feeder DER'!P$369,FALSE)/1000)</f>
        <v>-1.1440772571237379</v>
      </c>
      <c r="AQ356" s="82">
        <f>IF(ISNA(VLOOKUP($B356,'Feeder DER'!$B$3:$V$366,'Feeder DER'!Q$369,FALSE)),0,VLOOKUP($B356,'Feeder DER'!$B$3:$V$366,'Feeder DER'!Q$369,FALSE)/1000)</f>
        <v>-1.2832245929169894</v>
      </c>
      <c r="AR356" s="82">
        <f>IF(ISNA(VLOOKUP($B356,'Feeder DER'!$B$3:$V$366,'Feeder DER'!R$369,FALSE)),0,VLOOKUP($B356,'Feeder DER'!$B$3:$V$366,'Feeder DER'!R$369,FALSE)/1000)</f>
        <v>-1.4095394301352786</v>
      </c>
      <c r="AS356" s="82">
        <f>IF(ISNA(VLOOKUP($B356,'Feeder DER'!$B$3:$V$366,'Feeder DER'!S$369,FALSE)),0,VLOOKUP($B356,'Feeder DER'!$B$3:$V$366,'Feeder DER'!S$369,FALSE)/1000)</f>
        <v>-1.5290172251128662</v>
      </c>
      <c r="AT356" s="82">
        <f>IF(ISNA(VLOOKUP($B356,'Feeder DER'!$B$3:$V$366,'Feeder DER'!T$369,FALSE)),0,VLOOKUP($B356,'Feeder DER'!$B$3:$V$366,'Feeder DER'!T$369,FALSE)/1000)</f>
        <v>-1.6654157166613479</v>
      </c>
      <c r="AU356" s="82">
        <f>IF(ISNA(VLOOKUP($B356,'Feeder DER'!$B$3:$V$366,'Feeder DER'!U$369,FALSE)),0,VLOOKUP($B356,'Feeder DER'!$B$3:$V$366,'Feeder DER'!U$369,FALSE)/1000)</f>
        <v>-1.7999233513428909</v>
      </c>
      <c r="AV356" s="82">
        <f>IF(ISNA(VLOOKUP($B356,'Feeder DER'!$B$3:$V$366,'Feeder DER'!V$369,FALSE)),0,VLOOKUP($B356,'Feeder DER'!$B$3:$V$366,'Feeder DER'!V$369,FALSE)/1000)</f>
        <v>-1.9180119482540281</v>
      </c>
    </row>
    <row r="357" spans="1:48" x14ac:dyDescent="0.25">
      <c r="A357" s="9" t="s">
        <v>71</v>
      </c>
      <c r="B357" s="108">
        <v>61043</v>
      </c>
      <c r="C357" s="109">
        <v>111</v>
      </c>
      <c r="D357" s="109">
        <v>137.51055262127323</v>
      </c>
      <c r="E357" s="109">
        <v>137.51055262127323</v>
      </c>
      <c r="F357" s="109">
        <v>139.60480947514594</v>
      </c>
      <c r="G357" s="109">
        <v>144.56842502965574</v>
      </c>
      <c r="H357" s="109">
        <v>148.04490391688992</v>
      </c>
      <c r="I357" s="109">
        <v>148.80029181053428</v>
      </c>
      <c r="J357" s="109">
        <v>149.58991275696263</v>
      </c>
      <c r="K357" s="109">
        <v>150.77749707919423</v>
      </c>
      <c r="L357" s="109">
        <v>155.57475220490829</v>
      </c>
      <c r="M357" s="109">
        <v>165.5591455471729</v>
      </c>
      <c r="N357" s="109">
        <v>175.55285667508298</v>
      </c>
      <c r="P357" s="109">
        <v>298.42909608703701</v>
      </c>
      <c r="Q357" s="109">
        <v>241.01182459202312</v>
      </c>
      <c r="R357" s="109">
        <v>241.01182459202312</v>
      </c>
      <c r="S357" s="109">
        <v>248.51913892729323</v>
      </c>
      <c r="T357" s="109">
        <v>253.37138979466351</v>
      </c>
      <c r="U357" s="109">
        <v>257.97796092110332</v>
      </c>
      <c r="V357" s="109">
        <v>259.63708928744154</v>
      </c>
      <c r="W357" s="109">
        <v>261.66504704818772</v>
      </c>
      <c r="X357" s="109">
        <v>264.56131708866087</v>
      </c>
      <c r="Y357" s="109">
        <v>269.84981337880345</v>
      </c>
      <c r="Z357" s="109">
        <v>283.13618962831191</v>
      </c>
      <c r="AA357" s="109">
        <v>295.18295781862383</v>
      </c>
      <c r="AC357" s="82">
        <f>IF(ISNA(VLOOKUP($B357,'Feeder DER'!$B$3:$V$366,'Feeder DER'!C$369,FALSE)),0,VLOOKUP($B357,'Feeder DER'!$B$3:$V$366,'Feeder DER'!C$369,FALSE)/1000)</f>
        <v>0.14012910207514997</v>
      </c>
      <c r="AD357" s="82">
        <f>IF(ISNA(VLOOKUP($B357,'Feeder DER'!$B$3:$V$366,'Feeder DER'!D$369,FALSE)),0,VLOOKUP($B357,'Feeder DER'!$B$3:$V$366,'Feeder DER'!D$369,FALSE)/1000)</f>
        <v>0.25832075078581629</v>
      </c>
      <c r="AE357" s="82">
        <f>IF(ISNA(VLOOKUP($B357,'Feeder DER'!$B$3:$V$366,'Feeder DER'!E$369,FALSE)),0,VLOOKUP($B357,'Feeder DER'!$B$3:$V$366,'Feeder DER'!E$369,FALSE)/1000)</f>
        <v>0.39653517792449983</v>
      </c>
      <c r="AF357" s="82">
        <f>IF(ISNA(VLOOKUP($B357,'Feeder DER'!$B$3:$V$366,'Feeder DER'!F$369,FALSE)),0,VLOOKUP($B357,'Feeder DER'!$B$3:$V$366,'Feeder DER'!F$369,FALSE)/1000)</f>
        <v>0.5513029069522728</v>
      </c>
      <c r="AG357" s="82">
        <f>IF(ISNA(VLOOKUP($B357,'Feeder DER'!$B$3:$V$366,'Feeder DER'!G$369,FALSE)),0,VLOOKUP($B357,'Feeder DER'!$B$3:$V$366,'Feeder DER'!G$369,FALSE)/1000)</f>
        <v>0.71061093209640513</v>
      </c>
      <c r="AH357" s="82">
        <f>IF(ISNA(VLOOKUP($B357,'Feeder DER'!$B$3:$V$366,'Feeder DER'!H$369,FALSE)),0,VLOOKUP($B357,'Feeder DER'!$B$3:$V$366,'Feeder DER'!H$369,FALSE)/1000)</f>
        <v>0.88712953675766348</v>
      </c>
      <c r="AI357" s="82">
        <f>IF(ISNA(VLOOKUP($B357,'Feeder DER'!$B$3:$V$366,'Feeder DER'!I$369,FALSE)),0,VLOOKUP($B357,'Feeder DER'!$B$3:$V$366,'Feeder DER'!I$369,FALSE)/1000)</f>
        <v>1.0845663756244053</v>
      </c>
      <c r="AJ357" s="82">
        <f>IF(ISNA(VLOOKUP($B357,'Feeder DER'!$B$3:$V$366,'Feeder DER'!J$369,FALSE)),0,VLOOKUP($B357,'Feeder DER'!$B$3:$V$366,'Feeder DER'!J$369,FALSE)/1000)</f>
        <v>1.5092338630441937</v>
      </c>
      <c r="AK357" s="82">
        <f>IF(ISNA(VLOOKUP($B357,'Feeder DER'!$B$3:$V$366,'Feeder DER'!K$369,FALSE)),0,VLOOKUP($B357,'Feeder DER'!$B$3:$V$366,'Feeder DER'!K$369,FALSE)/1000)</f>
        <v>1.8654533267962765</v>
      </c>
      <c r="AL357" s="82">
        <f>IF(ISNA(VLOOKUP($B357,'Feeder DER'!$B$3:$V$366,'Feeder DER'!L$369,FALSE)),0,VLOOKUP($B357,'Feeder DER'!$B$3:$V$366,'Feeder DER'!L$369,FALSE)/1000)</f>
        <v>2.1990016554980922</v>
      </c>
      <c r="AM357" s="82">
        <f>IF(ISNA(VLOOKUP($B357,'Feeder DER'!$B$3:$V$366,'Feeder DER'!M$369,FALSE)),0,VLOOKUP($B357,'Feeder DER'!$B$3:$V$366,'Feeder DER'!M$369,FALSE)/1000)</f>
        <v>-1.2734332647161832</v>
      </c>
      <c r="AN357" s="82">
        <f>IF(ISNA(VLOOKUP($B357,'Feeder DER'!$B$3:$V$366,'Feeder DER'!N$369,FALSE)),0,VLOOKUP($B357,'Feeder DER'!$B$3:$V$366,'Feeder DER'!N$369,FALSE)/1000)</f>
        <v>-1.5336468308666977</v>
      </c>
      <c r="AO357" s="82">
        <f>IF(ISNA(VLOOKUP($B357,'Feeder DER'!$B$3:$V$366,'Feeder DER'!O$369,FALSE)),0,VLOOKUP($B357,'Feeder DER'!$B$3:$V$366,'Feeder DER'!O$369,FALSE)/1000)</f>
        <v>-1.8127275268168597</v>
      </c>
      <c r="AP357" s="82">
        <f>IF(ISNA(VLOOKUP($B357,'Feeder DER'!$B$3:$V$366,'Feeder DER'!P$369,FALSE)),0,VLOOKUP($B357,'Feeder DER'!$B$3:$V$366,'Feeder DER'!P$369,FALSE)/1000)</f>
        <v>-2.0779019075205896</v>
      </c>
      <c r="AQ357" s="82">
        <f>IF(ISNA(VLOOKUP($B357,'Feeder DER'!$B$3:$V$366,'Feeder DER'!Q$369,FALSE)),0,VLOOKUP($B357,'Feeder DER'!$B$3:$V$366,'Feeder DER'!Q$369,FALSE)/1000)</f>
        <v>-2.3048503878966602</v>
      </c>
      <c r="AR357" s="82">
        <f>IF(ISNA(VLOOKUP($B357,'Feeder DER'!$B$3:$V$366,'Feeder DER'!R$369,FALSE)),0,VLOOKUP($B357,'Feeder DER'!$B$3:$V$366,'Feeder DER'!R$369,FALSE)/1000)</f>
        <v>-2.5030281514586554</v>
      </c>
      <c r="AS357" s="82">
        <f>IF(ISNA(VLOOKUP($B357,'Feeder DER'!$B$3:$V$366,'Feeder DER'!S$369,FALSE)),0,VLOOKUP($B357,'Feeder DER'!$B$3:$V$366,'Feeder DER'!S$369,FALSE)/1000)</f>
        <v>-2.682834301889315</v>
      </c>
      <c r="AT357" s="82">
        <f>IF(ISNA(VLOOKUP($B357,'Feeder DER'!$B$3:$V$366,'Feeder DER'!T$369,FALSE)),0,VLOOKUP($B357,'Feeder DER'!$B$3:$V$366,'Feeder DER'!T$369,FALSE)/1000)</f>
        <v>-2.8632741025178463</v>
      </c>
      <c r="AU357" s="82">
        <f>IF(ISNA(VLOOKUP($B357,'Feeder DER'!$B$3:$V$366,'Feeder DER'!U$369,FALSE)),0,VLOOKUP($B357,'Feeder DER'!$B$3:$V$366,'Feeder DER'!U$369,FALSE)/1000)</f>
        <v>-3.0462988622583431</v>
      </c>
      <c r="AV357" s="82">
        <f>IF(ISNA(VLOOKUP($B357,'Feeder DER'!$B$3:$V$366,'Feeder DER'!V$369,FALSE)),0,VLOOKUP($B357,'Feeder DER'!$B$3:$V$366,'Feeder DER'!V$369,FALSE)/1000)</f>
        <v>-3.2014758146334081</v>
      </c>
    </row>
    <row r="358" spans="1:48" x14ac:dyDescent="0.25">
      <c r="A358" s="9" t="s">
        <v>204</v>
      </c>
      <c r="B358" s="108">
        <v>43505</v>
      </c>
      <c r="C358" s="109">
        <v>0</v>
      </c>
      <c r="D358" s="109">
        <v>20.286615638183807</v>
      </c>
      <c r="E358" s="109">
        <v>20.286615638183807</v>
      </c>
      <c r="F358" s="109">
        <v>20.595576536327815</v>
      </c>
      <c r="G358" s="109">
        <v>21.327847325809561</v>
      </c>
      <c r="H358" s="109">
        <v>21.840724262271458</v>
      </c>
      <c r="I358" s="109">
        <v>21.9521649012914</v>
      </c>
      <c r="J358" s="109">
        <v>22.068655863873516</v>
      </c>
      <c r="K358" s="109">
        <v>22.243857448215913</v>
      </c>
      <c r="L358" s="109">
        <v>22.951585466164499</v>
      </c>
      <c r="M358" s="109">
        <v>24.424560057960509</v>
      </c>
      <c r="N358" s="109">
        <v>25.89890928124759</v>
      </c>
      <c r="P358" s="109">
        <v>0</v>
      </c>
      <c r="Q358" s="109">
        <v>20.909705832539686</v>
      </c>
      <c r="R358" s="109">
        <v>20.909705832539686</v>
      </c>
      <c r="S358" s="109">
        <v>21.561025470522715</v>
      </c>
      <c r="T358" s="109">
        <v>21.981997090625359</v>
      </c>
      <c r="U358" s="109">
        <v>22.381654025771915</v>
      </c>
      <c r="V358" s="109">
        <v>22.525596698034072</v>
      </c>
      <c r="W358" s="109">
        <v>22.701538273887451</v>
      </c>
      <c r="X358" s="109">
        <v>22.952812893547321</v>
      </c>
      <c r="Y358" s="109">
        <v>23.411632297576755</v>
      </c>
      <c r="Z358" s="109">
        <v>24.564331835982962</v>
      </c>
      <c r="AA358" s="109">
        <v>25.609485448336287</v>
      </c>
      <c r="AC358" s="82">
        <f>IF(ISNA(VLOOKUP($B358,'Feeder DER'!$B$3:$V$366,'Feeder DER'!C$369,FALSE)),0,VLOOKUP($B358,'Feeder DER'!$B$3:$V$366,'Feeder DER'!C$369,FALSE)/1000)</f>
        <v>1.2076437895425958E-2</v>
      </c>
      <c r="AD358" s="82">
        <f>IF(ISNA(VLOOKUP($B358,'Feeder DER'!$B$3:$V$366,'Feeder DER'!D$369,FALSE)),0,VLOOKUP($B358,'Feeder DER'!$B$3:$V$366,'Feeder DER'!D$369,FALSE)/1000)</f>
        <v>2.3775891072662307E-2</v>
      </c>
      <c r="AE358" s="82">
        <f>IF(ISNA(VLOOKUP($B358,'Feeder DER'!$B$3:$V$366,'Feeder DER'!E$369,FALSE)),0,VLOOKUP($B358,'Feeder DER'!$B$3:$V$366,'Feeder DER'!E$369,FALSE)/1000)</f>
        <v>3.8117432197173229E-2</v>
      </c>
      <c r="AF358" s="82">
        <f>IF(ISNA(VLOOKUP($B358,'Feeder DER'!$B$3:$V$366,'Feeder DER'!F$369,FALSE)),0,VLOOKUP($B358,'Feeder DER'!$B$3:$V$366,'Feeder DER'!F$369,FALSE)/1000)</f>
        <v>5.5604252339514444E-2</v>
      </c>
      <c r="AG358" s="82">
        <f>IF(ISNA(VLOOKUP($B358,'Feeder DER'!$B$3:$V$366,'Feeder DER'!G$369,FALSE)),0,VLOOKUP($B358,'Feeder DER'!$B$3:$V$366,'Feeder DER'!G$369,FALSE)/1000)</f>
        <v>7.5038959378881651E-2</v>
      </c>
      <c r="AH358" s="82">
        <f>IF(ISNA(VLOOKUP($B358,'Feeder DER'!$B$3:$V$366,'Feeder DER'!H$369,FALSE)),0,VLOOKUP($B358,'Feeder DER'!$B$3:$V$366,'Feeder DER'!H$369,FALSE)/1000)</f>
        <v>9.8193684693366853E-2</v>
      </c>
      <c r="AI358" s="82">
        <f>IF(ISNA(VLOOKUP($B358,'Feeder DER'!$B$3:$V$366,'Feeder DER'!I$369,FALSE)),0,VLOOKUP($B358,'Feeder DER'!$B$3:$V$366,'Feeder DER'!I$369,FALSE)/1000)</f>
        <v>0.12550310270042631</v>
      </c>
      <c r="AJ358" s="82">
        <f>IF(ISNA(VLOOKUP($B358,'Feeder DER'!$B$3:$V$366,'Feeder DER'!J$369,FALSE)),0,VLOOKUP($B358,'Feeder DER'!$B$3:$V$366,'Feeder DER'!J$369,FALSE)/1000)</f>
        <v>0.18802009400332811</v>
      </c>
      <c r="AK358" s="82">
        <f>IF(ISNA(VLOOKUP($B358,'Feeder DER'!$B$3:$V$366,'Feeder DER'!K$369,FALSE)),0,VLOOKUP($B358,'Feeder DER'!$B$3:$V$366,'Feeder DER'!K$369,FALSE)/1000)</f>
        <v>0.24045844720268969</v>
      </c>
      <c r="AL358" s="82">
        <f>IF(ISNA(VLOOKUP($B358,'Feeder DER'!$B$3:$V$366,'Feeder DER'!L$369,FALSE)),0,VLOOKUP($B358,'Feeder DER'!$B$3:$V$366,'Feeder DER'!L$369,FALSE)/1000)</f>
        <v>0.29091778154469033</v>
      </c>
      <c r="AM358" s="82">
        <f>IF(ISNA(VLOOKUP($B358,'Feeder DER'!$B$3:$V$366,'Feeder DER'!M$369,FALSE)),0,VLOOKUP($B358,'Feeder DER'!$B$3:$V$366,'Feeder DER'!M$369,FALSE)/1000)</f>
        <v>-0.10963821897482047</v>
      </c>
      <c r="AN358" s="82">
        <f>IF(ISNA(VLOOKUP($B358,'Feeder DER'!$B$3:$V$366,'Feeder DER'!N$369,FALSE)),0,VLOOKUP($B358,'Feeder DER'!$B$3:$V$366,'Feeder DER'!N$369,FALSE)/1000)</f>
        <v>-0.13435500713809931</v>
      </c>
      <c r="AO358" s="82">
        <f>IF(ISNA(VLOOKUP($B358,'Feeder DER'!$B$3:$V$366,'Feeder DER'!O$369,FALSE)),0,VLOOKUP($B358,'Feeder DER'!$B$3:$V$366,'Feeder DER'!O$369,FALSE)/1000)</f>
        <v>-0.16096429463279463</v>
      </c>
      <c r="AP358" s="82">
        <f>IF(ISNA(VLOOKUP($B358,'Feeder DER'!$B$3:$V$366,'Feeder DER'!P$369,FALSE)),0,VLOOKUP($B358,'Feeder DER'!$B$3:$V$366,'Feeder DER'!P$369,FALSE)/1000)</f>
        <v>-0.18590355700765063</v>
      </c>
      <c r="AQ358" s="82">
        <f>IF(ISNA(VLOOKUP($B358,'Feeder DER'!$B$3:$V$366,'Feeder DER'!Q$369,FALSE)),0,VLOOKUP($B358,'Feeder DER'!$B$3:$V$366,'Feeder DER'!Q$369,FALSE)/1000)</f>
        <v>-0.20665719573102115</v>
      </c>
      <c r="AR358" s="82">
        <f>IF(ISNA(VLOOKUP($B358,'Feeder DER'!$B$3:$V$366,'Feeder DER'!R$369,FALSE)),0,VLOOKUP($B358,'Feeder DER'!$B$3:$V$366,'Feeder DER'!R$369,FALSE)/1000)</f>
        <v>-0.2237470203897057</v>
      </c>
      <c r="AS358" s="82">
        <f>IF(ISNA(VLOOKUP($B358,'Feeder DER'!$B$3:$V$366,'Feeder DER'!S$369,FALSE)),0,VLOOKUP($B358,'Feeder DER'!$B$3:$V$366,'Feeder DER'!S$369,FALSE)/1000)</f>
        <v>-0.23816988955131024</v>
      </c>
      <c r="AT358" s="82">
        <f>IF(ISNA(VLOOKUP($B358,'Feeder DER'!$B$3:$V$366,'Feeder DER'!T$369,FALSE)),0,VLOOKUP($B358,'Feeder DER'!$B$3:$V$366,'Feeder DER'!T$369,FALSE)/1000)</f>
        <v>-0.24535431214112879</v>
      </c>
      <c r="AU358" s="82">
        <f>IF(ISNA(VLOOKUP($B358,'Feeder DER'!$B$3:$V$366,'Feeder DER'!U$369,FALSE)),0,VLOOKUP($B358,'Feeder DER'!$B$3:$V$366,'Feeder DER'!U$369,FALSE)/1000)</f>
        <v>-0.25578413820344559</v>
      </c>
      <c r="AV358" s="82">
        <f>IF(ISNA(VLOOKUP($B358,'Feeder DER'!$B$3:$V$366,'Feeder DER'!V$369,FALSE)),0,VLOOKUP($B358,'Feeder DER'!$B$3:$V$366,'Feeder DER'!V$369,FALSE)/1000)</f>
        <v>-0.26373936639781886</v>
      </c>
    </row>
    <row r="359" spans="1:48" x14ac:dyDescent="0.25">
      <c r="A359" s="9" t="s">
        <v>204</v>
      </c>
      <c r="B359" s="108">
        <v>43506</v>
      </c>
      <c r="C359" s="109">
        <v>68.620559689999993</v>
      </c>
      <c r="D359" s="109">
        <v>54.653794656296846</v>
      </c>
      <c r="E359" s="109">
        <v>54.653794656296846</v>
      </c>
      <c r="F359" s="109">
        <v>55.486160477444699</v>
      </c>
      <c r="G359" s="109">
        <v>57.458957619902051</v>
      </c>
      <c r="H359" s="109">
        <v>58.840689855050201</v>
      </c>
      <c r="I359" s="109">
        <v>59.140920012213456</v>
      </c>
      <c r="J359" s="109">
        <v>59.454756152347834</v>
      </c>
      <c r="K359" s="109">
        <v>59.926763488854185</v>
      </c>
      <c r="L359" s="109">
        <v>61.833440406055971</v>
      </c>
      <c r="M359" s="109">
        <v>65.801753914319846</v>
      </c>
      <c r="N359" s="109">
        <v>69.773770791769635</v>
      </c>
      <c r="P359" s="109">
        <v>94.824400471321397</v>
      </c>
      <c r="Q359" s="109">
        <v>71.120228447943973</v>
      </c>
      <c r="R359" s="109">
        <v>71.120228447943973</v>
      </c>
      <c r="S359" s="109">
        <v>73.335563365468204</v>
      </c>
      <c r="T359" s="109">
        <v>74.767415063028153</v>
      </c>
      <c r="U359" s="109">
        <v>76.126769075756329</v>
      </c>
      <c r="V359" s="109">
        <v>76.616361603584281</v>
      </c>
      <c r="W359" s="109">
        <v>77.214792072592161</v>
      </c>
      <c r="X359" s="109">
        <v>78.069452989225894</v>
      </c>
      <c r="Y359" s="109">
        <v>79.630036437518214</v>
      </c>
      <c r="Z359" s="109">
        <v>83.550715913348597</v>
      </c>
      <c r="AA359" s="109">
        <v>87.105599194302627</v>
      </c>
      <c r="AC359" s="82">
        <f>IF(ISNA(VLOOKUP($B359,'Feeder DER'!$B$3:$V$366,'Feeder DER'!C$369,FALSE)),0,VLOOKUP($B359,'Feeder DER'!$B$3:$V$366,'Feeder DER'!C$369,FALSE)/1000)</f>
        <v>6.5030165574338397E-2</v>
      </c>
      <c r="AD359" s="82">
        <f>IF(ISNA(VLOOKUP($B359,'Feeder DER'!$B$3:$V$366,'Feeder DER'!D$369,FALSE)),0,VLOOKUP($B359,'Feeder DER'!$B$3:$V$366,'Feeder DER'!D$369,FALSE)/1000)</f>
        <v>0.12803031378303037</v>
      </c>
      <c r="AE359" s="82">
        <f>IF(ISNA(VLOOKUP($B359,'Feeder DER'!$B$3:$V$366,'Feeder DER'!E$369,FALSE)),0,VLOOKUP($B359,'Feeder DER'!$B$3:$V$366,'Feeder DER'!E$369,FALSE)/1000)</f>
        <v>0.20525778781089499</v>
      </c>
      <c r="AF359" s="82">
        <f>IF(ISNA(VLOOKUP($B359,'Feeder DER'!$B$3:$V$366,'Feeder DER'!F$369,FALSE)),0,VLOOKUP($B359,'Feeder DER'!$B$3:$V$366,'Feeder DER'!F$369,FALSE)/1000)</f>
        <v>0.29942221105161226</v>
      </c>
      <c r="AG359" s="82">
        <f>IF(ISNA(VLOOKUP($B359,'Feeder DER'!$B$3:$V$366,'Feeder DER'!G$369,FALSE)),0,VLOOKUP($B359,'Feeder DER'!$B$3:$V$366,'Feeder DER'!G$369,FALSE)/1000)</f>
        <v>0.40407577095088504</v>
      </c>
      <c r="AH359" s="82">
        <f>IF(ISNA(VLOOKUP($B359,'Feeder DER'!$B$3:$V$366,'Feeder DER'!H$369,FALSE)),0,VLOOKUP($B359,'Feeder DER'!$B$3:$V$366,'Feeder DER'!H$369,FALSE)/1000)</f>
        <v>0.52876118183678977</v>
      </c>
      <c r="AI359" s="82">
        <f>IF(ISNA(VLOOKUP($B359,'Feeder DER'!$B$3:$V$366,'Feeder DER'!I$369,FALSE)),0,VLOOKUP($B359,'Feeder DER'!$B$3:$V$366,'Feeder DER'!I$369,FALSE)/1000)</f>
        <v>0.67581911316690035</v>
      </c>
      <c r="AJ359" s="82">
        <f>IF(ISNA(VLOOKUP($B359,'Feeder DER'!$B$3:$V$366,'Feeder DER'!J$369,FALSE)),0,VLOOKUP($B359,'Feeder DER'!$B$3:$V$366,'Feeder DER'!J$369,FALSE)/1000)</f>
        <v>1.0124655921072687</v>
      </c>
      <c r="AK359" s="82">
        <f>IF(ISNA(VLOOKUP($B359,'Feeder DER'!$B$3:$V$366,'Feeder DER'!K$369,FALSE)),0,VLOOKUP($B359,'Feeder DER'!$B$3:$V$366,'Feeder DER'!K$369,FALSE)/1000)</f>
        <v>1.2948398170674045</v>
      </c>
      <c r="AL359" s="82">
        <f>IF(ISNA(VLOOKUP($B359,'Feeder DER'!$B$3:$V$366,'Feeder DER'!L$369,FALSE)),0,VLOOKUP($B359,'Feeder DER'!$B$3:$V$366,'Feeder DER'!L$369,FALSE)/1000)</f>
        <v>1.5665572635069756</v>
      </c>
      <c r="AM359" s="82">
        <f>IF(ISNA(VLOOKUP($B359,'Feeder DER'!$B$3:$V$366,'Feeder DER'!M$369,FALSE)),0,VLOOKUP($B359,'Feeder DER'!$B$3:$V$366,'Feeder DER'!M$369,FALSE)/1000)</f>
        <v>-0.59038862245204016</v>
      </c>
      <c r="AN359" s="82">
        <f>IF(ISNA(VLOOKUP($B359,'Feeder DER'!$B$3:$V$366,'Feeder DER'!N$369,FALSE)),0,VLOOKUP($B359,'Feeder DER'!$B$3:$V$366,'Feeder DER'!N$369,FALSE)/1000)</f>
        <v>-0.72348555390172353</v>
      </c>
      <c r="AO359" s="82">
        <f>IF(ISNA(VLOOKUP($B359,'Feeder DER'!$B$3:$V$366,'Feeder DER'!O$369,FALSE)),0,VLOOKUP($B359,'Feeder DER'!$B$3:$V$366,'Feeder DER'!O$369,FALSE)/1000)</f>
        <v>-0.86677336663089055</v>
      </c>
      <c r="AP359" s="82">
        <f>IF(ISNA(VLOOKUP($B359,'Feeder DER'!$B$3:$V$366,'Feeder DER'!P$369,FALSE)),0,VLOOKUP($B359,'Feeder DER'!$B$3:$V$366,'Feeder DER'!P$369,FALSE)/1000)</f>
        <v>-1.001068294951851</v>
      </c>
      <c r="AQ359" s="82">
        <f>IF(ISNA(VLOOKUP($B359,'Feeder DER'!$B$3:$V$366,'Feeder DER'!Q$369,FALSE)),0,VLOOKUP($B359,'Feeder DER'!$B$3:$V$366,'Feeder DER'!Q$369,FALSE)/1000)</f>
        <v>-1.1128241433350865</v>
      </c>
      <c r="AR359" s="82">
        <f>IF(ISNA(VLOOKUP($B359,'Feeder DER'!$B$3:$V$366,'Feeder DER'!R$369,FALSE)),0,VLOOKUP($B359,'Feeder DER'!$B$3:$V$366,'Feeder DER'!R$369,FALSE)/1000)</f>
        <v>-1.2048507936449102</v>
      </c>
      <c r="AS359" s="82">
        <f>IF(ISNA(VLOOKUP($B359,'Feeder DER'!$B$3:$V$366,'Feeder DER'!S$369,FALSE)),0,VLOOKUP($B359,'Feeder DER'!$B$3:$V$366,'Feeder DER'!S$369,FALSE)/1000)</f>
        <v>-1.2825162093708016</v>
      </c>
      <c r="AT359" s="82">
        <f>IF(ISNA(VLOOKUP($B359,'Feeder DER'!$B$3:$V$366,'Feeder DER'!T$369,FALSE)),0,VLOOKUP($B359,'Feeder DER'!$B$3:$V$366,'Feeder DER'!T$369,FALSE)/1000)</f>
        <v>-1.3212034609111643</v>
      </c>
      <c r="AU359" s="82">
        <f>IF(ISNA(VLOOKUP($B359,'Feeder DER'!$B$3:$V$366,'Feeder DER'!U$369,FALSE)),0,VLOOKUP($B359,'Feeder DER'!$B$3:$V$366,'Feeder DER'!U$369,FALSE)/1000)</f>
        <v>-1.3773668198103068</v>
      </c>
      <c r="AV359" s="82">
        <f>IF(ISNA(VLOOKUP($B359,'Feeder DER'!$B$3:$V$366,'Feeder DER'!V$369,FALSE)),0,VLOOKUP($B359,'Feeder DER'!$B$3:$V$366,'Feeder DER'!V$369,FALSE)/1000)</f>
        <v>-1.4202047668226192</v>
      </c>
    </row>
    <row r="360" spans="1:48" x14ac:dyDescent="0.25">
      <c r="A360" s="9" t="s">
        <v>204</v>
      </c>
      <c r="B360" s="108">
        <v>43507</v>
      </c>
      <c r="C360" s="109">
        <v>83.313796999999994</v>
      </c>
      <c r="D360" s="109">
        <v>108.17666238848585</v>
      </c>
      <c r="E360" s="109">
        <v>108.17666238848585</v>
      </c>
      <c r="F360" s="109">
        <v>109.82417025110142</v>
      </c>
      <c r="G360" s="109">
        <v>113.72894231281573</v>
      </c>
      <c r="H360" s="109">
        <v>116.46381520595871</v>
      </c>
      <c r="I360" s="109">
        <v>117.05806298975006</v>
      </c>
      <c r="J360" s="109">
        <v>117.67924119686491</v>
      </c>
      <c r="K360" s="109">
        <v>118.61348882975554</v>
      </c>
      <c r="L360" s="109">
        <v>122.38738863768577</v>
      </c>
      <c r="M360" s="109">
        <v>130.24190108892086</v>
      </c>
      <c r="N360" s="109">
        <v>138.10374364633876</v>
      </c>
      <c r="P360" s="109">
        <v>118.374732649092</v>
      </c>
      <c r="Q360" s="109">
        <v>96.094830837264809</v>
      </c>
      <c r="R360" s="109">
        <v>96.094830837264809</v>
      </c>
      <c r="S360" s="109">
        <v>99.088103479846311</v>
      </c>
      <c r="T360" s="109">
        <v>101.02276468192308</v>
      </c>
      <c r="U360" s="109">
        <v>102.85946988875016</v>
      </c>
      <c r="V360" s="109">
        <v>103.520987886759</v>
      </c>
      <c r="W360" s="109">
        <v>104.32956339252063</v>
      </c>
      <c r="X360" s="109">
        <v>105.48434731264335</v>
      </c>
      <c r="Y360" s="109">
        <v>107.59294574861225</v>
      </c>
      <c r="Z360" s="109">
        <v>112.89041229531804</v>
      </c>
      <c r="AA360" s="109">
        <v>117.69362953722461</v>
      </c>
      <c r="AC360" s="82">
        <f>IF(ISNA(VLOOKUP($B360,'Feeder DER'!$B$3:$V$366,'Feeder DER'!C$369,FALSE)),0,VLOOKUP($B360,'Feeder DER'!$B$3:$V$366,'Feeder DER'!C$369,FALSE)/1000)</f>
        <v>6.4905666214591748E-2</v>
      </c>
      <c r="AD360" s="82">
        <f>IF(ISNA(VLOOKUP($B360,'Feeder DER'!$B$3:$V$366,'Feeder DER'!D$369,FALSE)),0,VLOOKUP($B360,'Feeder DER'!$B$3:$V$366,'Feeder DER'!D$369,FALSE)/1000)</f>
        <v>0.12778520150393077</v>
      </c>
      <c r="AE360" s="82">
        <f>IF(ISNA(VLOOKUP($B360,'Feeder DER'!$B$3:$V$366,'Feeder DER'!E$369,FALSE)),0,VLOOKUP($B360,'Feeder DER'!$B$3:$V$366,'Feeder DER'!E$369,FALSE)/1000)</f>
        <v>0.20486482459236749</v>
      </c>
      <c r="AF360" s="82">
        <f>IF(ISNA(VLOOKUP($B360,'Feeder DER'!$B$3:$V$366,'Feeder DER'!F$369,FALSE)),0,VLOOKUP($B360,'Feeder DER'!$B$3:$V$366,'Feeder DER'!F$369,FALSE)/1000)</f>
        <v>0.29884897133677185</v>
      </c>
      <c r="AG360" s="82">
        <f>IF(ISNA(VLOOKUP($B360,'Feeder DER'!$B$3:$V$366,'Feeder DER'!G$369,FALSE)),0,VLOOKUP($B360,'Feeder DER'!$B$3:$V$366,'Feeder DER'!G$369,FALSE)/1000)</f>
        <v>0.40330217343151525</v>
      </c>
      <c r="AH360" s="82">
        <f>IF(ISNA(VLOOKUP($B360,'Feeder DER'!$B$3:$V$366,'Feeder DER'!H$369,FALSE)),0,VLOOKUP($B360,'Feeder DER'!$B$3:$V$366,'Feeder DER'!H$369,FALSE)/1000)</f>
        <v>0.52774887580902319</v>
      </c>
      <c r="AI360" s="82">
        <f>IF(ISNA(VLOOKUP($B360,'Feeder DER'!$B$3:$V$366,'Feeder DER'!I$369,FALSE)),0,VLOOKUP($B360,'Feeder DER'!$B$3:$V$366,'Feeder DER'!I$369,FALSE)/1000)</f>
        <v>0.67452526674730839</v>
      </c>
      <c r="AJ360" s="82">
        <f>IF(ISNA(VLOOKUP($B360,'Feeder DER'!$B$3:$V$366,'Feeder DER'!J$369,FALSE)),0,VLOOKUP($B360,'Feeder DER'!$B$3:$V$366,'Feeder DER'!J$369,FALSE)/1000)</f>
        <v>1.0105272406226984</v>
      </c>
      <c r="AK360" s="82">
        <f>IF(ISNA(VLOOKUP($B360,'Feeder DER'!$B$3:$V$366,'Feeder DER'!K$369,FALSE)),0,VLOOKUP($B360,'Feeder DER'!$B$3:$V$366,'Feeder DER'!K$369,FALSE)/1000)</f>
        <v>1.2923608640034594</v>
      </c>
      <c r="AL360" s="82">
        <f>IF(ISNA(VLOOKUP($B360,'Feeder DER'!$B$3:$V$366,'Feeder DER'!L$369,FALSE)),0,VLOOKUP($B360,'Feeder DER'!$B$3:$V$366,'Feeder DER'!L$369,FALSE)/1000)</f>
        <v>1.5635581111199168</v>
      </c>
      <c r="AM360" s="82">
        <f>IF(ISNA(VLOOKUP($B360,'Feeder DER'!$B$3:$V$366,'Feeder DER'!M$369,FALSE)),0,VLOOKUP($B360,'Feeder DER'!$B$3:$V$366,'Feeder DER'!M$369,FALSE)/1000)</f>
        <v>-0.58925833153477403</v>
      </c>
      <c r="AN360" s="82">
        <f>IF(ISNA(VLOOKUP($B360,'Feeder DER'!$B$3:$V$366,'Feeder DER'!N$369,FALSE)),0,VLOOKUP($B360,'Feeder DER'!$B$3:$V$366,'Feeder DER'!N$369,FALSE)/1000)</f>
        <v>-0.72210045073535145</v>
      </c>
      <c r="AO360" s="82">
        <f>IF(ISNA(VLOOKUP($B360,'Feeder DER'!$B$3:$V$366,'Feeder DER'!O$369,FALSE)),0,VLOOKUP($B360,'Feeder DER'!$B$3:$V$366,'Feeder DER'!O$369,FALSE)/1000)</f>
        <v>-0.86511394091302674</v>
      </c>
      <c r="AP360" s="82">
        <f>IF(ISNA(VLOOKUP($B360,'Feeder DER'!$B$3:$V$366,'Feeder DER'!P$369,FALSE)),0,VLOOKUP($B360,'Feeder DER'!$B$3:$V$366,'Feeder DER'!P$369,FALSE)/1000)</f>
        <v>-0.99915176343630829</v>
      </c>
      <c r="AQ360" s="82">
        <f>IF(ISNA(VLOOKUP($B360,'Feeder DER'!$B$3:$V$366,'Feeder DER'!Q$369,FALSE)),0,VLOOKUP($B360,'Feeder DER'!$B$3:$V$366,'Feeder DER'!Q$369,FALSE)/1000)</f>
        <v>-1.1106936567811585</v>
      </c>
      <c r="AR360" s="82">
        <f>IF(ISNA(VLOOKUP($B360,'Feeder DER'!$B$3:$V$366,'Feeder DER'!R$369,FALSE)),0,VLOOKUP($B360,'Feeder DER'!$B$3:$V$366,'Feeder DER'!R$369,FALSE)/1000)</f>
        <v>-1.2025441233316141</v>
      </c>
      <c r="AS360" s="82">
        <f>IF(ISNA(VLOOKUP($B360,'Feeder DER'!$B$3:$V$366,'Feeder DER'!S$369,FALSE)),0,VLOOKUP($B360,'Feeder DER'!$B$3:$V$366,'Feeder DER'!S$369,FALSE)/1000)</f>
        <v>-1.2800608496847055</v>
      </c>
      <c r="AT360" s="82">
        <f>IF(ISNA(VLOOKUP($B360,'Feeder DER'!$B$3:$V$366,'Feeder DER'!T$369,FALSE)),0,VLOOKUP($B360,'Feeder DER'!$B$3:$V$366,'Feeder DER'!T$369,FALSE)/1000)</f>
        <v>-1.3186740350128023</v>
      </c>
      <c r="AU360" s="82">
        <f>IF(ISNA(VLOOKUP($B360,'Feeder DER'!$B$3:$V$366,'Feeder DER'!U$369,FALSE)),0,VLOOKUP($B360,'Feeder DER'!$B$3:$V$366,'Feeder DER'!U$369,FALSE)/1000)</f>
        <v>-1.3747298699319208</v>
      </c>
      <c r="AV360" s="82">
        <f>IF(ISNA(VLOOKUP($B360,'Feeder DER'!$B$3:$V$366,'Feeder DER'!V$369,FALSE)),0,VLOOKUP($B360,'Feeder DER'!$B$3:$V$366,'Feeder DER'!V$369,FALSE)/1000)</f>
        <v>-1.4174858042824359</v>
      </c>
    </row>
    <row r="361" spans="1:48" x14ac:dyDescent="0.25">
      <c r="A361" s="9" t="s">
        <v>1672</v>
      </c>
      <c r="B361" s="108">
        <v>99981</v>
      </c>
      <c r="C361" s="109">
        <v>31.181755215019301</v>
      </c>
      <c r="D361" s="109">
        <v>38.877409609842751</v>
      </c>
      <c r="E361" s="109">
        <v>38.877409609842751</v>
      </c>
      <c r="F361" s="109">
        <v>39.469504398091267</v>
      </c>
      <c r="G361" s="109">
        <v>40.872833170901472</v>
      </c>
      <c r="H361" s="109">
        <v>41.855714056204995</v>
      </c>
      <c r="I361" s="109">
        <v>42.069279662594568</v>
      </c>
      <c r="J361" s="109">
        <v>42.292523743762324</v>
      </c>
      <c r="K361" s="109">
        <v>42.628281263905421</v>
      </c>
      <c r="L361" s="109">
        <v>43.984576100702192</v>
      </c>
      <c r="M361" s="109">
        <v>46.807394730062846</v>
      </c>
      <c r="N361" s="109">
        <v>49.632847712658858</v>
      </c>
      <c r="P361" s="109">
        <v>44.543044996814501</v>
      </c>
      <c r="Q361" s="109">
        <v>44.028761331123206</v>
      </c>
      <c r="R361" s="109">
        <v>44.028761331123206</v>
      </c>
      <c r="S361" s="109">
        <v>45.400219979116308</v>
      </c>
      <c r="T361" s="109">
        <v>46.286643687661822</v>
      </c>
      <c r="U361" s="109">
        <v>47.128185885951027</v>
      </c>
      <c r="V361" s="109">
        <v>47.431280420764224</v>
      </c>
      <c r="W361" s="109">
        <v>47.801753813049601</v>
      </c>
      <c r="X361" s="109">
        <v>48.330853090972312</v>
      </c>
      <c r="Y361" s="109">
        <v>49.296971418790342</v>
      </c>
      <c r="Z361" s="109">
        <v>51.724166390801983</v>
      </c>
      <c r="AA361" s="109">
        <v>53.92490605310055</v>
      </c>
      <c r="AC361" s="82">
        <f>IF(ISNA(VLOOKUP($B361,'Feeder DER'!$B$3:$V$366,'Feeder DER'!C$369,FALSE)),0,VLOOKUP($B361,'Feeder DER'!$B$3:$V$366,'Feeder DER'!C$369,FALSE)/1000)</f>
        <v>6.101078415251443E-2</v>
      </c>
      <c r="AD361" s="82">
        <f>IF(ISNA(VLOOKUP($B361,'Feeder DER'!$B$3:$V$366,'Feeder DER'!D$369,FALSE)),0,VLOOKUP($B361,'Feeder DER'!$B$3:$V$366,'Feeder DER'!D$369,FALSE)/1000)</f>
        <v>0.10210265831800143</v>
      </c>
      <c r="AE361" s="82">
        <f>IF(ISNA(VLOOKUP($B361,'Feeder DER'!$B$3:$V$366,'Feeder DER'!E$369,FALSE)),0,VLOOKUP($B361,'Feeder DER'!$B$3:$V$366,'Feeder DER'!E$369,FALSE)/1000)</f>
        <v>0.17687741113872607</v>
      </c>
      <c r="AF361" s="82">
        <f>IF(ISNA(VLOOKUP($B361,'Feeder DER'!$B$3:$V$366,'Feeder DER'!F$369,FALSE)),0,VLOOKUP($B361,'Feeder DER'!$B$3:$V$366,'Feeder DER'!F$369,FALSE)/1000)</f>
        <v>0.32628311653290887</v>
      </c>
      <c r="AG361" s="82">
        <f>IF(ISNA(VLOOKUP($B361,'Feeder DER'!$B$3:$V$366,'Feeder DER'!G$369,FALSE)),0,VLOOKUP($B361,'Feeder DER'!$B$3:$V$366,'Feeder DER'!G$369,FALSE)/1000)</f>
        <v>0.54770027479126027</v>
      </c>
      <c r="AH361" s="82">
        <f>IF(ISNA(VLOOKUP($B361,'Feeder DER'!$B$3:$V$366,'Feeder DER'!H$369,FALSE)),0,VLOOKUP($B361,'Feeder DER'!$B$3:$V$366,'Feeder DER'!H$369,FALSE)/1000)</f>
        <v>0.87130944867263227</v>
      </c>
      <c r="AI361" s="82">
        <f>IF(ISNA(VLOOKUP($B361,'Feeder DER'!$B$3:$V$366,'Feeder DER'!I$369,FALSE)),0,VLOOKUP($B361,'Feeder DER'!$B$3:$V$366,'Feeder DER'!I$369,FALSE)/1000)</f>
        <v>1.3000606616776624</v>
      </c>
      <c r="AJ361" s="82">
        <f>IF(ISNA(VLOOKUP($B361,'Feeder DER'!$B$3:$V$366,'Feeder DER'!J$369,FALSE)),0,VLOOKUP($B361,'Feeder DER'!$B$3:$V$366,'Feeder DER'!J$369,FALSE)/1000)</f>
        <v>2.4108315368369029</v>
      </c>
      <c r="AK361" s="82">
        <f>IF(ISNA(VLOOKUP($B361,'Feeder DER'!$B$3:$V$366,'Feeder DER'!K$369,FALSE)),0,VLOOKUP($B361,'Feeder DER'!$B$3:$V$366,'Feeder DER'!K$369,FALSE)/1000)</f>
        <v>3.3153937269340092</v>
      </c>
      <c r="AL361" s="82">
        <f>IF(ISNA(VLOOKUP($B361,'Feeder DER'!$B$3:$V$366,'Feeder DER'!L$369,FALSE)),0,VLOOKUP($B361,'Feeder DER'!$B$3:$V$366,'Feeder DER'!L$369,FALSE)/1000)</f>
        <v>4.2164648547735792</v>
      </c>
      <c r="AM361" s="82">
        <f>IF(ISNA(VLOOKUP($B361,'Feeder DER'!$B$3:$V$366,'Feeder DER'!M$369,FALSE)),0,VLOOKUP($B361,'Feeder DER'!$B$3:$V$366,'Feeder DER'!M$369,FALSE)/1000)</f>
        <v>-5.988844905868116E-2</v>
      </c>
      <c r="AN361" s="82">
        <f>IF(ISNA(VLOOKUP($B361,'Feeder DER'!$B$3:$V$366,'Feeder DER'!N$369,FALSE)),0,VLOOKUP($B361,'Feeder DER'!$B$3:$V$366,'Feeder DER'!N$369,FALSE)/1000)</f>
        <v>-6.9869147325346034E-2</v>
      </c>
      <c r="AO361" s="82">
        <f>IF(ISNA(VLOOKUP($B361,'Feeder DER'!$B$3:$V$366,'Feeder DER'!O$369,FALSE)),0,VLOOKUP($B361,'Feeder DER'!$B$3:$V$366,'Feeder DER'!O$369,FALSE)/1000)</f>
        <v>-6.4774657043532899E-2</v>
      </c>
      <c r="AP361" s="82">
        <f>IF(ISNA(VLOOKUP($B361,'Feeder DER'!$B$3:$V$366,'Feeder DER'!P$369,FALSE)),0,VLOOKUP($B361,'Feeder DER'!$B$3:$V$366,'Feeder DER'!P$369,FALSE)/1000)</f>
        <v>-1.6831899103825265E-2</v>
      </c>
      <c r="AQ361" s="82">
        <f>IF(ISNA(VLOOKUP($B361,'Feeder DER'!$B$3:$V$366,'Feeder DER'!Q$369,FALSE)),0,VLOOKUP($B361,'Feeder DER'!$B$3:$V$366,'Feeder DER'!Q$369,FALSE)/1000)</f>
        <v>2.1276195290439479E-2</v>
      </c>
      <c r="AR361" s="82">
        <f>IF(ISNA(VLOOKUP($B361,'Feeder DER'!$B$3:$V$366,'Feeder DER'!R$369,FALSE)),0,VLOOKUP($B361,'Feeder DER'!$B$3:$V$366,'Feeder DER'!R$369,FALSE)/1000)</f>
        <v>2.6959925096613446E-2</v>
      </c>
      <c r="AS361" s="82">
        <f>IF(ISNA(VLOOKUP($B361,'Feeder DER'!$B$3:$V$366,'Feeder DER'!S$369,FALSE)),0,VLOOKUP($B361,'Feeder DER'!$B$3:$V$366,'Feeder DER'!S$369,FALSE)/1000)</f>
        <v>3.3488738179300516E-2</v>
      </c>
      <c r="AT361" s="82">
        <f>IF(ISNA(VLOOKUP($B361,'Feeder DER'!$B$3:$V$366,'Feeder DER'!T$369,FALSE)),0,VLOOKUP($B361,'Feeder DER'!$B$3:$V$366,'Feeder DER'!T$369,FALSE)/1000)</f>
        <v>4.7139962591247947E-2</v>
      </c>
      <c r="AU361" s="82">
        <f>IF(ISNA(VLOOKUP($B361,'Feeder DER'!$B$3:$V$366,'Feeder DER'!U$369,FALSE)),0,VLOOKUP($B361,'Feeder DER'!$B$3:$V$366,'Feeder DER'!U$369,FALSE)/1000)</f>
        <v>5.9034984030030158E-2</v>
      </c>
      <c r="AV361" s="82">
        <f>IF(ISNA(VLOOKUP($B361,'Feeder DER'!$B$3:$V$366,'Feeder DER'!V$369,FALSE)),0,VLOOKUP($B361,'Feeder DER'!$B$3:$V$366,'Feeder DER'!V$369,FALSE)/1000)</f>
        <v>7.0387461933036424E-2</v>
      </c>
    </row>
    <row r="362" spans="1:48" x14ac:dyDescent="0.25">
      <c r="A362" s="9" t="s">
        <v>1672</v>
      </c>
      <c r="B362" s="108">
        <v>99982</v>
      </c>
      <c r="C362" s="109">
        <v>23.666666029999998</v>
      </c>
      <c r="D362" s="109">
        <v>220.27169988358332</v>
      </c>
      <c r="E362" s="109">
        <v>184.21038347575808</v>
      </c>
      <c r="F362" s="109">
        <v>223.62639163924732</v>
      </c>
      <c r="G362" s="109">
        <v>231.57737441779608</v>
      </c>
      <c r="H362" s="109">
        <v>237.14618277106857</v>
      </c>
      <c r="I362" s="109">
        <v>238.35620318210414</v>
      </c>
      <c r="J362" s="109">
        <v>239.6210599135907</v>
      </c>
      <c r="K362" s="109">
        <v>241.52339549748959</v>
      </c>
      <c r="L362" s="109">
        <v>249.20789331364332</v>
      </c>
      <c r="M362" s="109">
        <v>265.20142436914085</v>
      </c>
      <c r="N362" s="109">
        <v>281.20988114811303</v>
      </c>
      <c r="P362" s="109">
        <v>28.7912412880125</v>
      </c>
      <c r="Q362" s="109">
        <v>57.71783994381925</v>
      </c>
      <c r="R362" s="109">
        <v>25.996998684287039</v>
      </c>
      <c r="S362" s="109">
        <v>59.515701803686689</v>
      </c>
      <c r="T362" s="109">
        <v>60.677725448809561</v>
      </c>
      <c r="U362" s="109">
        <v>61.780913375027488</v>
      </c>
      <c r="V362" s="109">
        <v>62.178243695465746</v>
      </c>
      <c r="W362" s="109">
        <v>62.663901781519044</v>
      </c>
      <c r="X362" s="109">
        <v>63.357504474719192</v>
      </c>
      <c r="Y362" s="109">
        <v>64.624000767731502</v>
      </c>
      <c r="Z362" s="109">
        <v>67.805840244282521</v>
      </c>
      <c r="AA362" s="109">
        <v>70.690816694818594</v>
      </c>
      <c r="AC362" s="82">
        <f>IF(ISNA(VLOOKUP($B362,'Feeder DER'!$B$3:$V$366,'Feeder DER'!C$369,FALSE)),0,VLOOKUP($B362,'Feeder DER'!$B$3:$V$366,'Feeder DER'!C$369,FALSE)/1000)</f>
        <v>9.4419156679088017E-5</v>
      </c>
      <c r="AD362" s="82">
        <f>IF(ISNA(VLOOKUP($B362,'Feeder DER'!$B$3:$V$366,'Feeder DER'!D$369,FALSE)),0,VLOOKUP($B362,'Feeder DER'!$B$3:$V$366,'Feeder DER'!D$369,FALSE)/1000)</f>
        <v>1.5797687836138961E-4</v>
      </c>
      <c r="AE362" s="82">
        <f>IF(ISNA(VLOOKUP($B362,'Feeder DER'!$B$3:$V$366,'Feeder DER'!E$369,FALSE)),0,VLOOKUP($B362,'Feeder DER'!$B$3:$V$366,'Feeder DER'!E$369,FALSE)/1000)</f>
        <v>2.737102101802818E-4</v>
      </c>
      <c r="AF362" s="82">
        <f>IF(ISNA(VLOOKUP($B362,'Feeder DER'!$B$3:$V$366,'Feeder DER'!F$369,FALSE)),0,VLOOKUP($B362,'Feeder DER'!$B$3:$V$366,'Feeder DER'!F$369,FALSE)/1000)</f>
        <v>5.0507927015926168E-4</v>
      </c>
      <c r="AG362" s="82">
        <f>IF(ISNA(VLOOKUP($B362,'Feeder DER'!$B$3:$V$366,'Feeder DER'!G$369,FALSE)),0,VLOOKUP($B362,'Feeder DER'!$B$3:$V$366,'Feeder DER'!G$369,FALSE)/1000)</f>
        <v>8.4803683372324987E-4</v>
      </c>
      <c r="AH362" s="82">
        <f>IF(ISNA(VLOOKUP($B362,'Feeder DER'!$B$3:$V$366,'Feeder DER'!H$369,FALSE)),0,VLOOKUP($B362,'Feeder DER'!$B$3:$V$366,'Feeder DER'!H$369,FALSE)/1000)</f>
        <v>1.3493396236385091E-3</v>
      </c>
      <c r="AI362" s="82">
        <f>IF(ISNA(VLOOKUP($B362,'Feeder DER'!$B$3:$V$366,'Feeder DER'!I$369,FALSE)),0,VLOOKUP($B362,'Feeder DER'!$B$3:$V$366,'Feeder DER'!I$369,FALSE)/1000)</f>
        <v>2.0135544059300663E-3</v>
      </c>
      <c r="AJ362" s="82">
        <f>IF(ISNA(VLOOKUP($B362,'Feeder DER'!$B$3:$V$366,'Feeder DER'!J$369,FALSE)),0,VLOOKUP($B362,'Feeder DER'!$B$3:$V$366,'Feeder DER'!J$369,FALSE)/1000)</f>
        <v>3.7344363870107176E-3</v>
      </c>
      <c r="AK362" s="82">
        <f>IF(ISNA(VLOOKUP($B362,'Feeder DER'!$B$3:$V$366,'Feeder DER'!K$369,FALSE)),0,VLOOKUP($B362,'Feeder DER'!$B$3:$V$366,'Feeder DER'!K$369,FALSE)/1000)</f>
        <v>5.1358263257673007E-3</v>
      </c>
      <c r="AL362" s="82">
        <f>IF(ISNA(VLOOKUP($B362,'Feeder DER'!$B$3:$V$366,'Feeder DER'!L$369,FALSE)),0,VLOOKUP($B362,'Feeder DER'!$B$3:$V$366,'Feeder DER'!L$369,FALSE)/1000)</f>
        <v>6.531824944547098E-3</v>
      </c>
      <c r="AM362" s="82">
        <f>IF(ISNA(VLOOKUP($B362,'Feeder DER'!$B$3:$V$366,'Feeder DER'!M$369,FALSE)),0,VLOOKUP($B362,'Feeder DER'!$B$3:$V$366,'Feeder DER'!M$369,FALSE)/1000)</f>
        <v>-9.1317886683478099E-5</v>
      </c>
      <c r="AN362" s="82">
        <f>IF(ISNA(VLOOKUP($B362,'Feeder DER'!$B$3:$V$366,'Feeder DER'!N$369,FALSE)),0,VLOOKUP($B362,'Feeder DER'!$B$3:$V$366,'Feeder DER'!N$369,FALSE)/1000)</f>
        <v>-1.0644768256660658E-4</v>
      </c>
      <c r="AO362" s="82">
        <f>IF(ISNA(VLOOKUP($B362,'Feeder DER'!$B$3:$V$366,'Feeder DER'!O$369,FALSE)),0,VLOOKUP($B362,'Feeder DER'!$B$3:$V$366,'Feeder DER'!O$369,FALSE)/1000)</f>
        <v>-9.8185621500557015E-5</v>
      </c>
      <c r="AP362" s="82">
        <f>IF(ISNA(VLOOKUP($B362,'Feeder DER'!$B$3:$V$366,'Feeder DER'!P$369,FALSE)),0,VLOOKUP($B362,'Feeder DER'!$B$3:$V$366,'Feeder DER'!P$369,FALSE)/1000)</f>
        <v>-2.3535188740815394E-5</v>
      </c>
      <c r="AQ362" s="82">
        <f>IF(ISNA(VLOOKUP($B362,'Feeder DER'!$B$3:$V$366,'Feeder DER'!Q$369,FALSE)),0,VLOOKUP($B362,'Feeder DER'!$B$3:$V$366,'Feeder DER'!Q$369,FALSE)/1000)</f>
        <v>3.2726613013906317E-5</v>
      </c>
      <c r="AR362" s="82">
        <f>IF(ISNA(VLOOKUP($B362,'Feeder DER'!$B$3:$V$366,'Feeder DER'!R$369,FALSE)),0,VLOOKUP($B362,'Feeder DER'!$B$3:$V$366,'Feeder DER'!R$369,FALSE)/1000)</f>
        <v>4.1483844509352642E-5</v>
      </c>
      <c r="AS362" s="82">
        <f>IF(ISNA(VLOOKUP($B362,'Feeder DER'!$B$3:$V$366,'Feeder DER'!S$369,FALSE)),0,VLOOKUP($B362,'Feeder DER'!$B$3:$V$366,'Feeder DER'!S$369,FALSE)/1000)</f>
        <v>5.1547508492013788E-5</v>
      </c>
      <c r="AT362" s="82">
        <f>IF(ISNA(VLOOKUP($B362,'Feeder DER'!$B$3:$V$366,'Feeder DER'!T$369,FALSE)),0,VLOOKUP($B362,'Feeder DER'!$B$3:$V$366,'Feeder DER'!T$369,FALSE)/1000)</f>
        <v>7.259981702845314E-5</v>
      </c>
      <c r="AU362" s="82">
        <f>IF(ISNA(VLOOKUP($B362,'Feeder DER'!$B$3:$V$366,'Feeder DER'!U$369,FALSE)),0,VLOOKUP($B362,'Feeder DER'!$B$3:$V$366,'Feeder DER'!U$369,FALSE)/1000)</f>
        <v>9.0940550530454835E-5</v>
      </c>
      <c r="AV362" s="82">
        <f>IF(ISNA(VLOOKUP($B362,'Feeder DER'!$B$3:$V$366,'Feeder DER'!V$369,FALSE)),0,VLOOKUP($B362,'Feeder DER'!$B$3:$V$366,'Feeder DER'!V$369,FALSE)/1000)</f>
        <v>1.0844656341605956E-4</v>
      </c>
    </row>
    <row r="363" spans="1:48" x14ac:dyDescent="0.25">
      <c r="A363" s="9" t="s">
        <v>1672</v>
      </c>
      <c r="B363" s="108">
        <v>99983</v>
      </c>
      <c r="C363" s="109">
        <v>0</v>
      </c>
      <c r="D363" s="109">
        <v>0</v>
      </c>
      <c r="E363" s="109">
        <v>0</v>
      </c>
      <c r="F363" s="109">
        <v>0</v>
      </c>
      <c r="G363" s="109">
        <v>0</v>
      </c>
      <c r="H363" s="109">
        <v>0</v>
      </c>
      <c r="I363" s="109">
        <v>0</v>
      </c>
      <c r="J363" s="109">
        <v>0</v>
      </c>
      <c r="K363" s="109">
        <v>0</v>
      </c>
      <c r="L363" s="109">
        <v>0</v>
      </c>
      <c r="M363" s="109">
        <v>0</v>
      </c>
      <c r="N363" s="109">
        <v>0</v>
      </c>
      <c r="P363" s="109">
        <v>0</v>
      </c>
      <c r="Q363" s="109">
        <v>0</v>
      </c>
      <c r="R363" s="109">
        <v>0</v>
      </c>
      <c r="S363" s="109">
        <v>0</v>
      </c>
      <c r="T363" s="109">
        <v>0</v>
      </c>
      <c r="U363" s="109">
        <v>0</v>
      </c>
      <c r="V363" s="109">
        <v>0</v>
      </c>
      <c r="W363" s="109">
        <v>0</v>
      </c>
      <c r="X363" s="109">
        <v>0</v>
      </c>
      <c r="Y363" s="109">
        <v>0</v>
      </c>
      <c r="Z363" s="109">
        <v>0</v>
      </c>
      <c r="AA363" s="109">
        <v>0</v>
      </c>
      <c r="AC363" s="82">
        <f>IF(ISNA(VLOOKUP($B363,'Feeder DER'!$B$3:$V$366,'Feeder DER'!C$369,FALSE)),0,VLOOKUP($B363,'Feeder DER'!$B$3:$V$366,'Feeder DER'!C$369,FALSE)/1000)</f>
        <v>1.8883831335817603E-4</v>
      </c>
      <c r="AD363" s="82">
        <f>IF(ISNA(VLOOKUP($B363,'Feeder DER'!$B$3:$V$366,'Feeder DER'!D$369,FALSE)),0,VLOOKUP($B363,'Feeder DER'!$B$3:$V$366,'Feeder DER'!D$369,FALSE)/1000)</f>
        <v>3.1595375672277922E-4</v>
      </c>
      <c r="AE363" s="82">
        <f>IF(ISNA(VLOOKUP($B363,'Feeder DER'!$B$3:$V$366,'Feeder DER'!E$369,FALSE)),0,VLOOKUP($B363,'Feeder DER'!$B$3:$V$366,'Feeder DER'!E$369,FALSE)/1000)</f>
        <v>5.4742042036056359E-4</v>
      </c>
      <c r="AF363" s="82">
        <f>IF(ISNA(VLOOKUP($B363,'Feeder DER'!$B$3:$V$366,'Feeder DER'!F$369,FALSE)),0,VLOOKUP($B363,'Feeder DER'!$B$3:$V$366,'Feeder DER'!F$369,FALSE)/1000)</f>
        <v>1.0101585403185234E-3</v>
      </c>
      <c r="AG363" s="82">
        <f>IF(ISNA(VLOOKUP($B363,'Feeder DER'!$B$3:$V$366,'Feeder DER'!G$369,FALSE)),0,VLOOKUP($B363,'Feeder DER'!$B$3:$V$366,'Feeder DER'!G$369,FALSE)/1000)</f>
        <v>1.6960736674464997E-3</v>
      </c>
      <c r="AH363" s="82">
        <f>IF(ISNA(VLOOKUP($B363,'Feeder DER'!$B$3:$V$366,'Feeder DER'!H$369,FALSE)),0,VLOOKUP($B363,'Feeder DER'!$B$3:$V$366,'Feeder DER'!H$369,FALSE)/1000)</f>
        <v>2.6986792472770181E-3</v>
      </c>
      <c r="AI363" s="82">
        <f>IF(ISNA(VLOOKUP($B363,'Feeder DER'!$B$3:$V$366,'Feeder DER'!I$369,FALSE)),0,VLOOKUP($B363,'Feeder DER'!$B$3:$V$366,'Feeder DER'!I$369,FALSE)/1000)</f>
        <v>4.0271088118601327E-3</v>
      </c>
      <c r="AJ363" s="82">
        <f>IF(ISNA(VLOOKUP($B363,'Feeder DER'!$B$3:$V$366,'Feeder DER'!J$369,FALSE)),0,VLOOKUP($B363,'Feeder DER'!$B$3:$V$366,'Feeder DER'!J$369,FALSE)/1000)</f>
        <v>7.4688727740214352E-3</v>
      </c>
      <c r="AK363" s="82">
        <f>IF(ISNA(VLOOKUP($B363,'Feeder DER'!$B$3:$V$366,'Feeder DER'!K$369,FALSE)),0,VLOOKUP($B363,'Feeder DER'!$B$3:$V$366,'Feeder DER'!K$369,FALSE)/1000)</f>
        <v>1.0271652651534601E-2</v>
      </c>
      <c r="AL363" s="82">
        <f>IF(ISNA(VLOOKUP($B363,'Feeder DER'!$B$3:$V$366,'Feeder DER'!L$369,FALSE)),0,VLOOKUP($B363,'Feeder DER'!$B$3:$V$366,'Feeder DER'!L$369,FALSE)/1000)</f>
        <v>1.3063649889094196E-2</v>
      </c>
      <c r="AM363" s="82">
        <f>IF(ISNA(VLOOKUP($B363,'Feeder DER'!$B$3:$V$366,'Feeder DER'!M$369,FALSE)),0,VLOOKUP($B363,'Feeder DER'!$B$3:$V$366,'Feeder DER'!M$369,FALSE)/1000)</f>
        <v>-1.826357733669562E-4</v>
      </c>
      <c r="AN363" s="82">
        <f>IF(ISNA(VLOOKUP($B363,'Feeder DER'!$B$3:$V$366,'Feeder DER'!N$369,FALSE)),0,VLOOKUP($B363,'Feeder DER'!$B$3:$V$366,'Feeder DER'!N$369,FALSE)/1000)</f>
        <v>-2.1289536513321316E-4</v>
      </c>
      <c r="AO363" s="82">
        <f>IF(ISNA(VLOOKUP($B363,'Feeder DER'!$B$3:$V$366,'Feeder DER'!O$369,FALSE)),0,VLOOKUP($B363,'Feeder DER'!$B$3:$V$366,'Feeder DER'!O$369,FALSE)/1000)</f>
        <v>-1.9637124300111403E-4</v>
      </c>
      <c r="AP363" s="82">
        <f>IF(ISNA(VLOOKUP($B363,'Feeder DER'!$B$3:$V$366,'Feeder DER'!P$369,FALSE)),0,VLOOKUP($B363,'Feeder DER'!$B$3:$V$366,'Feeder DER'!P$369,FALSE)/1000)</f>
        <v>-4.7070377481630787E-5</v>
      </c>
      <c r="AQ363" s="82">
        <f>IF(ISNA(VLOOKUP($B363,'Feeder DER'!$B$3:$V$366,'Feeder DER'!Q$369,FALSE)),0,VLOOKUP($B363,'Feeder DER'!$B$3:$V$366,'Feeder DER'!Q$369,FALSE)/1000)</f>
        <v>6.5453226027812635E-5</v>
      </c>
      <c r="AR363" s="82">
        <f>IF(ISNA(VLOOKUP($B363,'Feeder DER'!$B$3:$V$366,'Feeder DER'!R$369,FALSE)),0,VLOOKUP($B363,'Feeder DER'!$B$3:$V$366,'Feeder DER'!R$369,FALSE)/1000)</f>
        <v>8.2967689018705284E-5</v>
      </c>
      <c r="AS363" s="82">
        <f>IF(ISNA(VLOOKUP($B363,'Feeder DER'!$B$3:$V$366,'Feeder DER'!S$369,FALSE)),0,VLOOKUP($B363,'Feeder DER'!$B$3:$V$366,'Feeder DER'!S$369,FALSE)/1000)</f>
        <v>1.0309501698402758E-4</v>
      </c>
      <c r="AT363" s="82">
        <f>IF(ISNA(VLOOKUP($B363,'Feeder DER'!$B$3:$V$366,'Feeder DER'!T$369,FALSE)),0,VLOOKUP($B363,'Feeder DER'!$B$3:$V$366,'Feeder DER'!T$369,FALSE)/1000)</f>
        <v>1.4519963405690628E-4</v>
      </c>
      <c r="AU363" s="82">
        <f>IF(ISNA(VLOOKUP($B363,'Feeder DER'!$B$3:$V$366,'Feeder DER'!U$369,FALSE)),0,VLOOKUP($B363,'Feeder DER'!$B$3:$V$366,'Feeder DER'!U$369,FALSE)/1000)</f>
        <v>1.8188110106090967E-4</v>
      </c>
      <c r="AV363" s="82">
        <f>IF(ISNA(VLOOKUP($B363,'Feeder DER'!$B$3:$V$366,'Feeder DER'!V$369,FALSE)),0,VLOOKUP($B363,'Feeder DER'!$B$3:$V$366,'Feeder DER'!V$369,FALSE)/1000)</f>
        <v>2.1689312683211912E-4</v>
      </c>
    </row>
    <row r="364" spans="1:48" x14ac:dyDescent="0.25">
      <c r="A364" s="9" t="s">
        <v>79</v>
      </c>
      <c r="B364" s="108">
        <v>49302</v>
      </c>
      <c r="C364" s="109">
        <v>11.066732673662401</v>
      </c>
      <c r="D364" s="109">
        <v>9.7879591427160726</v>
      </c>
      <c r="E364" s="109">
        <v>9.7879591427160726</v>
      </c>
      <c r="F364" s="109">
        <v>9.9370277060321932</v>
      </c>
      <c r="G364" s="109">
        <v>10.290336345417124</v>
      </c>
      <c r="H364" s="109">
        <v>10.537791050966021</v>
      </c>
      <c r="I364" s="109">
        <v>10.591559330555855</v>
      </c>
      <c r="J364" s="109">
        <v>10.647764308388791</v>
      </c>
      <c r="K364" s="109">
        <v>10.732296197781656</v>
      </c>
      <c r="L364" s="109">
        <v>11.073763352647923</v>
      </c>
      <c r="M364" s="109">
        <v>11.784449421724007</v>
      </c>
      <c r="N364" s="109">
        <v>12.495798727936872</v>
      </c>
      <c r="P364" s="109">
        <v>11.0773653802976</v>
      </c>
      <c r="Q364" s="109">
        <v>7.6672146610610596</v>
      </c>
      <c r="R364" s="109">
        <v>7.6672146610610596</v>
      </c>
      <c r="S364" s="109">
        <v>7.9060419079565705</v>
      </c>
      <c r="T364" s="109">
        <v>8.0604046619518321</v>
      </c>
      <c r="U364" s="109">
        <v>8.2069517026941199</v>
      </c>
      <c r="V364" s="109">
        <v>8.259732902772182</v>
      </c>
      <c r="W364" s="109">
        <v>8.3242475277351939</v>
      </c>
      <c r="X364" s="109">
        <v>8.4163854307376624</v>
      </c>
      <c r="Y364" s="109">
        <v>8.584626289290501</v>
      </c>
      <c r="Z364" s="109">
        <v>9.0073005665590369</v>
      </c>
      <c r="AA364" s="109">
        <v>9.3905396787624174</v>
      </c>
      <c r="AC364" s="82">
        <f>IF(ISNA(VLOOKUP($B364,'Feeder DER'!$B$3:$V$366,'Feeder DER'!C$369,FALSE)),0,VLOOKUP($B364,'Feeder DER'!$B$3:$V$366,'Feeder DER'!C$369,FALSE)/1000)</f>
        <v>3.7538763818293857E-5</v>
      </c>
      <c r="AD364" s="82">
        <f>IF(ISNA(VLOOKUP($B364,'Feeder DER'!$B$3:$V$366,'Feeder DER'!D$369,FALSE)),0,VLOOKUP($B364,'Feeder DER'!$B$3:$V$366,'Feeder DER'!D$369,FALSE)/1000)</f>
        <v>7.4866884525404633E-5</v>
      </c>
      <c r="AE364" s="82">
        <f>IF(ISNA(VLOOKUP($B364,'Feeder DER'!$B$3:$V$366,'Feeder DER'!E$369,FALSE)),0,VLOOKUP($B364,'Feeder DER'!$B$3:$V$366,'Feeder DER'!E$369,FALSE)/1000)</f>
        <v>1.2258978859325321E-4</v>
      </c>
      <c r="AF364" s="82">
        <f>IF(ISNA(VLOOKUP($B364,'Feeder DER'!$B$3:$V$366,'Feeder DER'!F$369,FALSE)),0,VLOOKUP($B364,'Feeder DER'!$B$3:$V$366,'Feeder DER'!F$369,FALSE)/1000)</f>
        <v>1.8501891610447533E-4</v>
      </c>
      <c r="AG364" s="82">
        <f>IF(ISNA(VLOOKUP($B364,'Feeder DER'!$B$3:$V$366,'Feeder DER'!G$369,FALSE)),0,VLOOKUP($B364,'Feeder DER'!$B$3:$V$366,'Feeder DER'!G$369,FALSE)/1000)</f>
        <v>2.5831679776032619E-4</v>
      </c>
      <c r="AH364" s="82">
        <f>IF(ISNA(VLOOKUP($B364,'Feeder DER'!$B$3:$V$366,'Feeder DER'!H$369,FALSE)),0,VLOOKUP($B364,'Feeder DER'!$B$3:$V$366,'Feeder DER'!H$369,FALSE)/1000)</f>
        <v>3.4971332819761002E-4</v>
      </c>
      <c r="AI364" s="82">
        <f>IF(ISNA(VLOOKUP($B364,'Feeder DER'!$B$3:$V$366,'Feeder DER'!I$369,FALSE)),0,VLOOKUP($B364,'Feeder DER'!$B$3:$V$366,'Feeder DER'!I$369,FALSE)/1000)</f>
        <v>4.6065561916041665E-4</v>
      </c>
      <c r="AJ364" s="82">
        <f>IF(ISNA(VLOOKUP($B364,'Feeder DER'!$B$3:$V$366,'Feeder DER'!J$369,FALSE)),0,VLOOKUP($B364,'Feeder DER'!$B$3:$V$366,'Feeder DER'!J$369,FALSE)/1000)</f>
        <v>7.2307911248268848E-4</v>
      </c>
      <c r="AK364" s="82">
        <f>IF(ISNA(VLOOKUP($B364,'Feeder DER'!$B$3:$V$366,'Feeder DER'!K$369,FALSE)),0,VLOOKUP($B364,'Feeder DER'!$B$3:$V$366,'Feeder DER'!K$369,FALSE)/1000)</f>
        <v>9.4142736001131037E-4</v>
      </c>
      <c r="AL364" s="82">
        <f>IF(ISNA(VLOOKUP($B364,'Feeder DER'!$B$3:$V$366,'Feeder DER'!L$369,FALSE)),0,VLOOKUP($B364,'Feeder DER'!$B$3:$V$366,'Feeder DER'!L$369,FALSE)/1000)</f>
        <v>1.1534414720193707E-3</v>
      </c>
      <c r="AM364" s="82">
        <f>IF(ISNA(VLOOKUP($B364,'Feeder DER'!$B$3:$V$366,'Feeder DER'!M$369,FALSE)),0,VLOOKUP($B364,'Feeder DER'!$B$3:$V$366,'Feeder DER'!M$369,FALSE)/1000)</f>
        <v>-3.1570128212060226E-4</v>
      </c>
      <c r="AN364" s="82">
        <f>IF(ISNA(VLOOKUP($B364,'Feeder DER'!$B$3:$V$366,'Feeder DER'!N$369,FALSE)),0,VLOOKUP($B364,'Feeder DER'!$B$3:$V$366,'Feeder DER'!N$369,FALSE)/1000)</f>
        <v>-3.8993535585333606E-4</v>
      </c>
      <c r="AO364" s="82">
        <f>IF(ISNA(VLOOKUP($B364,'Feeder DER'!$B$3:$V$366,'Feeder DER'!O$369,FALSE)),0,VLOOKUP($B364,'Feeder DER'!$B$3:$V$366,'Feeder DER'!O$369,FALSE)/1000)</f>
        <v>-4.6959434214495982E-4</v>
      </c>
      <c r="AP364" s="82">
        <f>IF(ISNA(VLOOKUP($B364,'Feeder DER'!$B$3:$V$366,'Feeder DER'!P$369,FALSE)),0,VLOOKUP($B364,'Feeder DER'!$B$3:$V$366,'Feeder DER'!P$369,FALSE)/1000)</f>
        <v>-5.4225273987351923E-4</v>
      </c>
      <c r="AQ364" s="82">
        <f>IF(ISNA(VLOOKUP($B364,'Feeder DER'!$B$3:$V$366,'Feeder DER'!Q$369,FALSE)),0,VLOOKUP($B364,'Feeder DER'!$B$3:$V$366,'Feeder DER'!Q$369,FALSE)/1000)</f>
        <v>-6.0003100257879363E-4</v>
      </c>
      <c r="AR364" s="82">
        <f>IF(ISNA(VLOOKUP($B364,'Feeder DER'!$B$3:$V$366,'Feeder DER'!R$369,FALSE)),0,VLOOKUP($B364,'Feeder DER'!$B$3:$V$366,'Feeder DER'!R$369,FALSE)/1000)</f>
        <v>-6.4323509960855451E-4</v>
      </c>
      <c r="AS364" s="82">
        <f>IF(ISNA(VLOOKUP($B364,'Feeder DER'!$B$3:$V$366,'Feeder DER'!S$369,FALSE)),0,VLOOKUP($B364,'Feeder DER'!$B$3:$V$366,'Feeder DER'!S$369,FALSE)/1000)</f>
        <v>-6.7486656262905715E-4</v>
      </c>
      <c r="AT364" s="82">
        <f>IF(ISNA(VLOOKUP($B364,'Feeder DER'!$B$3:$V$366,'Feeder DER'!T$369,FALSE)),0,VLOOKUP($B364,'Feeder DER'!$B$3:$V$366,'Feeder DER'!T$369,FALSE)/1000)</f>
        <v>-6.5939978888280182E-4</v>
      </c>
      <c r="AU364" s="82">
        <f>IF(ISNA(VLOOKUP($B364,'Feeder DER'!$B$3:$V$366,'Feeder DER'!U$369,FALSE)),0,VLOOKUP($B364,'Feeder DER'!$B$3:$V$366,'Feeder DER'!U$369,FALSE)/1000)</f>
        <v>-6.6255341832387171E-4</v>
      </c>
      <c r="AV364" s="82">
        <f>IF(ISNA(VLOOKUP($B364,'Feeder DER'!$B$3:$V$366,'Feeder DER'!V$369,FALSE)),0,VLOOKUP($B364,'Feeder DER'!$B$3:$V$366,'Feeder DER'!V$369,FALSE)/1000)</f>
        <v>-6.5805835745043708E-4</v>
      </c>
    </row>
    <row r="365" spans="1:48" x14ac:dyDescent="0.25">
      <c r="A365" s="9" t="s">
        <v>79</v>
      </c>
      <c r="B365" s="108">
        <v>49303</v>
      </c>
      <c r="C365" s="109">
        <v>22.6651250668077</v>
      </c>
      <c r="D365" s="109">
        <v>24.454292475447087</v>
      </c>
      <c r="E365" s="109">
        <v>24.454292475447087</v>
      </c>
      <c r="F365" s="109">
        <v>24.826726217055</v>
      </c>
      <c r="G365" s="109">
        <v>25.709434519740441</v>
      </c>
      <c r="H365" s="109">
        <v>26.327676755500239</v>
      </c>
      <c r="I365" s="109">
        <v>26.462011729300158</v>
      </c>
      <c r="J365" s="109">
        <v>26.60243456377076</v>
      </c>
      <c r="K365" s="109">
        <v>26.813629514278251</v>
      </c>
      <c r="L365" s="109">
        <v>27.666752985075796</v>
      </c>
      <c r="M365" s="109">
        <v>29.44233507915774</v>
      </c>
      <c r="N365" s="109">
        <v>31.219574208652993</v>
      </c>
      <c r="P365" s="109">
        <v>23.162651893152699</v>
      </c>
      <c r="Q365" s="109">
        <v>22.959583224644167</v>
      </c>
      <c r="R365" s="109">
        <v>22.959583224644167</v>
      </c>
      <c r="S365" s="109">
        <v>23.674754808303895</v>
      </c>
      <c r="T365" s="109">
        <v>24.136996268053117</v>
      </c>
      <c r="U365" s="109">
        <v>24.575833463434606</v>
      </c>
      <c r="V365" s="109">
        <v>24.733887516889418</v>
      </c>
      <c r="W365" s="109">
        <v>24.927077477849764</v>
      </c>
      <c r="X365" s="109">
        <v>25.202985737321477</v>
      </c>
      <c r="Y365" s="109">
        <v>25.706785378323694</v>
      </c>
      <c r="Z365" s="109">
        <v>26.972489506205811</v>
      </c>
      <c r="AA365" s="109">
        <v>28.120104472075901</v>
      </c>
      <c r="AC365" s="82">
        <f>IF(ISNA(VLOOKUP($B365,'Feeder DER'!$B$3:$V$366,'Feeder DER'!C$369,FALSE)),0,VLOOKUP($B365,'Feeder DER'!$B$3:$V$366,'Feeder DER'!C$369,FALSE)/1000)</f>
        <v>1.0548392632940573E-2</v>
      </c>
      <c r="AD365" s="82">
        <f>IF(ISNA(VLOOKUP($B365,'Feeder DER'!$B$3:$V$366,'Feeder DER'!D$369,FALSE)),0,VLOOKUP($B365,'Feeder DER'!$B$3:$V$366,'Feeder DER'!D$369,FALSE)/1000)</f>
        <v>2.10375945516387E-2</v>
      </c>
      <c r="AE365" s="82">
        <f>IF(ISNA(VLOOKUP($B365,'Feeder DER'!$B$3:$V$366,'Feeder DER'!E$369,FALSE)),0,VLOOKUP($B365,'Feeder DER'!$B$3:$V$366,'Feeder DER'!E$369,FALSE)/1000)</f>
        <v>3.444773059470415E-2</v>
      </c>
      <c r="AF365" s="82">
        <f>IF(ISNA(VLOOKUP($B365,'Feeder DER'!$B$3:$V$366,'Feeder DER'!F$369,FALSE)),0,VLOOKUP($B365,'Feeder DER'!$B$3:$V$366,'Feeder DER'!F$369,FALSE)/1000)</f>
        <v>5.1990315425357557E-2</v>
      </c>
      <c r="AG365" s="82">
        <f>IF(ISNA(VLOOKUP($B365,'Feeder DER'!$B$3:$V$366,'Feeder DER'!G$369,FALSE)),0,VLOOKUP($B365,'Feeder DER'!$B$3:$V$366,'Feeder DER'!G$369,FALSE)/1000)</f>
        <v>7.2587020170651648E-2</v>
      </c>
      <c r="AH365" s="82">
        <f>IF(ISNA(VLOOKUP($B365,'Feeder DER'!$B$3:$V$366,'Feeder DER'!H$369,FALSE)),0,VLOOKUP($B365,'Feeder DER'!$B$3:$V$366,'Feeder DER'!H$369,FALSE)/1000)</f>
        <v>9.8269445223528387E-2</v>
      </c>
      <c r="AI365" s="82">
        <f>IF(ISNA(VLOOKUP($B365,'Feeder DER'!$B$3:$V$366,'Feeder DER'!I$369,FALSE)),0,VLOOKUP($B365,'Feeder DER'!$B$3:$V$366,'Feeder DER'!I$369,FALSE)/1000)</f>
        <v>0.12944422898407706</v>
      </c>
      <c r="AJ365" s="82">
        <f>IF(ISNA(VLOOKUP($B365,'Feeder DER'!$B$3:$V$366,'Feeder DER'!J$369,FALSE)),0,VLOOKUP($B365,'Feeder DER'!$B$3:$V$366,'Feeder DER'!J$369,FALSE)/1000)</f>
        <v>0.20318523060763546</v>
      </c>
      <c r="AK365" s="82">
        <f>IF(ISNA(VLOOKUP($B365,'Feeder DER'!$B$3:$V$366,'Feeder DER'!K$369,FALSE)),0,VLOOKUP($B365,'Feeder DER'!$B$3:$V$366,'Feeder DER'!K$369,FALSE)/1000)</f>
        <v>0.26454108816317823</v>
      </c>
      <c r="AL365" s="82">
        <f>IF(ISNA(VLOOKUP($B365,'Feeder DER'!$B$3:$V$366,'Feeder DER'!L$369,FALSE)),0,VLOOKUP($B365,'Feeder DER'!$B$3:$V$366,'Feeder DER'!L$369,FALSE)/1000)</f>
        <v>0.32411705363744314</v>
      </c>
      <c r="AM365" s="82">
        <f>IF(ISNA(VLOOKUP($B365,'Feeder DER'!$B$3:$V$366,'Feeder DER'!M$369,FALSE)),0,VLOOKUP($B365,'Feeder DER'!$B$3:$V$366,'Feeder DER'!M$369,FALSE)/1000)</f>
        <v>-8.8712060275889223E-2</v>
      </c>
      <c r="AN365" s="82">
        <f>IF(ISNA(VLOOKUP($B365,'Feeder DER'!$B$3:$V$366,'Feeder DER'!N$369,FALSE)),0,VLOOKUP($B365,'Feeder DER'!$B$3:$V$366,'Feeder DER'!N$369,FALSE)/1000)</f>
        <v>-0.10957183499478743</v>
      </c>
      <c r="AO365" s="82">
        <f>IF(ISNA(VLOOKUP($B365,'Feeder DER'!$B$3:$V$366,'Feeder DER'!O$369,FALSE)),0,VLOOKUP($B365,'Feeder DER'!$B$3:$V$366,'Feeder DER'!O$369,FALSE)/1000)</f>
        <v>-0.13195601014273367</v>
      </c>
      <c r="AP365" s="82">
        <f>IF(ISNA(VLOOKUP($B365,'Feeder DER'!$B$3:$V$366,'Feeder DER'!P$369,FALSE)),0,VLOOKUP($B365,'Feeder DER'!$B$3:$V$366,'Feeder DER'!P$369,FALSE)/1000)</f>
        <v>-0.1523730199044589</v>
      </c>
      <c r="AQ365" s="82">
        <f>IF(ISNA(VLOOKUP($B365,'Feeder DER'!$B$3:$V$366,'Feeder DER'!Q$369,FALSE)),0,VLOOKUP($B365,'Feeder DER'!$B$3:$V$366,'Feeder DER'!Q$369,FALSE)/1000)</f>
        <v>-0.16860871172464098</v>
      </c>
      <c r="AR365" s="82">
        <f>IF(ISNA(VLOOKUP($B365,'Feeder DER'!$B$3:$V$366,'Feeder DER'!R$369,FALSE)),0,VLOOKUP($B365,'Feeder DER'!$B$3:$V$366,'Feeder DER'!R$369,FALSE)/1000)</f>
        <v>-0.18074906299000382</v>
      </c>
      <c r="AS365" s="82">
        <f>IF(ISNA(VLOOKUP($B365,'Feeder DER'!$B$3:$V$366,'Feeder DER'!S$369,FALSE)),0,VLOOKUP($B365,'Feeder DER'!$B$3:$V$366,'Feeder DER'!S$369,FALSE)/1000)</f>
        <v>-0.18963750409876506</v>
      </c>
      <c r="AT365" s="82">
        <f>IF(ISNA(VLOOKUP($B365,'Feeder DER'!$B$3:$V$366,'Feeder DER'!T$369,FALSE)),0,VLOOKUP($B365,'Feeder DER'!$B$3:$V$366,'Feeder DER'!T$369,FALSE)/1000)</f>
        <v>-0.18529134067606731</v>
      </c>
      <c r="AU365" s="82">
        <f>IF(ISNA(VLOOKUP($B365,'Feeder DER'!$B$3:$V$366,'Feeder DER'!U$369,FALSE)),0,VLOOKUP($B365,'Feeder DER'!$B$3:$V$366,'Feeder DER'!U$369,FALSE)/1000)</f>
        <v>-0.186177510549008</v>
      </c>
      <c r="AV365" s="82">
        <f>IF(ISNA(VLOOKUP($B365,'Feeder DER'!$B$3:$V$366,'Feeder DER'!V$369,FALSE)),0,VLOOKUP($B365,'Feeder DER'!$B$3:$V$366,'Feeder DER'!V$369,FALSE)/1000)</f>
        <v>-0.18491439844357285</v>
      </c>
    </row>
    <row r="366" spans="1:48" x14ac:dyDescent="0.25">
      <c r="A366" s="9" t="s">
        <v>79</v>
      </c>
      <c r="B366" s="108">
        <v>49304</v>
      </c>
      <c r="C366" s="109">
        <v>0</v>
      </c>
      <c r="D366" s="109">
        <v>0</v>
      </c>
      <c r="E366" s="109">
        <v>0</v>
      </c>
      <c r="F366" s="109">
        <v>0</v>
      </c>
      <c r="G366" s="109">
        <v>0</v>
      </c>
      <c r="H366" s="109">
        <v>0</v>
      </c>
      <c r="I366" s="109">
        <v>0</v>
      </c>
      <c r="J366" s="109">
        <v>0</v>
      </c>
      <c r="K366" s="109">
        <v>0</v>
      </c>
      <c r="L366" s="109">
        <v>0</v>
      </c>
      <c r="M366" s="109">
        <v>0</v>
      </c>
      <c r="N366" s="109">
        <v>0</v>
      </c>
      <c r="P366" s="109">
        <v>0</v>
      </c>
      <c r="Q366" s="109">
        <v>0</v>
      </c>
      <c r="R366" s="109">
        <v>0</v>
      </c>
      <c r="S366" s="109">
        <v>0</v>
      </c>
      <c r="T366" s="109">
        <v>0</v>
      </c>
      <c r="U366" s="109">
        <v>0</v>
      </c>
      <c r="V366" s="109">
        <v>0</v>
      </c>
      <c r="W366" s="109">
        <v>0</v>
      </c>
      <c r="X366" s="109">
        <v>0</v>
      </c>
      <c r="Y366" s="109">
        <v>0</v>
      </c>
      <c r="Z366" s="109">
        <v>0</v>
      </c>
      <c r="AA366" s="109">
        <v>0</v>
      </c>
      <c r="AC366" s="82">
        <f>IF(ISNA(VLOOKUP($B366,'Feeder DER'!$B$3:$V$366,'Feeder DER'!C$369,FALSE)),0,VLOOKUP($B366,'Feeder DER'!$B$3:$V$366,'Feeder DER'!C$369,FALSE)/1000)</f>
        <v>3.7538763818293857E-5</v>
      </c>
      <c r="AD366" s="82">
        <f>IF(ISNA(VLOOKUP($B366,'Feeder DER'!$B$3:$V$366,'Feeder DER'!D$369,FALSE)),0,VLOOKUP($B366,'Feeder DER'!$B$3:$V$366,'Feeder DER'!D$369,FALSE)/1000)</f>
        <v>7.4866884525404633E-5</v>
      </c>
      <c r="AE366" s="82">
        <f>IF(ISNA(VLOOKUP($B366,'Feeder DER'!$B$3:$V$366,'Feeder DER'!E$369,FALSE)),0,VLOOKUP($B366,'Feeder DER'!$B$3:$V$366,'Feeder DER'!E$369,FALSE)/1000)</f>
        <v>1.2258978859325321E-4</v>
      </c>
      <c r="AF366" s="82">
        <f>IF(ISNA(VLOOKUP($B366,'Feeder DER'!$B$3:$V$366,'Feeder DER'!F$369,FALSE)),0,VLOOKUP($B366,'Feeder DER'!$B$3:$V$366,'Feeder DER'!F$369,FALSE)/1000)</f>
        <v>1.8501891610447533E-4</v>
      </c>
      <c r="AG366" s="82">
        <f>IF(ISNA(VLOOKUP($B366,'Feeder DER'!$B$3:$V$366,'Feeder DER'!G$369,FALSE)),0,VLOOKUP($B366,'Feeder DER'!$B$3:$V$366,'Feeder DER'!G$369,FALSE)/1000)</f>
        <v>2.5831679776032619E-4</v>
      </c>
      <c r="AH366" s="82">
        <f>IF(ISNA(VLOOKUP($B366,'Feeder DER'!$B$3:$V$366,'Feeder DER'!H$369,FALSE)),0,VLOOKUP($B366,'Feeder DER'!$B$3:$V$366,'Feeder DER'!H$369,FALSE)/1000)</f>
        <v>3.4971332819761002E-4</v>
      </c>
      <c r="AI366" s="82">
        <f>IF(ISNA(VLOOKUP($B366,'Feeder DER'!$B$3:$V$366,'Feeder DER'!I$369,FALSE)),0,VLOOKUP($B366,'Feeder DER'!$B$3:$V$366,'Feeder DER'!I$369,FALSE)/1000)</f>
        <v>4.6065561916041665E-4</v>
      </c>
      <c r="AJ366" s="82">
        <f>IF(ISNA(VLOOKUP($B366,'Feeder DER'!$B$3:$V$366,'Feeder DER'!J$369,FALSE)),0,VLOOKUP($B366,'Feeder DER'!$B$3:$V$366,'Feeder DER'!J$369,FALSE)/1000)</f>
        <v>7.2307911248268848E-4</v>
      </c>
      <c r="AK366" s="82">
        <f>IF(ISNA(VLOOKUP($B366,'Feeder DER'!$B$3:$V$366,'Feeder DER'!K$369,FALSE)),0,VLOOKUP($B366,'Feeder DER'!$B$3:$V$366,'Feeder DER'!K$369,FALSE)/1000)</f>
        <v>9.4142736001131037E-4</v>
      </c>
      <c r="AL366" s="82">
        <f>IF(ISNA(VLOOKUP($B366,'Feeder DER'!$B$3:$V$366,'Feeder DER'!L$369,FALSE)),0,VLOOKUP($B366,'Feeder DER'!$B$3:$V$366,'Feeder DER'!L$369,FALSE)/1000)</f>
        <v>1.1534414720193707E-3</v>
      </c>
      <c r="AM366" s="82">
        <f>IF(ISNA(VLOOKUP($B366,'Feeder DER'!$B$3:$V$366,'Feeder DER'!M$369,FALSE)),0,VLOOKUP($B366,'Feeder DER'!$B$3:$V$366,'Feeder DER'!M$369,FALSE)/1000)</f>
        <v>-3.1570128212060226E-4</v>
      </c>
      <c r="AN366" s="82">
        <f>IF(ISNA(VLOOKUP($B366,'Feeder DER'!$B$3:$V$366,'Feeder DER'!N$369,FALSE)),0,VLOOKUP($B366,'Feeder DER'!$B$3:$V$366,'Feeder DER'!N$369,FALSE)/1000)</f>
        <v>-3.8993535585333606E-4</v>
      </c>
      <c r="AO366" s="82">
        <f>IF(ISNA(VLOOKUP($B366,'Feeder DER'!$B$3:$V$366,'Feeder DER'!O$369,FALSE)),0,VLOOKUP($B366,'Feeder DER'!$B$3:$V$366,'Feeder DER'!O$369,FALSE)/1000)</f>
        <v>-4.6959434214495982E-4</v>
      </c>
      <c r="AP366" s="82">
        <f>IF(ISNA(VLOOKUP($B366,'Feeder DER'!$B$3:$V$366,'Feeder DER'!P$369,FALSE)),0,VLOOKUP($B366,'Feeder DER'!$B$3:$V$366,'Feeder DER'!P$369,FALSE)/1000)</f>
        <v>-5.4225273987351923E-4</v>
      </c>
      <c r="AQ366" s="82">
        <f>IF(ISNA(VLOOKUP($B366,'Feeder DER'!$B$3:$V$366,'Feeder DER'!Q$369,FALSE)),0,VLOOKUP($B366,'Feeder DER'!$B$3:$V$366,'Feeder DER'!Q$369,FALSE)/1000)</f>
        <v>-6.0003100257879363E-4</v>
      </c>
      <c r="AR366" s="82">
        <f>IF(ISNA(VLOOKUP($B366,'Feeder DER'!$B$3:$V$366,'Feeder DER'!R$369,FALSE)),0,VLOOKUP($B366,'Feeder DER'!$B$3:$V$366,'Feeder DER'!R$369,FALSE)/1000)</f>
        <v>-6.4323509960855451E-4</v>
      </c>
      <c r="AS366" s="82">
        <f>IF(ISNA(VLOOKUP($B366,'Feeder DER'!$B$3:$V$366,'Feeder DER'!S$369,FALSE)),0,VLOOKUP($B366,'Feeder DER'!$B$3:$V$366,'Feeder DER'!S$369,FALSE)/1000)</f>
        <v>-6.7486656262905715E-4</v>
      </c>
      <c r="AT366" s="82">
        <f>IF(ISNA(VLOOKUP($B366,'Feeder DER'!$B$3:$V$366,'Feeder DER'!T$369,FALSE)),0,VLOOKUP($B366,'Feeder DER'!$B$3:$V$366,'Feeder DER'!T$369,FALSE)/1000)</f>
        <v>-6.5939978888280182E-4</v>
      </c>
      <c r="AU366" s="82">
        <f>IF(ISNA(VLOOKUP($B366,'Feeder DER'!$B$3:$V$366,'Feeder DER'!U$369,FALSE)),0,VLOOKUP($B366,'Feeder DER'!$B$3:$V$366,'Feeder DER'!U$369,FALSE)/1000)</f>
        <v>-6.6255341832387171E-4</v>
      </c>
      <c r="AV366" s="82">
        <f>IF(ISNA(VLOOKUP($B366,'Feeder DER'!$B$3:$V$366,'Feeder DER'!V$369,FALSE)),0,VLOOKUP($B366,'Feeder DER'!$B$3:$V$366,'Feeder DER'!V$369,FALSE)/1000)</f>
        <v>-6.5805835745043708E-4</v>
      </c>
    </row>
    <row r="367" spans="1:48" x14ac:dyDescent="0.25">
      <c r="A367" s="9" t="s">
        <v>79</v>
      </c>
      <c r="B367" s="108">
        <v>49307</v>
      </c>
      <c r="C367" s="109">
        <v>0</v>
      </c>
      <c r="D367" s="109">
        <v>13.050612190288096</v>
      </c>
      <c r="E367" s="109">
        <v>13.050612190288096</v>
      </c>
      <c r="F367" s="109">
        <v>13.249370274709591</v>
      </c>
      <c r="G367" s="109">
        <v>13.720448460556165</v>
      </c>
      <c r="H367" s="109">
        <v>14.050388067954694</v>
      </c>
      <c r="I367" s="109">
        <v>14.122079107407806</v>
      </c>
      <c r="J367" s="109">
        <v>14.197019077851721</v>
      </c>
      <c r="K367" s="109">
        <v>14.309728263708873</v>
      </c>
      <c r="L367" s="109">
        <v>14.765017803530565</v>
      </c>
      <c r="M367" s="109">
        <v>15.712599228965342</v>
      </c>
      <c r="N367" s="109">
        <v>16.661064970582498</v>
      </c>
      <c r="P367" s="109">
        <v>0</v>
      </c>
      <c r="Q367" s="109">
        <v>5.7398958061610417</v>
      </c>
      <c r="R367" s="109">
        <v>5.7398958061610417</v>
      </c>
      <c r="S367" s="109">
        <v>5.9186887020759738</v>
      </c>
      <c r="T367" s="109">
        <v>6.0342490670132793</v>
      </c>
      <c r="U367" s="109">
        <v>6.1439583658586514</v>
      </c>
      <c r="V367" s="109">
        <v>6.1834718792223544</v>
      </c>
      <c r="W367" s="109">
        <v>6.231769369462441</v>
      </c>
      <c r="X367" s="109">
        <v>6.3007464343303692</v>
      </c>
      <c r="Y367" s="109">
        <v>6.4266963445809235</v>
      </c>
      <c r="Z367" s="109">
        <v>6.7431223765514527</v>
      </c>
      <c r="AA367" s="109">
        <v>7.0300261180189754</v>
      </c>
      <c r="AC367" s="82">
        <f>IF(ISNA(VLOOKUP($B367,'Feeder DER'!$B$3:$V$366,'Feeder DER'!C$369,FALSE)),0,VLOOKUP($B367,'Feeder DER'!$B$3:$V$366,'Feeder DER'!C$369,FALSE)/1000)</f>
        <v>4.8800392963782016E-4</v>
      </c>
      <c r="AD367" s="82">
        <f>IF(ISNA(VLOOKUP($B367,'Feeder DER'!$B$3:$V$366,'Feeder DER'!D$369,FALSE)),0,VLOOKUP($B367,'Feeder DER'!$B$3:$V$366,'Feeder DER'!D$369,FALSE)/1000)</f>
        <v>9.7326949883026032E-4</v>
      </c>
      <c r="AE367" s="82">
        <f>IF(ISNA(VLOOKUP($B367,'Feeder DER'!$B$3:$V$366,'Feeder DER'!E$369,FALSE)),0,VLOOKUP($B367,'Feeder DER'!$B$3:$V$366,'Feeder DER'!E$369,FALSE)/1000)</f>
        <v>1.5936672517122916E-3</v>
      </c>
      <c r="AF367" s="82">
        <f>IF(ISNA(VLOOKUP($B367,'Feeder DER'!$B$3:$V$366,'Feeder DER'!F$369,FALSE)),0,VLOOKUP($B367,'Feeder DER'!$B$3:$V$366,'Feeder DER'!F$369,FALSE)/1000)</f>
        <v>2.4052459093581789E-3</v>
      </c>
      <c r="AG367" s="82">
        <f>IF(ISNA(VLOOKUP($B367,'Feeder DER'!$B$3:$V$366,'Feeder DER'!G$369,FALSE)),0,VLOOKUP($B367,'Feeder DER'!$B$3:$V$366,'Feeder DER'!G$369,FALSE)/1000)</f>
        <v>3.3581183708842402E-3</v>
      </c>
      <c r="AH367" s="82">
        <f>IF(ISNA(VLOOKUP($B367,'Feeder DER'!$B$3:$V$366,'Feeder DER'!H$369,FALSE)),0,VLOOKUP($B367,'Feeder DER'!$B$3:$V$366,'Feeder DER'!H$369,FALSE)/1000)</f>
        <v>4.5462732665689301E-3</v>
      </c>
      <c r="AI367" s="82">
        <f>IF(ISNA(VLOOKUP($B367,'Feeder DER'!$B$3:$V$366,'Feeder DER'!I$369,FALSE)),0,VLOOKUP($B367,'Feeder DER'!$B$3:$V$366,'Feeder DER'!I$369,FALSE)/1000)</f>
        <v>5.9885230490854162E-3</v>
      </c>
      <c r="AJ367" s="82">
        <f>IF(ISNA(VLOOKUP($B367,'Feeder DER'!$B$3:$V$366,'Feeder DER'!J$369,FALSE)),0,VLOOKUP($B367,'Feeder DER'!$B$3:$V$366,'Feeder DER'!J$369,FALSE)/1000)</f>
        <v>9.4000284622749505E-3</v>
      </c>
      <c r="AK367" s="82">
        <f>IF(ISNA(VLOOKUP($B367,'Feeder DER'!$B$3:$V$366,'Feeder DER'!K$369,FALSE)),0,VLOOKUP($B367,'Feeder DER'!$B$3:$V$366,'Feeder DER'!K$369,FALSE)/1000)</f>
        <v>1.2238555680147034E-2</v>
      </c>
      <c r="AL367" s="82">
        <f>IF(ISNA(VLOOKUP($B367,'Feeder DER'!$B$3:$V$366,'Feeder DER'!L$369,FALSE)),0,VLOOKUP($B367,'Feeder DER'!$B$3:$V$366,'Feeder DER'!L$369,FALSE)/1000)</f>
        <v>1.4994739136251815E-2</v>
      </c>
      <c r="AM367" s="82">
        <f>IF(ISNA(VLOOKUP($B367,'Feeder DER'!$B$3:$V$366,'Feeder DER'!M$369,FALSE)),0,VLOOKUP($B367,'Feeder DER'!$B$3:$V$366,'Feeder DER'!M$369,FALSE)/1000)</f>
        <v>-4.1041166675678288E-3</v>
      </c>
      <c r="AN367" s="82">
        <f>IF(ISNA(VLOOKUP($B367,'Feeder DER'!$B$3:$V$366,'Feeder DER'!N$369,FALSE)),0,VLOOKUP($B367,'Feeder DER'!$B$3:$V$366,'Feeder DER'!N$369,FALSE)/1000)</f>
        <v>-5.0691596260933683E-3</v>
      </c>
      <c r="AO367" s="82">
        <f>IF(ISNA(VLOOKUP($B367,'Feeder DER'!$B$3:$V$366,'Feeder DER'!O$369,FALSE)),0,VLOOKUP($B367,'Feeder DER'!$B$3:$V$366,'Feeder DER'!O$369,FALSE)/1000)</f>
        <v>-6.1047264478844765E-3</v>
      </c>
      <c r="AP367" s="82">
        <f>IF(ISNA(VLOOKUP($B367,'Feeder DER'!$B$3:$V$366,'Feeder DER'!P$369,FALSE)),0,VLOOKUP($B367,'Feeder DER'!$B$3:$V$366,'Feeder DER'!P$369,FALSE)/1000)</f>
        <v>-7.0492856183557509E-3</v>
      </c>
      <c r="AQ367" s="82">
        <f>IF(ISNA(VLOOKUP($B367,'Feeder DER'!$B$3:$V$366,'Feeder DER'!Q$369,FALSE)),0,VLOOKUP($B367,'Feeder DER'!$B$3:$V$366,'Feeder DER'!Q$369,FALSE)/1000)</f>
        <v>-7.800403033524317E-3</v>
      </c>
      <c r="AR367" s="82">
        <f>IF(ISNA(VLOOKUP($B367,'Feeder DER'!$B$3:$V$366,'Feeder DER'!R$369,FALSE)),0,VLOOKUP($B367,'Feeder DER'!$B$3:$V$366,'Feeder DER'!R$369,FALSE)/1000)</f>
        <v>-8.3620562949112097E-3</v>
      </c>
      <c r="AS367" s="82">
        <f>IF(ISNA(VLOOKUP($B367,'Feeder DER'!$B$3:$V$366,'Feeder DER'!S$369,FALSE)),0,VLOOKUP($B367,'Feeder DER'!$B$3:$V$366,'Feeder DER'!S$369,FALSE)/1000)</f>
        <v>-8.7732653141777452E-3</v>
      </c>
      <c r="AT367" s="82">
        <f>IF(ISNA(VLOOKUP($B367,'Feeder DER'!$B$3:$V$366,'Feeder DER'!T$369,FALSE)),0,VLOOKUP($B367,'Feeder DER'!$B$3:$V$366,'Feeder DER'!T$369,FALSE)/1000)</f>
        <v>-8.5721972554764249E-3</v>
      </c>
      <c r="AU367" s="82">
        <f>IF(ISNA(VLOOKUP($B367,'Feeder DER'!$B$3:$V$366,'Feeder DER'!U$369,FALSE)),0,VLOOKUP($B367,'Feeder DER'!$B$3:$V$366,'Feeder DER'!U$369,FALSE)/1000)</f>
        <v>-8.6131944382103354E-3</v>
      </c>
      <c r="AV367" s="82">
        <f>IF(ISNA(VLOOKUP($B367,'Feeder DER'!$B$3:$V$366,'Feeder DER'!V$369,FALSE)),0,VLOOKUP($B367,'Feeder DER'!$B$3:$V$366,'Feeder DER'!V$369,FALSE)/1000)</f>
        <v>-8.554758646855681E-3</v>
      </c>
    </row>
    <row r="368" spans="1:48" x14ac:dyDescent="0.25">
      <c r="A368" s="9" t="s">
        <v>57</v>
      </c>
      <c r="B368" s="108">
        <v>82001</v>
      </c>
      <c r="C368" s="109">
        <v>106.74506076010647</v>
      </c>
      <c r="D368" s="109">
        <v>129.30981741676442</v>
      </c>
      <c r="E368" s="109">
        <v>129.30981741676442</v>
      </c>
      <c r="F368" s="109">
        <v>131.27917879475217</v>
      </c>
      <c r="G368" s="109">
        <v>135.94677854506673</v>
      </c>
      <c r="H368" s="109">
        <v>139.21593019628293</v>
      </c>
      <c r="I368" s="109">
        <v>139.92626892115891</v>
      </c>
      <c r="J368" s="109">
        <v>140.66879913767485</v>
      </c>
      <c r="K368" s="109">
        <v>141.7855593349648</v>
      </c>
      <c r="L368" s="109">
        <v>146.29671991560923</v>
      </c>
      <c r="M368" s="109">
        <v>155.68567265773984</v>
      </c>
      <c r="N368" s="109">
        <v>165.08338749948803</v>
      </c>
      <c r="P368" s="109">
        <v>68.477232070359449</v>
      </c>
      <c r="Q368" s="109">
        <v>85.592457232254276</v>
      </c>
      <c r="R368" s="109">
        <v>85.592457232254276</v>
      </c>
      <c r="S368" s="109">
        <v>88.258589826613147</v>
      </c>
      <c r="T368" s="109">
        <v>89.981808492537908</v>
      </c>
      <c r="U368" s="109">
        <v>91.617776946760344</v>
      </c>
      <c r="V368" s="109">
        <v>92.206996475632039</v>
      </c>
      <c r="W368" s="109">
        <v>92.927201337776523</v>
      </c>
      <c r="X368" s="109">
        <v>93.955776885851364</v>
      </c>
      <c r="Y368" s="109">
        <v>95.833922878493851</v>
      </c>
      <c r="Z368" s="109">
        <v>100.55241995984133</v>
      </c>
      <c r="AA368" s="109">
        <v>104.830685114929</v>
      </c>
      <c r="AC368" s="82">
        <f>IF(ISNA(VLOOKUP($B368,'Feeder DER'!$B$3:$V$366,'Feeder DER'!C$369,FALSE)),0,VLOOKUP($B368,'Feeder DER'!$B$3:$V$366,'Feeder DER'!C$369,FALSE)/1000)</f>
        <v>1.8070645090200219E-2</v>
      </c>
      <c r="AD368" s="82">
        <f>IF(ISNA(VLOOKUP($B368,'Feeder DER'!$B$3:$V$366,'Feeder DER'!D$369,FALSE)),0,VLOOKUP($B368,'Feeder DER'!$B$3:$V$366,'Feeder DER'!D$369,FALSE)/1000)</f>
        <v>3.7369501406549085E-2</v>
      </c>
      <c r="AE368" s="82">
        <f>IF(ISNA(VLOOKUP($B368,'Feeder DER'!$B$3:$V$366,'Feeder DER'!E$369,FALSE)),0,VLOOKUP($B368,'Feeder DER'!$B$3:$V$366,'Feeder DER'!E$369,FALSE)/1000)</f>
        <v>6.0201033728547279E-2</v>
      </c>
      <c r="AF368" s="82">
        <f>IF(ISNA(VLOOKUP($B368,'Feeder DER'!$B$3:$V$366,'Feeder DER'!F$369,FALSE)),0,VLOOKUP($B368,'Feeder DER'!$B$3:$V$366,'Feeder DER'!F$369,FALSE)/1000)</f>
        <v>8.5821291563934129E-2</v>
      </c>
      <c r="AG368" s="82">
        <f>IF(ISNA(VLOOKUP($B368,'Feeder DER'!$B$3:$V$366,'Feeder DER'!G$369,FALSE)),0,VLOOKUP($B368,'Feeder DER'!$B$3:$V$366,'Feeder DER'!G$369,FALSE)/1000)</f>
        <v>0.1121113463559148</v>
      </c>
      <c r="AH368" s="82">
        <f>IF(ISNA(VLOOKUP($B368,'Feeder DER'!$B$3:$V$366,'Feeder DER'!H$369,FALSE)),0,VLOOKUP($B368,'Feeder DER'!$B$3:$V$366,'Feeder DER'!H$369,FALSE)/1000)</f>
        <v>0.14095545920298794</v>
      </c>
      <c r="AI368" s="82">
        <f>IF(ISNA(VLOOKUP($B368,'Feeder DER'!$B$3:$V$366,'Feeder DER'!I$369,FALSE)),0,VLOOKUP($B368,'Feeder DER'!$B$3:$V$366,'Feeder DER'!I$369,FALSE)/1000)</f>
        <v>0.17292933129740351</v>
      </c>
      <c r="AJ368" s="82">
        <f>IF(ISNA(VLOOKUP($B368,'Feeder DER'!$B$3:$V$366,'Feeder DER'!J$369,FALSE)),0,VLOOKUP($B368,'Feeder DER'!$B$3:$V$366,'Feeder DER'!J$369,FALSE)/1000)</f>
        <v>0.24143182140955877</v>
      </c>
      <c r="AK368" s="82">
        <f>IF(ISNA(VLOOKUP($B368,'Feeder DER'!$B$3:$V$366,'Feeder DER'!K$369,FALSE)),0,VLOOKUP($B368,'Feeder DER'!$B$3:$V$366,'Feeder DER'!K$369,FALSE)/1000)</f>
        <v>0.29934432015574525</v>
      </c>
      <c r="AL368" s="82">
        <f>IF(ISNA(VLOOKUP($B368,'Feeder DER'!$B$3:$V$366,'Feeder DER'!L$369,FALSE)),0,VLOOKUP($B368,'Feeder DER'!$B$3:$V$366,'Feeder DER'!L$369,FALSE)/1000)</f>
        <v>0.35331782435722409</v>
      </c>
      <c r="AM368" s="82">
        <f>IF(ISNA(VLOOKUP($B368,'Feeder DER'!$B$3:$V$366,'Feeder DER'!M$369,FALSE)),0,VLOOKUP($B368,'Feeder DER'!$B$3:$V$366,'Feeder DER'!M$369,FALSE)/1000)</f>
        <v>-0.18642095623950911</v>
      </c>
      <c r="AN368" s="82">
        <f>IF(ISNA(VLOOKUP($B368,'Feeder DER'!$B$3:$V$366,'Feeder DER'!N$369,FALSE)),0,VLOOKUP($B368,'Feeder DER'!$B$3:$V$366,'Feeder DER'!N$369,FALSE)/1000)</f>
        <v>-0.23097799841436575</v>
      </c>
      <c r="AO368" s="82">
        <f>IF(ISNA(VLOOKUP($B368,'Feeder DER'!$B$3:$V$366,'Feeder DER'!O$369,FALSE)),0,VLOOKUP($B368,'Feeder DER'!$B$3:$V$366,'Feeder DER'!O$369,FALSE)/1000)</f>
        <v>-0.28007805351799991</v>
      </c>
      <c r="AP368" s="82">
        <f>IF(ISNA(VLOOKUP($B368,'Feeder DER'!$B$3:$V$366,'Feeder DER'!P$369,FALSE)),0,VLOOKUP($B368,'Feeder DER'!$B$3:$V$366,'Feeder DER'!P$369,FALSE)/1000)</f>
        <v>-0.32846054630553678</v>
      </c>
      <c r="AQ368" s="82">
        <f>IF(ISNA(VLOOKUP($B368,'Feeder DER'!$B$3:$V$366,'Feeder DER'!Q$369,FALSE)),0,VLOOKUP($B368,'Feeder DER'!$B$3:$V$366,'Feeder DER'!Q$369,FALSE)/1000)</f>
        <v>-0.37160737394933335</v>
      </c>
      <c r="AR368" s="82">
        <f>IF(ISNA(VLOOKUP($B368,'Feeder DER'!$B$3:$V$366,'Feeder DER'!R$369,FALSE)),0,VLOOKUP($B368,'Feeder DER'!$B$3:$V$366,'Feeder DER'!R$369,FALSE)/1000)</f>
        <v>-0.41113487527627895</v>
      </c>
      <c r="AS368" s="82">
        <f>IF(ISNA(VLOOKUP($B368,'Feeder DER'!$B$3:$V$366,'Feeder DER'!S$369,FALSE)),0,VLOOKUP($B368,'Feeder DER'!$B$3:$V$366,'Feeder DER'!S$369,FALSE)/1000)</f>
        <v>-0.4488740788696578</v>
      </c>
      <c r="AT368" s="82">
        <f>IF(ISNA(VLOOKUP($B368,'Feeder DER'!$B$3:$V$366,'Feeder DER'!T$369,FALSE)),0,VLOOKUP($B368,'Feeder DER'!$B$3:$V$366,'Feeder DER'!T$369,FALSE)/1000)</f>
        <v>-0.49208403702244063</v>
      </c>
      <c r="AU368" s="82">
        <f>IF(ISNA(VLOOKUP($B368,'Feeder DER'!$B$3:$V$366,'Feeder DER'!U$369,FALSE)),0,VLOOKUP($B368,'Feeder DER'!$B$3:$V$366,'Feeder DER'!U$369,FALSE)/1000)</f>
        <v>-0.53553981474779289</v>
      </c>
      <c r="AV368" s="82">
        <f>IF(ISNA(VLOOKUP($B368,'Feeder DER'!$B$3:$V$366,'Feeder DER'!V$369,FALSE)),0,VLOOKUP($B368,'Feeder DER'!$B$3:$V$366,'Feeder DER'!V$369,FALSE)/1000)</f>
        <v>-0.57429615720994809</v>
      </c>
    </row>
    <row r="369" spans="1:48" x14ac:dyDescent="0.25">
      <c r="A369" s="9" t="s">
        <v>57</v>
      </c>
      <c r="B369" s="108">
        <v>82002</v>
      </c>
      <c r="C369" s="109">
        <v>85.42013235106991</v>
      </c>
      <c r="D369" s="109">
        <v>144.95978248221391</v>
      </c>
      <c r="E369" s="109">
        <v>144.95978248221391</v>
      </c>
      <c r="F369" s="109">
        <v>147.16748954332499</v>
      </c>
      <c r="G369" s="109">
        <v>152.39999437579965</v>
      </c>
      <c r="H369" s="109">
        <v>156.06480128473149</v>
      </c>
      <c r="I369" s="109">
        <v>156.86111009641934</v>
      </c>
      <c r="J369" s="109">
        <v>157.69350643586904</v>
      </c>
      <c r="K369" s="109">
        <v>158.94542464685983</v>
      </c>
      <c r="L369" s="109">
        <v>164.0025569634644</v>
      </c>
      <c r="M369" s="109">
        <v>174.52782545756861</v>
      </c>
      <c r="N369" s="109">
        <v>185.06291650095815</v>
      </c>
      <c r="P369" s="109">
        <v>170.95046445634489</v>
      </c>
      <c r="Q369" s="109">
        <v>164.18560638133877</v>
      </c>
      <c r="R369" s="109">
        <v>164.18560638133877</v>
      </c>
      <c r="S369" s="109">
        <v>169.299849047723</v>
      </c>
      <c r="T369" s="109">
        <v>172.60537047731322</v>
      </c>
      <c r="U369" s="109">
        <v>175.74352635416111</v>
      </c>
      <c r="V369" s="109">
        <v>176.87378208892778</v>
      </c>
      <c r="W369" s="109">
        <v>178.25529718773043</v>
      </c>
      <c r="X369" s="109">
        <v>180.22833669997902</v>
      </c>
      <c r="Y369" s="109">
        <v>183.83104362820688</v>
      </c>
      <c r="Z369" s="109">
        <v>192.88218352488548</v>
      </c>
      <c r="AA369" s="109">
        <v>201.08885945711378</v>
      </c>
      <c r="AC369" s="82">
        <f>IF(ISNA(VLOOKUP($B369,'Feeder DER'!$B$3:$V$366,'Feeder DER'!C$369,FALSE)),0,VLOOKUP($B369,'Feeder DER'!$B$3:$V$366,'Feeder DER'!C$369,FALSE)/1000)</f>
        <v>9.0344027972890761E-2</v>
      </c>
      <c r="AD369" s="82">
        <f>IF(ISNA(VLOOKUP($B369,'Feeder DER'!$B$3:$V$366,'Feeder DER'!D$369,FALSE)),0,VLOOKUP($B369,'Feeder DER'!$B$3:$V$366,'Feeder DER'!D$369,FALSE)/1000)</f>
        <v>0.18231461975274937</v>
      </c>
      <c r="AE369" s="82">
        <f>IF(ISNA(VLOOKUP($B369,'Feeder DER'!$B$3:$V$366,'Feeder DER'!E$369,FALSE)),0,VLOOKUP($B369,'Feeder DER'!$B$3:$V$366,'Feeder DER'!E$369,FALSE)/1000)</f>
        <v>0.29004876658116185</v>
      </c>
      <c r="AF369" s="82">
        <f>IF(ISNA(VLOOKUP($B369,'Feeder DER'!$B$3:$V$366,'Feeder DER'!F$369,FALSE)),0,VLOOKUP($B369,'Feeder DER'!$B$3:$V$366,'Feeder DER'!F$369,FALSE)/1000)</f>
        <v>0.40931654516515154</v>
      </c>
      <c r="AG369" s="82">
        <f>IF(ISNA(VLOOKUP($B369,'Feeder DER'!$B$3:$V$366,'Feeder DER'!G$369,FALSE)),0,VLOOKUP($B369,'Feeder DER'!$B$3:$V$366,'Feeder DER'!G$369,FALSE)/1000)</f>
        <v>0.53029562823692</v>
      </c>
      <c r="AH369" s="82">
        <f>IF(ISNA(VLOOKUP($B369,'Feeder DER'!$B$3:$V$366,'Feeder DER'!H$369,FALSE)),0,VLOOKUP($B369,'Feeder DER'!$B$3:$V$366,'Feeder DER'!H$369,FALSE)/1000)</f>
        <v>0.66174426281390775</v>
      </c>
      <c r="AI369" s="82">
        <f>IF(ISNA(VLOOKUP($B369,'Feeder DER'!$B$3:$V$366,'Feeder DER'!I$369,FALSE)),0,VLOOKUP($B369,'Feeder DER'!$B$3:$V$366,'Feeder DER'!I$369,FALSE)/1000)</f>
        <v>0.80648343712689274</v>
      </c>
      <c r="AJ369" s="82">
        <f>IF(ISNA(VLOOKUP($B369,'Feeder DER'!$B$3:$V$366,'Feeder DER'!J$369,FALSE)),0,VLOOKUP($B369,'Feeder DER'!$B$3:$V$366,'Feeder DER'!J$369,FALSE)/1000)</f>
        <v>1.1118628410257714</v>
      </c>
      <c r="AK369" s="82">
        <f>IF(ISNA(VLOOKUP($B369,'Feeder DER'!$B$3:$V$366,'Feeder DER'!K$369,FALSE)),0,VLOOKUP($B369,'Feeder DER'!$B$3:$V$366,'Feeder DER'!K$369,FALSE)/1000)</f>
        <v>1.3718245636828281</v>
      </c>
      <c r="AL369" s="82">
        <f>IF(ISNA(VLOOKUP($B369,'Feeder DER'!$B$3:$V$366,'Feeder DER'!L$369,FALSE)),0,VLOOKUP($B369,'Feeder DER'!$B$3:$V$366,'Feeder DER'!L$369,FALSE)/1000)</f>
        <v>1.6137211075306219</v>
      </c>
      <c r="AM369" s="82">
        <f>IF(ISNA(VLOOKUP($B369,'Feeder DER'!$B$3:$V$366,'Feeder DER'!M$369,FALSE)),0,VLOOKUP($B369,'Feeder DER'!$B$3:$V$366,'Feeder DER'!M$369,FALSE)/1000)</f>
        <v>-0.94812419014759486</v>
      </c>
      <c r="AN369" s="82">
        <f>IF(ISNA(VLOOKUP($B369,'Feeder DER'!$B$3:$V$366,'Feeder DER'!N$369,FALSE)),0,VLOOKUP($B369,'Feeder DER'!$B$3:$V$366,'Feeder DER'!N$369,FALSE)/1000)</f>
        <v>-1.1594360134525035</v>
      </c>
      <c r="AO369" s="82">
        <f>IF(ISNA(VLOOKUP($B369,'Feeder DER'!$B$3:$V$366,'Feeder DER'!O$369,FALSE)),0,VLOOKUP($B369,'Feeder DER'!$B$3:$V$366,'Feeder DER'!O$369,FALSE)/1000)</f>
        <v>-1.3903838018613905</v>
      </c>
      <c r="AP369" s="82">
        <f>IF(ISNA(VLOOKUP($B369,'Feeder DER'!$B$3:$V$366,'Feeder DER'!P$369,FALSE)),0,VLOOKUP($B369,'Feeder DER'!$B$3:$V$366,'Feeder DER'!P$369,FALSE)/1000)</f>
        <v>-1.6158764945763924</v>
      </c>
      <c r="AQ369" s="82">
        <f>IF(ISNA(VLOOKUP($B369,'Feeder DER'!$B$3:$V$366,'Feeder DER'!Q$369,FALSE)),0,VLOOKUP($B369,'Feeder DER'!$B$3:$V$366,'Feeder DER'!Q$369,FALSE)/1000)</f>
        <v>-1.8150353765554599</v>
      </c>
      <c r="AR369" s="82">
        <f>IF(ISNA(VLOOKUP($B369,'Feeder DER'!$B$3:$V$366,'Feeder DER'!R$369,FALSE)),0,VLOOKUP($B369,'Feeder DER'!$B$3:$V$366,'Feeder DER'!R$369,FALSE)/1000)</f>
        <v>-1.9958301357686872</v>
      </c>
      <c r="AS369" s="82">
        <f>IF(ISNA(VLOOKUP($B369,'Feeder DER'!$B$3:$V$366,'Feeder DER'!S$369,FALSE)),0,VLOOKUP($B369,'Feeder DER'!$B$3:$V$366,'Feeder DER'!S$369,FALSE)/1000)</f>
        <v>-2.1667973280769459</v>
      </c>
      <c r="AT369" s="82">
        <f>IF(ISNA(VLOOKUP($B369,'Feeder DER'!$B$3:$V$366,'Feeder DER'!T$369,FALSE)),0,VLOOKUP($B369,'Feeder DER'!$B$3:$V$366,'Feeder DER'!T$369,FALSE)/1000)</f>
        <v>-2.3617403211358332</v>
      </c>
      <c r="AU369" s="82">
        <f>IF(ISNA(VLOOKUP($B369,'Feeder DER'!$B$3:$V$366,'Feeder DER'!U$369,FALSE)),0,VLOOKUP($B369,'Feeder DER'!$B$3:$V$366,'Feeder DER'!U$369,FALSE)/1000)</f>
        <v>-2.5553864031760423</v>
      </c>
      <c r="AV369" s="82">
        <f>IF(ISNA(VLOOKUP($B369,'Feeder DER'!$B$3:$V$366,'Feeder DER'!V$369,FALSE)),0,VLOOKUP($B369,'Feeder DER'!$B$3:$V$366,'Feeder DER'!V$369,FALSE)/1000)</f>
        <v>-2.7274453052723175</v>
      </c>
    </row>
    <row r="370" spans="1:48" x14ac:dyDescent="0.25">
      <c r="A370" s="9" t="s">
        <v>57</v>
      </c>
      <c r="B370" s="108">
        <v>82003</v>
      </c>
      <c r="C370" s="109">
        <v>102.48166161586784</v>
      </c>
      <c r="D370" s="109">
        <v>207.54552095519799</v>
      </c>
      <c r="E370" s="109">
        <v>207.54552095519799</v>
      </c>
      <c r="F370" s="109">
        <v>210.70639567692288</v>
      </c>
      <c r="G370" s="109">
        <v>218.19801109439075</v>
      </c>
      <c r="H370" s="109">
        <v>223.4450820135803</v>
      </c>
      <c r="I370" s="109">
        <v>224.58519359717241</v>
      </c>
      <c r="J370" s="109">
        <v>225.77697333741509</v>
      </c>
      <c r="K370" s="109">
        <v>227.56940164300576</v>
      </c>
      <c r="L370" s="109">
        <v>234.80992824436049</v>
      </c>
      <c r="M370" s="109">
        <v>249.87943438872998</v>
      </c>
      <c r="N370" s="109">
        <v>264.96300392415611</v>
      </c>
      <c r="P370" s="109">
        <v>181.16758089256004</v>
      </c>
      <c r="Q370" s="109">
        <v>204.40353888548393</v>
      </c>
      <c r="R370" s="109">
        <v>204.40353888548393</v>
      </c>
      <c r="S370" s="109">
        <v>210.77053610751864</v>
      </c>
      <c r="T370" s="109">
        <v>214.88575846446963</v>
      </c>
      <c r="U370" s="109">
        <v>218.79261839537097</v>
      </c>
      <c r="V370" s="109">
        <v>220.19973487241057</v>
      </c>
      <c r="W370" s="109">
        <v>221.91965771731037</v>
      </c>
      <c r="X370" s="109">
        <v>224.37600128818227</v>
      </c>
      <c r="Y370" s="109">
        <v>228.86120594118114</v>
      </c>
      <c r="Z370" s="109">
        <v>240.1294593928977</v>
      </c>
      <c r="AA370" s="109">
        <v>250.34639399517752</v>
      </c>
      <c r="AC370" s="82">
        <f>IF(ISNA(VLOOKUP($B370,'Feeder DER'!$B$3:$V$366,'Feeder DER'!C$369,FALSE)),0,VLOOKUP($B370,'Feeder DER'!$B$3:$V$366,'Feeder DER'!C$369,FALSE)/1000)</f>
        <v>0.10638434682630127</v>
      </c>
      <c r="AD370" s="82">
        <f>IF(ISNA(VLOOKUP($B370,'Feeder DER'!$B$3:$V$366,'Feeder DER'!D$369,FALSE)),0,VLOOKUP($B370,'Feeder DER'!$B$3:$V$366,'Feeder DER'!D$369,FALSE)/1000)</f>
        <v>0.20398976367258659</v>
      </c>
      <c r="AE370" s="82">
        <f>IF(ISNA(VLOOKUP($B370,'Feeder DER'!$B$3:$V$366,'Feeder DER'!E$369,FALSE)),0,VLOOKUP($B370,'Feeder DER'!$B$3:$V$366,'Feeder DER'!E$369,FALSE)/1000)</f>
        <v>0.31816977784446748</v>
      </c>
      <c r="AF370" s="82">
        <f>IF(ISNA(VLOOKUP($B370,'Feeder DER'!$B$3:$V$366,'Feeder DER'!F$369,FALSE)),0,VLOOKUP($B370,'Feeder DER'!$B$3:$V$366,'Feeder DER'!F$369,FALSE)/1000)</f>
        <v>0.44492416430485526</v>
      </c>
      <c r="AG370" s="82">
        <f>IF(ISNA(VLOOKUP($B370,'Feeder DER'!$B$3:$V$366,'Feeder DER'!G$369,FALSE)),0,VLOOKUP($B370,'Feeder DER'!$B$3:$V$366,'Feeder DER'!G$369,FALSE)/1000)</f>
        <v>0.57403964615949021</v>
      </c>
      <c r="AH370" s="82">
        <f>IF(ISNA(VLOOKUP($B370,'Feeder DER'!$B$3:$V$366,'Feeder DER'!H$369,FALSE)),0,VLOOKUP($B370,'Feeder DER'!$B$3:$V$366,'Feeder DER'!H$369,FALSE)/1000)</f>
        <v>0.71521632175093497</v>
      </c>
      <c r="AI370" s="82">
        <f>IF(ISNA(VLOOKUP($B370,'Feeder DER'!$B$3:$V$366,'Feeder DER'!I$369,FALSE)),0,VLOOKUP($B370,'Feeder DER'!$B$3:$V$366,'Feeder DER'!I$369,FALSE)/1000)</f>
        <v>0.87150532344085541</v>
      </c>
      <c r="AJ370" s="82">
        <f>IF(ISNA(VLOOKUP($B370,'Feeder DER'!$B$3:$V$366,'Feeder DER'!J$369,FALSE)),0,VLOOKUP($B370,'Feeder DER'!$B$3:$V$366,'Feeder DER'!J$369,FALSE)/1000)</f>
        <v>1.2021186555671244</v>
      </c>
      <c r="AK370" s="82">
        <f>IF(ISNA(VLOOKUP($B370,'Feeder DER'!$B$3:$V$366,'Feeder DER'!K$369,FALSE)),0,VLOOKUP($B370,'Feeder DER'!$B$3:$V$366,'Feeder DER'!K$369,FALSE)/1000)</f>
        <v>1.4820545843706343</v>
      </c>
      <c r="AL370" s="82">
        <f>IF(ISNA(VLOOKUP($B370,'Feeder DER'!$B$3:$V$366,'Feeder DER'!L$369,FALSE)),0,VLOOKUP($B370,'Feeder DER'!$B$3:$V$366,'Feeder DER'!L$369,FALSE)/1000)</f>
        <v>1.7437655989285055</v>
      </c>
      <c r="AM370" s="82">
        <f>IF(ISNA(VLOOKUP($B370,'Feeder DER'!$B$3:$V$366,'Feeder DER'!M$369,FALSE)),0,VLOOKUP($B370,'Feeder DER'!$B$3:$V$366,'Feeder DER'!M$369,FALSE)/1000)</f>
        <v>-1.003108739293701</v>
      </c>
      <c r="AN370" s="82">
        <f>IF(ISNA(VLOOKUP($B370,'Feeder DER'!$B$3:$V$366,'Feeder DER'!N$369,FALSE)),0,VLOOKUP($B370,'Feeder DER'!$B$3:$V$366,'Feeder DER'!N$369,FALSE)/1000)</f>
        <v>-1.2244100004820602</v>
      </c>
      <c r="AO370" s="82">
        <f>IF(ISNA(VLOOKUP($B370,'Feeder DER'!$B$3:$V$366,'Feeder DER'!O$369,FALSE)),0,VLOOKUP($B370,'Feeder DER'!$B$3:$V$366,'Feeder DER'!O$369,FALSE)/1000)</f>
        <v>-1.4645724410198284</v>
      </c>
      <c r="AP370" s="82">
        <f>IF(ISNA(VLOOKUP($B370,'Feeder DER'!$B$3:$V$366,'Feeder DER'!P$369,FALSE)),0,VLOOKUP($B370,'Feeder DER'!$B$3:$V$366,'Feeder DER'!P$369,FALSE)/1000)</f>
        <v>-1.696672975361065</v>
      </c>
      <c r="AQ370" s="82">
        <f>IF(ISNA(VLOOKUP($B370,'Feeder DER'!$B$3:$V$366,'Feeder DER'!Q$369,FALSE)),0,VLOOKUP($B370,'Feeder DER'!$B$3:$V$366,'Feeder DER'!Q$369,FALSE)/1000)</f>
        <v>-1.8992461394220541</v>
      </c>
      <c r="AR370" s="82">
        <f>IF(ISNA(VLOOKUP($B370,'Feeder DER'!$B$3:$V$366,'Feeder DER'!R$369,FALSE)),0,VLOOKUP($B370,'Feeder DER'!$B$3:$V$366,'Feeder DER'!R$369,FALSE)/1000)</f>
        <v>-2.0805070607113478</v>
      </c>
      <c r="AS370" s="82">
        <f>IF(ISNA(VLOOKUP($B370,'Feeder DER'!$B$3:$V$366,'Feeder DER'!S$369,FALSE)),0,VLOOKUP($B370,'Feeder DER'!$B$3:$V$366,'Feeder DER'!S$369,FALSE)/1000)</f>
        <v>-2.2493188156268245</v>
      </c>
      <c r="AT370" s="82">
        <f>IF(ISNA(VLOOKUP($B370,'Feeder DER'!$B$3:$V$366,'Feeder DER'!T$369,FALSE)),0,VLOOKUP($B370,'Feeder DER'!$B$3:$V$366,'Feeder DER'!T$369,FALSE)/1000)</f>
        <v>-2.4336381330727681</v>
      </c>
      <c r="AU370" s="82">
        <f>IF(ISNA(VLOOKUP($B370,'Feeder DER'!$B$3:$V$366,'Feeder DER'!U$369,FALSE)),0,VLOOKUP($B370,'Feeder DER'!$B$3:$V$366,'Feeder DER'!U$369,FALSE)/1000)</f>
        <v>-2.6183480195216204</v>
      </c>
      <c r="AV370" s="82">
        <f>IF(ISNA(VLOOKUP($B370,'Feeder DER'!$B$3:$V$366,'Feeder DER'!V$369,FALSE)),0,VLOOKUP($B370,'Feeder DER'!$B$3:$V$366,'Feeder DER'!V$369,FALSE)/1000)</f>
        <v>-2.7799024246166044</v>
      </c>
    </row>
    <row r="371" spans="1:48" x14ac:dyDescent="0.25">
      <c r="A371" s="9" t="s">
        <v>57</v>
      </c>
      <c r="B371" s="108">
        <v>82004</v>
      </c>
      <c r="C371" s="109">
        <v>53.92483233092176</v>
      </c>
      <c r="D371" s="109">
        <v>63.730492019732033</v>
      </c>
      <c r="E371" s="109">
        <v>63.730492019732033</v>
      </c>
      <c r="F371" s="109">
        <v>64.701094036586667</v>
      </c>
      <c r="G371" s="109">
        <v>67.001525934034859</v>
      </c>
      <c r="H371" s="109">
        <v>68.612731079794472</v>
      </c>
      <c r="I371" s="109">
        <v>68.962822336138217</v>
      </c>
      <c r="J371" s="109">
        <v>69.328779206107043</v>
      </c>
      <c r="K371" s="109">
        <v>69.879175751884816</v>
      </c>
      <c r="L371" s="109">
        <v>72.102506424898493</v>
      </c>
      <c r="M371" s="109">
        <v>76.729862566601781</v>
      </c>
      <c r="N371" s="109">
        <v>81.361537119164424</v>
      </c>
      <c r="P371" s="109">
        <v>53.873712512137097</v>
      </c>
      <c r="Q371" s="109">
        <v>30.84635380559855</v>
      </c>
      <c r="R371" s="109">
        <v>30.84635380559855</v>
      </c>
      <c r="S371" s="109">
        <v>31.807191617218717</v>
      </c>
      <c r="T371" s="109">
        <v>32.428216113679795</v>
      </c>
      <c r="U371" s="109">
        <v>33.017796824241827</v>
      </c>
      <c r="V371" s="109">
        <v>33.230143503429062</v>
      </c>
      <c r="W371" s="109">
        <v>33.489695509629087</v>
      </c>
      <c r="X371" s="109">
        <v>33.860380103782177</v>
      </c>
      <c r="Y371" s="109">
        <v>34.53723829504095</v>
      </c>
      <c r="Z371" s="109">
        <v>36.237720266331756</v>
      </c>
      <c r="AA371" s="109">
        <v>37.779548657703934</v>
      </c>
      <c r="AC371" s="82">
        <f>IF(ISNA(VLOOKUP($B371,'Feeder DER'!$B$3:$V$366,'Feeder DER'!C$369,FALSE)),0,VLOOKUP($B371,'Feeder DER'!$B$3:$V$366,'Feeder DER'!C$369,FALSE)/1000)</f>
        <v>3.4309350787521176E-2</v>
      </c>
      <c r="AD371" s="82">
        <f>IF(ISNA(VLOOKUP($B371,'Feeder DER'!$B$3:$V$366,'Feeder DER'!D$369,FALSE)),0,VLOOKUP($B371,'Feeder DER'!$B$3:$V$366,'Feeder DER'!D$369,FALSE)/1000)</f>
        <v>6.9293880512423925E-2</v>
      </c>
      <c r="AE371" s="82">
        <f>IF(ISNA(VLOOKUP($B371,'Feeder DER'!$B$3:$V$366,'Feeder DER'!E$369,FALSE)),0,VLOOKUP($B371,'Feeder DER'!$B$3:$V$366,'Feeder DER'!E$369,FALSE)/1000)</f>
        <v>0.1102755125153046</v>
      </c>
      <c r="AF371" s="82">
        <f>IF(ISNA(VLOOKUP($B371,'Feeder DER'!$B$3:$V$366,'Feeder DER'!F$369,FALSE)),0,VLOOKUP($B371,'Feeder DER'!$B$3:$V$366,'Feeder DER'!F$369,FALSE)/1000)</f>
        <v>0.15564260675886557</v>
      </c>
      <c r="AG371" s="82">
        <f>IF(ISNA(VLOOKUP($B371,'Feeder DER'!$B$3:$V$366,'Feeder DER'!G$369,FALSE)),0,VLOOKUP($B371,'Feeder DER'!$B$3:$V$366,'Feeder DER'!G$369,FALSE)/1000)</f>
        <v>0.2016577326210047</v>
      </c>
      <c r="AH371" s="82">
        <f>IF(ISNA(VLOOKUP($B371,'Feeder DER'!$B$3:$V$366,'Feeder DER'!H$369,FALSE)),0,VLOOKUP($B371,'Feeder DER'!$B$3:$V$366,'Feeder DER'!H$369,FALSE)/1000)</f>
        <v>0.25165024631924848</v>
      </c>
      <c r="AI371" s="82">
        <f>IF(ISNA(VLOOKUP($B371,'Feeder DER'!$B$3:$V$366,'Feeder DER'!I$369,FALSE)),0,VLOOKUP($B371,'Feeder DER'!$B$3:$V$366,'Feeder DER'!I$369,FALSE)/1000)</f>
        <v>0.3066929105769724</v>
      </c>
      <c r="AJ371" s="82">
        <f>IF(ISNA(VLOOKUP($B371,'Feeder DER'!$B$3:$V$366,'Feeder DER'!J$369,FALSE)),0,VLOOKUP($B371,'Feeder DER'!$B$3:$V$366,'Feeder DER'!J$369,FALSE)/1000)</f>
        <v>0.42282854981930507</v>
      </c>
      <c r="AK371" s="82">
        <f>IF(ISNA(VLOOKUP($B371,'Feeder DER'!$B$3:$V$366,'Feeder DER'!K$369,FALSE)),0,VLOOKUP($B371,'Feeder DER'!$B$3:$V$366,'Feeder DER'!K$369,FALSE)/1000)</f>
        <v>0.52168761162350696</v>
      </c>
      <c r="AL371" s="82">
        <f>IF(ISNA(VLOOKUP($B371,'Feeder DER'!$B$3:$V$366,'Feeder DER'!L$369,FALSE)),0,VLOOKUP($B371,'Feeder DER'!$B$3:$V$366,'Feeder DER'!L$369,FALSE)/1000)</f>
        <v>0.61367296707206664</v>
      </c>
      <c r="AM371" s="82">
        <f>IF(ISNA(VLOOKUP($B371,'Feeder DER'!$B$3:$V$366,'Feeder DER'!M$369,FALSE)),0,VLOOKUP($B371,'Feeder DER'!$B$3:$V$366,'Feeder DER'!M$369,FALSE)/1000)</f>
        <v>-0.36067195818317371</v>
      </c>
      <c r="AN371" s="82">
        <f>IF(ISNA(VLOOKUP($B371,'Feeder DER'!$B$3:$V$366,'Feeder DER'!N$369,FALSE)),0,VLOOKUP($B371,'Feeder DER'!$B$3:$V$366,'Feeder DER'!N$369,FALSE)/1000)</f>
        <v>-0.44106837787879938</v>
      </c>
      <c r="AO371" s="82">
        <f>IF(ISNA(VLOOKUP($B371,'Feeder DER'!$B$3:$V$366,'Feeder DER'!O$369,FALSE)),0,VLOOKUP($B371,'Feeder DER'!$B$3:$V$366,'Feeder DER'!O$369,FALSE)/1000)</f>
        <v>-0.52894471601089221</v>
      </c>
      <c r="AP371" s="82">
        <f>IF(ISNA(VLOOKUP($B371,'Feeder DER'!$B$3:$V$366,'Feeder DER'!P$369,FALSE)),0,VLOOKUP($B371,'Feeder DER'!$B$3:$V$366,'Feeder DER'!P$369,FALSE)/1000)</f>
        <v>-0.61475821258285557</v>
      </c>
      <c r="AQ371" s="82">
        <f>IF(ISNA(VLOOKUP($B371,'Feeder DER'!$B$3:$V$366,'Feeder DER'!Q$369,FALSE)),0,VLOOKUP($B371,'Feeder DER'!$B$3:$V$366,'Feeder DER'!Q$369,FALSE)/1000)</f>
        <v>-0.69056312925327001</v>
      </c>
      <c r="AR371" s="82">
        <f>IF(ISNA(VLOOKUP($B371,'Feeder DER'!$B$3:$V$366,'Feeder DER'!R$369,FALSE)),0,VLOOKUP($B371,'Feeder DER'!$B$3:$V$366,'Feeder DER'!R$369,FALSE)/1000)</f>
        <v>-0.75939234645959774</v>
      </c>
      <c r="AS371" s="82">
        <f>IF(ISNA(VLOOKUP($B371,'Feeder DER'!$B$3:$V$366,'Feeder DER'!S$369,FALSE)),0,VLOOKUP($B371,'Feeder DER'!$B$3:$V$366,'Feeder DER'!S$369,FALSE)/1000)</f>
        <v>-0.82449412542719536</v>
      </c>
      <c r="AT371" s="82">
        <f>IF(ISNA(VLOOKUP($B371,'Feeder DER'!$B$3:$V$366,'Feeder DER'!T$369,FALSE)),0,VLOOKUP($B371,'Feeder DER'!$B$3:$V$366,'Feeder DER'!T$369,FALSE)/1000)</f>
        <v>-0.89876941760736617</v>
      </c>
      <c r="AU371" s="82">
        <f>IF(ISNA(VLOOKUP($B371,'Feeder DER'!$B$3:$V$366,'Feeder DER'!U$369,FALSE)),0,VLOOKUP($B371,'Feeder DER'!$B$3:$V$366,'Feeder DER'!U$369,FALSE)/1000)</f>
        <v>-0.97254188482799619</v>
      </c>
      <c r="AV371" s="82">
        <f>IF(ISNA(VLOOKUP($B371,'Feeder DER'!$B$3:$V$366,'Feeder DER'!V$369,FALSE)),0,VLOOKUP($B371,'Feeder DER'!$B$3:$V$366,'Feeder DER'!V$369,FALSE)/1000)</f>
        <v>-1.0381041634732899</v>
      </c>
    </row>
    <row r="372" spans="1:48" x14ac:dyDescent="0.25">
      <c r="A372" s="9" t="s">
        <v>57</v>
      </c>
      <c r="B372" s="108">
        <v>82005</v>
      </c>
      <c r="C372" s="109">
        <v>87.835962303062729</v>
      </c>
      <c r="D372" s="109">
        <v>94.934987122022264</v>
      </c>
      <c r="E372" s="109">
        <v>94.934987122022264</v>
      </c>
      <c r="F372" s="109">
        <v>96.380827049669051</v>
      </c>
      <c r="G372" s="109">
        <v>99.807624264598999</v>
      </c>
      <c r="H372" s="109">
        <v>102.20772718105329</v>
      </c>
      <c r="I372" s="109">
        <v>102.72923435696266</v>
      </c>
      <c r="J372" s="109">
        <v>103.27437546032886</v>
      </c>
      <c r="K372" s="109">
        <v>104.09426382662672</v>
      </c>
      <c r="L372" s="109">
        <v>107.40620858213244</v>
      </c>
      <c r="M372" s="109">
        <v>114.29926686239172</v>
      </c>
      <c r="N372" s="109">
        <v>121.19875798611932</v>
      </c>
      <c r="P372" s="109">
        <v>165.17228293800079</v>
      </c>
      <c r="Q372" s="109">
        <v>155.91563046603682</v>
      </c>
      <c r="R372" s="109">
        <v>155.91563046603682</v>
      </c>
      <c r="S372" s="109">
        <v>160.77227038265397</v>
      </c>
      <c r="T372" s="109">
        <v>163.91129376644878</v>
      </c>
      <c r="U372" s="109">
        <v>166.89138174628675</v>
      </c>
      <c r="V372" s="109">
        <v>167.96470686508371</v>
      </c>
      <c r="W372" s="109">
        <v>169.2766354949776</v>
      </c>
      <c r="X372" s="109">
        <v>171.15029364484087</v>
      </c>
      <c r="Y372" s="109">
        <v>174.57153338978145</v>
      </c>
      <c r="Z372" s="109">
        <v>183.16677029592805</v>
      </c>
      <c r="AA372" s="109">
        <v>190.96007861451437</v>
      </c>
      <c r="AC372" s="82">
        <f>IF(ISNA(VLOOKUP($B372,'Feeder DER'!$B$3:$V$366,'Feeder DER'!C$369,FALSE)),0,VLOOKUP($B372,'Feeder DER'!$B$3:$V$366,'Feeder DER'!C$369,FALSE)/1000)</f>
        <v>7.5083931839049239E-2</v>
      </c>
      <c r="AD372" s="82">
        <f>IF(ISNA(VLOOKUP($B372,'Feeder DER'!$B$3:$V$366,'Feeder DER'!D$369,FALSE)),0,VLOOKUP($B372,'Feeder DER'!$B$3:$V$366,'Feeder DER'!D$369,FALSE)/1000)</f>
        <v>0.15164545180348957</v>
      </c>
      <c r="AE372" s="82">
        <f>IF(ISNA(VLOOKUP($B372,'Feeder DER'!$B$3:$V$366,'Feeder DER'!E$369,FALSE)),0,VLOOKUP($B372,'Feeder DER'!$B$3:$V$366,'Feeder DER'!E$369,FALSE)/1000)</f>
        <v>0.24133126611730821</v>
      </c>
      <c r="AF372" s="82">
        <f>IF(ISNA(VLOOKUP($B372,'Feeder DER'!$B$3:$V$366,'Feeder DER'!F$369,FALSE)),0,VLOOKUP($B372,'Feeder DER'!$B$3:$V$366,'Feeder DER'!F$369,FALSE)/1000)</f>
        <v>0.34061439837518215</v>
      </c>
      <c r="AG372" s="82">
        <f>IF(ISNA(VLOOKUP($B372,'Feeder DER'!$B$3:$V$366,'Feeder DER'!G$369,FALSE)),0,VLOOKUP($B372,'Feeder DER'!$B$3:$V$366,'Feeder DER'!G$369,FALSE)/1000)</f>
        <v>0.44131570849891538</v>
      </c>
      <c r="AH372" s="82">
        <f>IF(ISNA(VLOOKUP($B372,'Feeder DER'!$B$3:$V$366,'Feeder DER'!H$369,FALSE)),0,VLOOKUP($B372,'Feeder DER'!$B$3:$V$366,'Feeder DER'!H$369,FALSE)/1000)</f>
        <v>0.55072129049981222</v>
      </c>
      <c r="AI372" s="82">
        <f>IF(ISNA(VLOOKUP($B372,'Feeder DER'!$B$3:$V$366,'Feeder DER'!I$369,FALSE)),0,VLOOKUP($B372,'Feeder DER'!$B$3:$V$366,'Feeder DER'!I$369,FALSE)/1000)</f>
        <v>0.67117882048810262</v>
      </c>
      <c r="AJ372" s="82">
        <f>IF(ISNA(VLOOKUP($B372,'Feeder DER'!$B$3:$V$366,'Feeder DER'!J$369,FALSE)),0,VLOOKUP($B372,'Feeder DER'!$B$3:$V$366,'Feeder DER'!J$369,FALSE)/1000)</f>
        <v>0.92533461827508046</v>
      </c>
      <c r="AK372" s="82">
        <f>IF(ISNA(VLOOKUP($B372,'Feeder DER'!$B$3:$V$366,'Feeder DER'!K$369,FALSE)),0,VLOOKUP($B372,'Feeder DER'!$B$3:$V$366,'Feeder DER'!K$369,FALSE)/1000)</f>
        <v>1.1416816749171079</v>
      </c>
      <c r="AL372" s="82">
        <f>IF(ISNA(VLOOKUP($B372,'Feeder DER'!$B$3:$V$366,'Feeder DER'!L$369,FALSE)),0,VLOOKUP($B372,'Feeder DER'!$B$3:$V$366,'Feeder DER'!L$369,FALSE)/1000)</f>
        <v>1.3429860423900832</v>
      </c>
      <c r="AM372" s="82">
        <f>IF(ISNA(VLOOKUP($B372,'Feeder DER'!$B$3:$V$366,'Feeder DER'!M$369,FALSE)),0,VLOOKUP($B372,'Feeder DER'!$B$3:$V$366,'Feeder DER'!M$369,FALSE)/1000)</f>
        <v>-0.78930868998930392</v>
      </c>
      <c r="AN372" s="82">
        <f>IF(ISNA(VLOOKUP($B372,'Feeder DER'!$B$3:$V$366,'Feeder DER'!N$369,FALSE)),0,VLOOKUP($B372,'Feeder DER'!$B$3:$V$366,'Feeder DER'!N$369,FALSE)/1000)</f>
        <v>-0.96525137494169599</v>
      </c>
      <c r="AO372" s="82">
        <f>IF(ISNA(VLOOKUP($B372,'Feeder DER'!$B$3:$V$366,'Feeder DER'!O$369,FALSE)),0,VLOOKUP($B372,'Feeder DER'!$B$3:$V$366,'Feeder DER'!O$369,FALSE)/1000)</f>
        <v>-1.1575634074088079</v>
      </c>
      <c r="AP372" s="82">
        <f>IF(ISNA(VLOOKUP($B372,'Feeder DER'!$B$3:$V$366,'Feeder DER'!P$369,FALSE)),0,VLOOKUP($B372,'Feeder DER'!$B$3:$V$366,'Feeder DER'!P$369,FALSE)/1000)</f>
        <v>-1.3453610363229425</v>
      </c>
      <c r="AQ372" s="82">
        <f>IF(ISNA(VLOOKUP($B372,'Feeder DER'!$B$3:$V$366,'Feeder DER'!Q$369,FALSE)),0,VLOOKUP($B372,'Feeder DER'!$B$3:$V$366,'Feeder DER'!Q$369,FALSE)/1000)</f>
        <v>-1.5112554955796997</v>
      </c>
      <c r="AR372" s="82">
        <f>IF(ISNA(VLOOKUP($B372,'Feeder DER'!$B$3:$V$366,'Feeder DER'!R$369,FALSE)),0,VLOOKUP($B372,'Feeder DER'!$B$3:$V$366,'Feeder DER'!R$369,FALSE)/1000)</f>
        <v>-1.6618840599399061</v>
      </c>
      <c r="AS372" s="82">
        <f>IF(ISNA(VLOOKUP($B372,'Feeder DER'!$B$3:$V$366,'Feeder DER'!S$369,FALSE)),0,VLOOKUP($B372,'Feeder DER'!$B$3:$V$366,'Feeder DER'!S$369,FALSE)/1000)</f>
        <v>-1.8043553519464521</v>
      </c>
      <c r="AT372" s="82">
        <f>IF(ISNA(VLOOKUP($B372,'Feeder DER'!$B$3:$V$366,'Feeder DER'!T$369,FALSE)),0,VLOOKUP($B372,'Feeder DER'!$B$3:$V$366,'Feeder DER'!T$369,FALSE)/1000)</f>
        <v>-1.9669023208447918</v>
      </c>
      <c r="AU372" s="82">
        <f>IF(ISNA(VLOOKUP($B372,'Feeder DER'!$B$3:$V$366,'Feeder DER'!U$369,FALSE)),0,VLOOKUP($B372,'Feeder DER'!$B$3:$V$366,'Feeder DER'!U$369,FALSE)/1000)</f>
        <v>-2.1283488878374532</v>
      </c>
      <c r="AV372" s="82">
        <f>IF(ISNA(VLOOKUP($B372,'Feeder DER'!$B$3:$V$366,'Feeder DER'!V$369,FALSE)),0,VLOOKUP($B372,'Feeder DER'!$B$3:$V$366,'Feeder DER'!V$369,FALSE)/1000)</f>
        <v>-2.2718279554392344</v>
      </c>
    </row>
    <row r="373" spans="1:48" x14ac:dyDescent="0.25">
      <c r="A373" s="9" t="s">
        <v>57</v>
      </c>
      <c r="B373" s="108">
        <v>82006</v>
      </c>
      <c r="C373" s="109">
        <v>96.511517074142034</v>
      </c>
      <c r="D373" s="109">
        <v>135.540568909879</v>
      </c>
      <c r="E373" s="109">
        <v>135.540568909879</v>
      </c>
      <c r="F373" s="109">
        <v>137.60482332531365</v>
      </c>
      <c r="G373" s="109">
        <v>142.4973298514208</v>
      </c>
      <c r="H373" s="109">
        <v>145.92400451163164</v>
      </c>
      <c r="I373" s="109">
        <v>146.66857067692206</v>
      </c>
      <c r="J373" s="109">
        <v>147.4468794704066</v>
      </c>
      <c r="K373" s="109">
        <v>148.61745039456724</v>
      </c>
      <c r="L373" s="109">
        <v>153.34597978049692</v>
      </c>
      <c r="M373" s="109">
        <v>163.18733615667074</v>
      </c>
      <c r="N373" s="109">
        <v>173.03787683138231</v>
      </c>
      <c r="P373" s="109">
        <v>107.78236288939527</v>
      </c>
      <c r="Q373" s="109">
        <v>111.92796822014031</v>
      </c>
      <c r="R373" s="109">
        <v>111.92796822014031</v>
      </c>
      <c r="S373" s="109">
        <v>115.4144296904815</v>
      </c>
      <c r="T373" s="109">
        <v>117.66785680675895</v>
      </c>
      <c r="U373" s="109">
        <v>119.80718813424369</v>
      </c>
      <c r="V373" s="109">
        <v>120.5777016448359</v>
      </c>
      <c r="W373" s="109">
        <v>121.51950270451761</v>
      </c>
      <c r="X373" s="109">
        <v>122.86455546944221</v>
      </c>
      <c r="Y373" s="109">
        <v>125.32057871932801</v>
      </c>
      <c r="Z373" s="109">
        <v>131.49088634275333</v>
      </c>
      <c r="AA373" s="109">
        <v>137.08550930137002</v>
      </c>
      <c r="AC373" s="82">
        <f>IF(ISNA(VLOOKUP($B373,'Feeder DER'!$B$3:$V$366,'Feeder DER'!C$369,FALSE)),0,VLOOKUP($B373,'Feeder DER'!$B$3:$V$366,'Feeder DER'!C$369,FALSE)/1000)</f>
        <v>8.6467496782423325E-3</v>
      </c>
      <c r="AD373" s="82">
        <f>IF(ISNA(VLOOKUP($B373,'Feeder DER'!$B$3:$V$366,'Feeder DER'!D$369,FALSE)),0,VLOOKUP($B373,'Feeder DER'!$B$3:$V$366,'Feeder DER'!D$369,FALSE)/1000)</f>
        <v>1.7463660059778518E-2</v>
      </c>
      <c r="AE373" s="82">
        <f>IF(ISNA(VLOOKUP($B373,'Feeder DER'!$B$3:$V$366,'Feeder DER'!E$369,FALSE)),0,VLOOKUP($B373,'Feeder DER'!$B$3:$V$366,'Feeder DER'!E$369,FALSE)/1000)</f>
        <v>2.7791978876689483E-2</v>
      </c>
      <c r="AF373" s="82">
        <f>IF(ISNA(VLOOKUP($B373,'Feeder DER'!$B$3:$V$366,'Feeder DER'!F$369,FALSE)),0,VLOOKUP($B373,'Feeder DER'!$B$3:$V$366,'Feeder DER'!F$369,FALSE)/1000)</f>
        <v>3.9225535576222777E-2</v>
      </c>
      <c r="AG373" s="82">
        <f>IF(ISNA(VLOOKUP($B373,'Feeder DER'!$B$3:$V$366,'Feeder DER'!G$369,FALSE)),0,VLOOKUP($B373,'Feeder DER'!$B$3:$V$366,'Feeder DER'!G$369,FALSE)/1000)</f>
        <v>5.0822411227027769E-2</v>
      </c>
      <c r="AH373" s="82">
        <f>IF(ISNA(VLOOKUP($B373,'Feeder DER'!$B$3:$V$366,'Feeder DER'!H$369,FALSE)),0,VLOOKUP($B373,'Feeder DER'!$B$3:$V$366,'Feeder DER'!H$369,FALSE)/1000)</f>
        <v>6.3421680575255698E-2</v>
      </c>
      <c r="AI373" s="82">
        <f>IF(ISNA(VLOOKUP($B373,'Feeder DER'!$B$3:$V$366,'Feeder DER'!I$369,FALSE)),0,VLOOKUP($B373,'Feeder DER'!$B$3:$V$366,'Feeder DER'!I$369,FALSE)/1000)</f>
        <v>7.7293704630959525E-2</v>
      </c>
      <c r="AJ373" s="82">
        <f>IF(ISNA(VLOOKUP($B373,'Feeder DER'!$B$3:$V$366,'Feeder DER'!J$369,FALSE)),0,VLOOKUP($B373,'Feeder DER'!$B$3:$V$366,'Feeder DER'!J$369,FALSE)/1000)</f>
        <v>0.10656257093711966</v>
      </c>
      <c r="AK373" s="82">
        <f>IF(ISNA(VLOOKUP($B373,'Feeder DER'!$B$3:$V$366,'Feeder DER'!K$369,FALSE)),0,VLOOKUP($B373,'Feeder DER'!$B$3:$V$366,'Feeder DER'!K$369,FALSE)/1000)</f>
        <v>0.13147734027043295</v>
      </c>
      <c r="AL373" s="82">
        <f>IF(ISNA(VLOOKUP($B373,'Feeder DER'!$B$3:$V$366,'Feeder DER'!L$369,FALSE)),0,VLOOKUP($B373,'Feeder DER'!$B$3:$V$366,'Feeder DER'!L$369,FALSE)/1000)</f>
        <v>0.1546597766724977</v>
      </c>
      <c r="AM373" s="82">
        <f>IF(ISNA(VLOOKUP($B373,'Feeder DER'!$B$3:$V$366,'Feeder DER'!M$369,FALSE)),0,VLOOKUP($B373,'Feeder DER'!$B$3:$V$366,'Feeder DER'!M$369,FALSE)/1000)</f>
        <v>-9.0897672698187132E-2</v>
      </c>
      <c r="AN373" s="82">
        <f>IF(ISNA(VLOOKUP($B373,'Feeder DER'!$B$3:$V$366,'Feeder DER'!N$369,FALSE)),0,VLOOKUP($B373,'Feeder DER'!$B$3:$V$366,'Feeder DER'!N$369,FALSE)/1000)</f>
        <v>-0.11115942933824076</v>
      </c>
      <c r="AO373" s="82">
        <f>IF(ISNA(VLOOKUP($B373,'Feeder DER'!$B$3:$V$366,'Feeder DER'!O$369,FALSE)),0,VLOOKUP($B373,'Feeder DER'!$B$3:$V$366,'Feeder DER'!O$369,FALSE)/1000)</f>
        <v>-0.13330629837037514</v>
      </c>
      <c r="AP373" s="82">
        <f>IF(ISNA(VLOOKUP($B373,'Feeder DER'!$B$3:$V$366,'Feeder DER'!P$369,FALSE)),0,VLOOKUP($B373,'Feeder DER'!$B$3:$V$366,'Feeder DER'!P$369,FALSE)/1000)</f>
        <v>-0.15493328363359826</v>
      </c>
      <c r="AQ373" s="82">
        <f>IF(ISNA(VLOOKUP($B373,'Feeder DER'!$B$3:$V$366,'Feeder DER'!Q$369,FALSE)),0,VLOOKUP($B373,'Feeder DER'!$B$3:$V$366,'Feeder DER'!Q$369,FALSE)/1000)</f>
        <v>-0.17403787534937903</v>
      </c>
      <c r="AR373" s="82">
        <f>IF(ISNA(VLOOKUP($B373,'Feeder DER'!$B$3:$V$366,'Feeder DER'!R$369,FALSE)),0,VLOOKUP($B373,'Feeder DER'!$B$3:$V$366,'Feeder DER'!R$369,FALSE)/1000)</f>
        <v>-0.19138442951236107</v>
      </c>
      <c r="AS373" s="82">
        <f>IF(ISNA(VLOOKUP($B373,'Feeder DER'!$B$3:$V$366,'Feeder DER'!S$369,FALSE)),0,VLOOKUP($B373,'Feeder DER'!$B$3:$V$366,'Feeder DER'!S$369,FALSE)/1000)</f>
        <v>-0.20779158305563999</v>
      </c>
      <c r="AT373" s="82">
        <f>IF(ISNA(VLOOKUP($B373,'Feeder DER'!$B$3:$V$366,'Feeder DER'!T$369,FALSE)),0,VLOOKUP($B373,'Feeder DER'!$B$3:$V$366,'Feeder DER'!T$369,FALSE)/1000)</f>
        <v>-0.22651067403283914</v>
      </c>
      <c r="AU373" s="82">
        <f>IF(ISNA(VLOOKUP($B373,'Feeder DER'!$B$3:$V$366,'Feeder DER'!U$369,FALSE)),0,VLOOKUP($B373,'Feeder DER'!$B$3:$V$366,'Feeder DER'!U$369,FALSE)/1000)</f>
        <v>-0.24510304149422335</v>
      </c>
      <c r="AV373" s="82">
        <f>IF(ISNA(VLOOKUP($B373,'Feeder DER'!$B$3:$V$366,'Feeder DER'!V$369,FALSE)),0,VLOOKUP($B373,'Feeder DER'!$B$3:$V$366,'Feeder DER'!V$369,FALSE)/1000)</f>
        <v>-0.26162625160367309</v>
      </c>
    </row>
    <row r="374" spans="1:48" x14ac:dyDescent="0.25">
      <c r="A374" s="9" t="s">
        <v>57</v>
      </c>
      <c r="B374" s="108">
        <v>82007</v>
      </c>
      <c r="C374" s="109">
        <v>43.180032726495547</v>
      </c>
      <c r="D374" s="109">
        <v>46.220918173937008</v>
      </c>
      <c r="E374" s="109">
        <v>46.220918173937008</v>
      </c>
      <c r="F374" s="109">
        <v>46.924853056263139</v>
      </c>
      <c r="G374" s="109">
        <v>48.59325496446975</v>
      </c>
      <c r="H374" s="109">
        <v>49.761791074006211</v>
      </c>
      <c r="I374" s="109">
        <v>50.015696838735984</v>
      </c>
      <c r="J374" s="109">
        <v>50.281109234058178</v>
      </c>
      <c r="K374" s="109">
        <v>50.680287600635594</v>
      </c>
      <c r="L374" s="109">
        <v>52.292771387504082</v>
      </c>
      <c r="M374" s="109">
        <v>55.648788935918923</v>
      </c>
      <c r="N374" s="109">
        <v>59.00793843747968</v>
      </c>
      <c r="P374" s="109">
        <v>24.12175078626062</v>
      </c>
      <c r="Q374" s="109">
        <v>64.785441205497605</v>
      </c>
      <c r="R374" s="109">
        <v>64.785441205497605</v>
      </c>
      <c r="S374" s="109">
        <v>66.803452862403361</v>
      </c>
      <c r="T374" s="109">
        <v>68.107767344958205</v>
      </c>
      <c r="U374" s="109">
        <v>69.346041622065144</v>
      </c>
      <c r="V374" s="109">
        <v>69.792025396561371</v>
      </c>
      <c r="W374" s="109">
        <v>70.337152750783332</v>
      </c>
      <c r="X374" s="109">
        <v>71.115687715779103</v>
      </c>
      <c r="Y374" s="109">
        <v>72.537267615647067</v>
      </c>
      <c r="Z374" s="109">
        <v>76.108726189531239</v>
      </c>
      <c r="AA374" s="109">
        <v>79.346970593642283</v>
      </c>
      <c r="AC374" s="82">
        <f>IF(ISNA(VLOOKUP($B374,'Feeder DER'!$B$3:$V$366,'Feeder DER'!C$369,FALSE)),0,VLOOKUP($B374,'Feeder DER'!$B$3:$V$366,'Feeder DER'!C$369,FALSE)/1000)</f>
        <v>2.0453873140095565E-2</v>
      </c>
      <c r="AD374" s="82">
        <f>IF(ISNA(VLOOKUP($B374,'Feeder DER'!$B$3:$V$366,'Feeder DER'!D$369,FALSE)),0,VLOOKUP($B374,'Feeder DER'!$B$3:$V$366,'Feeder DER'!D$369,FALSE)/1000)</f>
        <v>4.1459795011274531E-2</v>
      </c>
      <c r="AE374" s="82">
        <f>IF(ISNA(VLOOKUP($B374,'Feeder DER'!$B$3:$V$366,'Feeder DER'!E$369,FALSE)),0,VLOOKUP($B374,'Feeder DER'!$B$3:$V$366,'Feeder DER'!E$369,FALSE)/1000)</f>
        <v>6.6105045409270549E-2</v>
      </c>
      <c r="AF374" s="82">
        <f>IF(ISNA(VLOOKUP($B374,'Feeder DER'!$B$3:$V$366,'Feeder DER'!F$369,FALSE)),0,VLOOKUP($B374,'Feeder DER'!$B$3:$V$366,'Feeder DER'!F$369,FALSE)/1000)</f>
        <v>9.3446804198282052E-2</v>
      </c>
      <c r="AG374" s="82">
        <f>IF(ISNA(VLOOKUP($B374,'Feeder DER'!$B$3:$V$366,'Feeder DER'!G$369,FALSE)),0,VLOOKUP($B374,'Feeder DER'!$B$3:$V$366,'Feeder DER'!G$369,FALSE)/1000)</f>
        <v>0.1212311842846349</v>
      </c>
      <c r="AH374" s="82">
        <f>IF(ISNA(VLOOKUP($B374,'Feeder DER'!$B$3:$V$366,'Feeder DER'!H$369,FALSE)),0,VLOOKUP($B374,'Feeder DER'!$B$3:$V$366,'Feeder DER'!H$369,FALSE)/1000)</f>
        <v>0.15146541295273178</v>
      </c>
      <c r="AI374" s="82">
        <f>IF(ISNA(VLOOKUP($B374,'Feeder DER'!$B$3:$V$366,'Feeder DER'!I$369,FALSE)),0,VLOOKUP($B374,'Feeder DER'!$B$3:$V$366,'Feeder DER'!I$369,FALSE)/1000)</f>
        <v>0.18479085893286568</v>
      </c>
      <c r="AJ374" s="82">
        <f>IF(ISNA(VLOOKUP($B374,'Feeder DER'!$B$3:$V$366,'Feeder DER'!J$369,FALSE)),0,VLOOKUP($B374,'Feeder DER'!$B$3:$V$366,'Feeder DER'!J$369,FALSE)/1000)</f>
        <v>0.25528314632018745</v>
      </c>
      <c r="AK374" s="82">
        <f>IF(ISNA(VLOOKUP($B374,'Feeder DER'!$B$3:$V$366,'Feeder DER'!K$369,FALSE)),0,VLOOKUP($B374,'Feeder DER'!$B$3:$V$366,'Feeder DER'!K$369,FALSE)/1000)</f>
        <v>0.31522040835159215</v>
      </c>
      <c r="AL374" s="82">
        <f>IF(ISNA(VLOOKUP($B374,'Feeder DER'!$B$3:$V$366,'Feeder DER'!L$369,FALSE)),0,VLOOKUP($B374,'Feeder DER'!$B$3:$V$366,'Feeder DER'!L$369,FALSE)/1000)</f>
        <v>0.37100523670006474</v>
      </c>
      <c r="AM374" s="82">
        <f>IF(ISNA(VLOOKUP($B374,'Feeder DER'!$B$3:$V$366,'Feeder DER'!M$369,FALSE)),0,VLOOKUP($B374,'Feeder DER'!$B$3:$V$366,'Feeder DER'!M$369,FALSE)/1000)</f>
        <v>-0.21441097940056827</v>
      </c>
      <c r="AN374" s="82">
        <f>IF(ISNA(VLOOKUP($B374,'Feeder DER'!$B$3:$V$366,'Feeder DER'!N$369,FALSE)),0,VLOOKUP($B374,'Feeder DER'!$B$3:$V$366,'Feeder DER'!N$369,FALSE)/1000)</f>
        <v>-0.26271927526589128</v>
      </c>
      <c r="AO374" s="82">
        <f>IF(ISNA(VLOOKUP($B374,'Feeder DER'!$B$3:$V$366,'Feeder DER'!O$369,FALSE)),0,VLOOKUP($B374,'Feeder DER'!$B$3:$V$366,'Feeder DER'!O$369,FALSE)/1000)</f>
        <v>-0.31559019727490095</v>
      </c>
      <c r="AP374" s="82">
        <f>IF(ISNA(VLOOKUP($B374,'Feeder DER'!$B$3:$V$366,'Feeder DER'!P$369,FALSE)),0,VLOOKUP($B374,'Feeder DER'!$B$3:$V$366,'Feeder DER'!P$369,FALSE)/1000)</f>
        <v>-0.36729455745966627</v>
      </c>
      <c r="AQ374" s="82">
        <f>IF(ISNA(VLOOKUP($B374,'Feeder DER'!$B$3:$V$366,'Feeder DER'!Q$369,FALSE)),0,VLOOKUP($B374,'Feeder DER'!$B$3:$V$366,'Feeder DER'!Q$369,FALSE)/1000)</f>
        <v>-0.41303833922702698</v>
      </c>
      <c r="AR374" s="82">
        <f>IF(ISNA(VLOOKUP($B374,'Feeder DER'!$B$3:$V$366,'Feeder DER'!R$369,FALSE)),0,VLOOKUP($B374,'Feeder DER'!$B$3:$V$366,'Feeder DER'!R$369,FALSE)/1000)</f>
        <v>-0.45463286925226121</v>
      </c>
      <c r="AS374" s="82">
        <f>IF(ISNA(VLOOKUP($B374,'Feeder DER'!$B$3:$V$366,'Feeder DER'!S$369,FALSE)),0,VLOOKUP($B374,'Feeder DER'!$B$3:$V$366,'Feeder DER'!S$369,FALSE)/1000)</f>
        <v>-0.49403522642844472</v>
      </c>
      <c r="AT374" s="82">
        <f>IF(ISNA(VLOOKUP($B374,'Feeder DER'!$B$3:$V$366,'Feeder DER'!T$369,FALSE)),0,VLOOKUP($B374,'Feeder DER'!$B$3:$V$366,'Feeder DER'!T$369,FALSE)/1000)</f>
        <v>-0.5390159866095775</v>
      </c>
      <c r="AU374" s="82">
        <f>IF(ISNA(VLOOKUP($B374,'Feeder DER'!$B$3:$V$366,'Feeder DER'!U$369,FALSE)),0,VLOOKUP($B374,'Feeder DER'!$B$3:$V$366,'Feeder DER'!U$369,FALSE)/1000)</f>
        <v>-0.5837844919149151</v>
      </c>
      <c r="AV374" s="82">
        <f>IF(ISNA(VLOOKUP($B374,'Feeder DER'!$B$3:$V$366,'Feeder DER'!V$369,FALSE)),0,VLOOKUP($B374,'Feeder DER'!$B$3:$V$366,'Feeder DER'!V$369,FALSE)/1000)</f>
        <v>-0.6235941204102402</v>
      </c>
    </row>
    <row r="375" spans="1:48" x14ac:dyDescent="0.25">
      <c r="A375" s="9" t="s">
        <v>57</v>
      </c>
      <c r="B375" s="108">
        <v>82008</v>
      </c>
      <c r="C375" s="109">
        <v>158.27199846119908</v>
      </c>
      <c r="D375" s="109">
        <v>188.95373220324888</v>
      </c>
      <c r="E375" s="109">
        <v>188.95373220324888</v>
      </c>
      <c r="F375" s="109">
        <v>191.83145788457423</v>
      </c>
      <c r="G375" s="109">
        <v>198.65197941087368</v>
      </c>
      <c r="H375" s="109">
        <v>203.42902123164137</v>
      </c>
      <c r="I375" s="109">
        <v>204.46700238322876</v>
      </c>
      <c r="J375" s="109">
        <v>205.55202329260163</v>
      </c>
      <c r="K375" s="109">
        <v>207.18388707115656</v>
      </c>
      <c r="L375" s="109">
        <v>213.77581214930947</v>
      </c>
      <c r="M375" s="109">
        <v>227.49540202691071</v>
      </c>
      <c r="N375" s="109">
        <v>241.22779550641746</v>
      </c>
      <c r="P375" s="109">
        <v>173.77364663352529</v>
      </c>
      <c r="Q375" s="109">
        <v>170.09121456734579</v>
      </c>
      <c r="R375" s="109">
        <v>170.09121456734579</v>
      </c>
      <c r="S375" s="109">
        <v>175.38941193001244</v>
      </c>
      <c r="T375" s="109">
        <v>178.81382998424505</v>
      </c>
      <c r="U375" s="109">
        <v>182.06486249774667</v>
      </c>
      <c r="V375" s="109">
        <v>183.23577251193913</v>
      </c>
      <c r="W375" s="109">
        <v>184.66697946288645</v>
      </c>
      <c r="X375" s="109">
        <v>186.71098742694798</v>
      </c>
      <c r="Y375" s="109">
        <v>190.44328047417892</v>
      </c>
      <c r="Z375" s="109">
        <v>199.81998170990917</v>
      </c>
      <c r="AA375" s="109">
        <v>208.32184437399209</v>
      </c>
      <c r="AC375" s="82">
        <f>IF(ISNA(VLOOKUP($B375,'Feeder DER'!$B$3:$V$366,'Feeder DER'!C$369,FALSE)),0,VLOOKUP($B375,'Feeder DER'!$B$3:$V$366,'Feeder DER'!C$369,FALSE)/1000)</f>
        <v>7.536157976449738E-2</v>
      </c>
      <c r="AD375" s="82">
        <f>IF(ISNA(VLOOKUP($B375,'Feeder DER'!$B$3:$V$366,'Feeder DER'!D$369,FALSE)),0,VLOOKUP($B375,'Feeder DER'!$B$3:$V$366,'Feeder DER'!D$369,FALSE)/1000)</f>
        <v>0.15220621153017974</v>
      </c>
      <c r="AE375" s="82">
        <f>IF(ISNA(VLOOKUP($B375,'Feeder DER'!$B$3:$V$366,'Feeder DER'!E$369,FALSE)),0,VLOOKUP($B375,'Feeder DER'!$B$3:$V$366,'Feeder DER'!E$369,FALSE)/1000)</f>
        <v>0.24222366910876153</v>
      </c>
      <c r="AF375" s="82">
        <f>IF(ISNA(VLOOKUP($B375,'Feeder DER'!$B$3:$V$366,'Feeder DER'!F$369,FALSE)),0,VLOOKUP($B375,'Feeder DER'!$B$3:$V$366,'Feeder DER'!F$369,FALSE)/1000)</f>
        <v>0.34187393392120757</v>
      </c>
      <c r="AG375" s="82">
        <f>IF(ISNA(VLOOKUP($B375,'Feeder DER'!$B$3:$V$366,'Feeder DER'!G$369,FALSE)),0,VLOOKUP($B375,'Feeder DER'!$B$3:$V$366,'Feeder DER'!G$369,FALSE)/1000)</f>
        <v>0.44294762078602185</v>
      </c>
      <c r="AH375" s="82">
        <f>IF(ISNA(VLOOKUP($B375,'Feeder DER'!$B$3:$V$366,'Feeder DER'!H$369,FALSE)),0,VLOOKUP($B375,'Feeder DER'!$B$3:$V$366,'Feeder DER'!H$369,FALSE)/1000)</f>
        <v>0.55275776648158625</v>
      </c>
      <c r="AI375" s="82">
        <f>IF(ISNA(VLOOKUP($B375,'Feeder DER'!$B$3:$V$366,'Feeder DER'!I$369,FALSE)),0,VLOOKUP($B375,'Feeder DER'!$B$3:$V$366,'Feeder DER'!I$369,FALSE)/1000)</f>
        <v>0.67366072843496827</v>
      </c>
      <c r="AJ375" s="82">
        <f>IF(ISNA(VLOOKUP($B375,'Feeder DER'!$B$3:$V$366,'Feeder DER'!J$369,FALSE)),0,VLOOKUP($B375,'Feeder DER'!$B$3:$V$366,'Feeder DER'!J$369,FALSE)/1000)</f>
        <v>0.92875635220425401</v>
      </c>
      <c r="AK375" s="82">
        <f>IF(ISNA(VLOOKUP($B375,'Feeder DER'!$B$3:$V$366,'Feeder DER'!K$369,FALSE)),0,VLOOKUP($B375,'Feeder DER'!$B$3:$V$366,'Feeder DER'!K$369,FALSE)/1000)</f>
        <v>1.1459034243753328</v>
      </c>
      <c r="AL375" s="82">
        <f>IF(ISNA(VLOOKUP($B375,'Feeder DER'!$B$3:$V$366,'Feeder DER'!L$369,FALSE)),0,VLOOKUP($B375,'Feeder DER'!$B$3:$V$366,'Feeder DER'!L$369,FALSE)/1000)</f>
        <v>1.3479521820080074</v>
      </c>
      <c r="AM375" s="82">
        <f>IF(ISNA(VLOOKUP($B375,'Feeder DER'!$B$3:$V$366,'Feeder DER'!M$369,FALSE)),0,VLOOKUP($B375,'Feeder DER'!$B$3:$V$366,'Feeder DER'!M$369,FALSE)/1000)</f>
        <v>-0.79222742259887879</v>
      </c>
      <c r="AN375" s="82">
        <f>IF(ISNA(VLOOKUP($B375,'Feeder DER'!$B$3:$V$366,'Feeder DER'!N$369,FALSE)),0,VLOOKUP($B375,'Feeder DER'!$B$3:$V$366,'Feeder DER'!N$369,FALSE)/1000)</f>
        <v>-0.96882071441585982</v>
      </c>
      <c r="AO375" s="82">
        <f>IF(ISNA(VLOOKUP($B375,'Feeder DER'!$B$3:$V$366,'Feeder DER'!O$369,FALSE)),0,VLOOKUP($B375,'Feeder DER'!$B$3:$V$366,'Feeder DER'!O$369,FALSE)/1000)</f>
        <v>-1.1618438848794164</v>
      </c>
      <c r="AP375" s="82">
        <f>IF(ISNA(VLOOKUP($B375,'Feeder DER'!$B$3:$V$366,'Feeder DER'!P$369,FALSE)),0,VLOOKUP($B375,'Feeder DER'!$B$3:$V$366,'Feeder DER'!P$369,FALSE)/1000)</f>
        <v>-1.3503359582744798</v>
      </c>
      <c r="AQ375" s="82">
        <f>IF(ISNA(VLOOKUP($B375,'Feeder DER'!$B$3:$V$366,'Feeder DER'!Q$369,FALSE)),0,VLOOKUP($B375,'Feeder DER'!$B$3:$V$366,'Feeder DER'!Q$369,FALSE)/1000)</f>
        <v>-1.5168438677239455</v>
      </c>
      <c r="AR375" s="82">
        <f>IF(ISNA(VLOOKUP($B375,'Feeder DER'!$B$3:$V$366,'Feeder DER'!R$369,FALSE)),0,VLOOKUP($B375,'Feeder DER'!$B$3:$V$366,'Feeder DER'!R$369,FALSE)/1000)</f>
        <v>-1.6680294315297526</v>
      </c>
      <c r="AS375" s="82">
        <f>IF(ISNA(VLOOKUP($B375,'Feeder DER'!$B$3:$V$366,'Feeder DER'!S$369,FALSE)),0,VLOOKUP($B375,'Feeder DER'!$B$3:$V$366,'Feeder DER'!S$369,FALSE)/1000)</f>
        <v>-1.8110275587418168</v>
      </c>
      <c r="AT375" s="82">
        <f>IF(ISNA(VLOOKUP($B375,'Feeder DER'!$B$3:$V$366,'Feeder DER'!T$369,FALSE)),0,VLOOKUP($B375,'Feeder DER'!$B$3:$V$366,'Feeder DER'!T$369,FALSE)/1000)</f>
        <v>-1.9741755993687813</v>
      </c>
      <c r="AU375" s="82">
        <f>IF(ISNA(VLOOKUP($B375,'Feeder DER'!$B$3:$V$366,'Feeder DER'!U$369,FALSE)),0,VLOOKUP($B375,'Feeder DER'!$B$3:$V$366,'Feeder DER'!U$369,FALSE)/1000)</f>
        <v>-2.1362191689863499</v>
      </c>
      <c r="AV375" s="82">
        <f>IF(ISNA(VLOOKUP($B375,'Feeder DER'!$B$3:$V$366,'Feeder DER'!V$369,FALSE)),0,VLOOKUP($B375,'Feeder DER'!$B$3:$V$366,'Feeder DER'!V$369,FALSE)/1000)</f>
        <v>-2.2802287983806364</v>
      </c>
    </row>
    <row r="376" spans="1:48" x14ac:dyDescent="0.25">
      <c r="A376" s="9" t="s">
        <v>46</v>
      </c>
      <c r="B376" s="108">
        <v>49202</v>
      </c>
      <c r="C376" s="109">
        <v>0</v>
      </c>
      <c r="D376" s="109">
        <v>18.280447098487183</v>
      </c>
      <c r="E376" s="109">
        <v>18.280447098487183</v>
      </c>
      <c r="F376" s="109">
        <v>18.558854470853028</v>
      </c>
      <c r="G376" s="109">
        <v>19.218710095252629</v>
      </c>
      <c r="H376" s="109">
        <v>19.680867996414758</v>
      </c>
      <c r="I376" s="109">
        <v>19.781288132654304</v>
      </c>
      <c r="J376" s="109">
        <v>19.886259159705556</v>
      </c>
      <c r="K376" s="109">
        <v>20.044134842434719</v>
      </c>
      <c r="L376" s="109">
        <v>20.681874760367354</v>
      </c>
      <c r="M376" s="109">
        <v>22.009185070918168</v>
      </c>
      <c r="N376" s="109">
        <v>23.337734073949807</v>
      </c>
      <c r="P376" s="109">
        <v>19.453540799999999</v>
      </c>
      <c r="Q376" s="109">
        <v>17.725200222711912</v>
      </c>
      <c r="R376" s="109">
        <v>17.725200222711912</v>
      </c>
      <c r="S376" s="109">
        <v>18.277325206424855</v>
      </c>
      <c r="T376" s="109">
        <v>18.63418370621239</v>
      </c>
      <c r="U376" s="109">
        <v>18.972973704149332</v>
      </c>
      <c r="V376" s="109">
        <v>19.094994200605498</v>
      </c>
      <c r="W376" s="109">
        <v>19.244140232810668</v>
      </c>
      <c r="X376" s="109">
        <v>19.457146239687429</v>
      </c>
      <c r="Y376" s="109">
        <v>19.846088382997305</v>
      </c>
      <c r="Z376" s="109">
        <v>20.823234129499472</v>
      </c>
      <c r="AA376" s="109">
        <v>21.709212975439229</v>
      </c>
      <c r="AC376" s="82">
        <f>IF(ISNA(VLOOKUP($B376,'Feeder DER'!$B$3:$V$366,'Feeder DER'!C$369,FALSE)),0,VLOOKUP($B376,'Feeder DER'!$B$3:$V$366,'Feeder DER'!C$369,FALSE)/1000)</f>
        <v>0</v>
      </c>
      <c r="AD376" s="82">
        <f>IF(ISNA(VLOOKUP($B376,'Feeder DER'!$B$3:$V$366,'Feeder DER'!D$369,FALSE)),0,VLOOKUP($B376,'Feeder DER'!$B$3:$V$366,'Feeder DER'!D$369,FALSE)/1000)</f>
        <v>0</v>
      </c>
      <c r="AE376" s="82">
        <f>IF(ISNA(VLOOKUP($B376,'Feeder DER'!$B$3:$V$366,'Feeder DER'!E$369,FALSE)),0,VLOOKUP($B376,'Feeder DER'!$B$3:$V$366,'Feeder DER'!E$369,FALSE)/1000)</f>
        <v>0</v>
      </c>
      <c r="AF376" s="82">
        <f>IF(ISNA(VLOOKUP($B376,'Feeder DER'!$B$3:$V$366,'Feeder DER'!F$369,FALSE)),0,VLOOKUP($B376,'Feeder DER'!$B$3:$V$366,'Feeder DER'!F$369,FALSE)/1000)</f>
        <v>0</v>
      </c>
      <c r="AG376" s="82">
        <f>IF(ISNA(VLOOKUP($B376,'Feeder DER'!$B$3:$V$366,'Feeder DER'!G$369,FALSE)),0,VLOOKUP($B376,'Feeder DER'!$B$3:$V$366,'Feeder DER'!G$369,FALSE)/1000)</f>
        <v>0</v>
      </c>
      <c r="AH376" s="82">
        <f>IF(ISNA(VLOOKUP($B376,'Feeder DER'!$B$3:$V$366,'Feeder DER'!H$369,FALSE)),0,VLOOKUP($B376,'Feeder DER'!$B$3:$V$366,'Feeder DER'!H$369,FALSE)/1000)</f>
        <v>0</v>
      </c>
      <c r="AI376" s="82">
        <f>IF(ISNA(VLOOKUP($B376,'Feeder DER'!$B$3:$V$366,'Feeder DER'!I$369,FALSE)),0,VLOOKUP($B376,'Feeder DER'!$B$3:$V$366,'Feeder DER'!I$369,FALSE)/1000)</f>
        <v>0</v>
      </c>
      <c r="AJ376" s="82">
        <f>IF(ISNA(VLOOKUP($B376,'Feeder DER'!$B$3:$V$366,'Feeder DER'!J$369,FALSE)),0,VLOOKUP($B376,'Feeder DER'!$B$3:$V$366,'Feeder DER'!J$369,FALSE)/1000)</f>
        <v>0</v>
      </c>
      <c r="AK376" s="82">
        <f>IF(ISNA(VLOOKUP($B376,'Feeder DER'!$B$3:$V$366,'Feeder DER'!K$369,FALSE)),0,VLOOKUP($B376,'Feeder DER'!$B$3:$V$366,'Feeder DER'!K$369,FALSE)/1000)</f>
        <v>0</v>
      </c>
      <c r="AL376" s="82">
        <f>IF(ISNA(VLOOKUP($B376,'Feeder DER'!$B$3:$V$366,'Feeder DER'!L$369,FALSE)),0,VLOOKUP($B376,'Feeder DER'!$B$3:$V$366,'Feeder DER'!L$369,FALSE)/1000)</f>
        <v>0</v>
      </c>
      <c r="AM376" s="82">
        <f>IF(ISNA(VLOOKUP($B376,'Feeder DER'!$B$3:$V$366,'Feeder DER'!M$369,FALSE)),0,VLOOKUP($B376,'Feeder DER'!$B$3:$V$366,'Feeder DER'!M$369,FALSE)/1000)</f>
        <v>0</v>
      </c>
      <c r="AN376" s="82">
        <f>IF(ISNA(VLOOKUP($B376,'Feeder DER'!$B$3:$V$366,'Feeder DER'!N$369,FALSE)),0,VLOOKUP($B376,'Feeder DER'!$B$3:$V$366,'Feeder DER'!N$369,FALSE)/1000)</f>
        <v>0</v>
      </c>
      <c r="AO376" s="82">
        <f>IF(ISNA(VLOOKUP($B376,'Feeder DER'!$B$3:$V$366,'Feeder DER'!O$369,FALSE)),0,VLOOKUP($B376,'Feeder DER'!$B$3:$V$366,'Feeder DER'!O$369,FALSE)/1000)</f>
        <v>0</v>
      </c>
      <c r="AP376" s="82">
        <f>IF(ISNA(VLOOKUP($B376,'Feeder DER'!$B$3:$V$366,'Feeder DER'!P$369,FALSE)),0,VLOOKUP($B376,'Feeder DER'!$B$3:$V$366,'Feeder DER'!P$369,FALSE)/1000)</f>
        <v>0</v>
      </c>
      <c r="AQ376" s="82">
        <f>IF(ISNA(VLOOKUP($B376,'Feeder DER'!$B$3:$V$366,'Feeder DER'!Q$369,FALSE)),0,VLOOKUP($B376,'Feeder DER'!$B$3:$V$366,'Feeder DER'!Q$369,FALSE)/1000)</f>
        <v>0</v>
      </c>
      <c r="AR376" s="82">
        <f>IF(ISNA(VLOOKUP($B376,'Feeder DER'!$B$3:$V$366,'Feeder DER'!R$369,FALSE)),0,VLOOKUP($B376,'Feeder DER'!$B$3:$V$366,'Feeder DER'!R$369,FALSE)/1000)</f>
        <v>0</v>
      </c>
      <c r="AS376" s="82">
        <f>IF(ISNA(VLOOKUP($B376,'Feeder DER'!$B$3:$V$366,'Feeder DER'!S$369,FALSE)),0,VLOOKUP($B376,'Feeder DER'!$B$3:$V$366,'Feeder DER'!S$369,FALSE)/1000)</f>
        <v>0</v>
      </c>
      <c r="AT376" s="82">
        <f>IF(ISNA(VLOOKUP($B376,'Feeder DER'!$B$3:$V$366,'Feeder DER'!T$369,FALSE)),0,VLOOKUP($B376,'Feeder DER'!$B$3:$V$366,'Feeder DER'!T$369,FALSE)/1000)</f>
        <v>0</v>
      </c>
      <c r="AU376" s="82">
        <f>IF(ISNA(VLOOKUP($B376,'Feeder DER'!$B$3:$V$366,'Feeder DER'!U$369,FALSE)),0,VLOOKUP($B376,'Feeder DER'!$B$3:$V$366,'Feeder DER'!U$369,FALSE)/1000)</f>
        <v>0</v>
      </c>
      <c r="AV376" s="82">
        <f>IF(ISNA(VLOOKUP($B376,'Feeder DER'!$B$3:$V$366,'Feeder DER'!V$369,FALSE)),0,VLOOKUP($B376,'Feeder DER'!$B$3:$V$366,'Feeder DER'!V$369,FALSE)/1000)</f>
        <v>0</v>
      </c>
    </row>
    <row r="377" spans="1:48" x14ac:dyDescent="0.25">
      <c r="A377" s="9" t="s">
        <v>81</v>
      </c>
      <c r="B377" s="108">
        <v>49411</v>
      </c>
      <c r="C377" s="109">
        <v>7.9901315061398854</v>
      </c>
      <c r="D377" s="109">
        <v>18.461601593402083</v>
      </c>
      <c r="E377" s="109">
        <v>18.461601593402083</v>
      </c>
      <c r="F377" s="109">
        <v>18.742767910702359</v>
      </c>
      <c r="G377" s="109">
        <v>19.409162533394007</v>
      </c>
      <c r="H377" s="109">
        <v>19.875900299627538</v>
      </c>
      <c r="I377" s="109">
        <v>19.977315573401835</v>
      </c>
      <c r="J377" s="109">
        <v>20.083326836136809</v>
      </c>
      <c r="K377" s="109">
        <v>20.242767025981689</v>
      </c>
      <c r="L377" s="109">
        <v>20.8868267812847</v>
      </c>
      <c r="M377" s="109">
        <v>22.227290393152913</v>
      </c>
      <c r="N377" s="109">
        <v>23.569004972623532</v>
      </c>
      <c r="P377" s="109">
        <v>12.366137683275101</v>
      </c>
      <c r="Q377" s="109">
        <v>17.219687418483126</v>
      </c>
      <c r="R377" s="109">
        <v>17.219687418483126</v>
      </c>
      <c r="S377" s="109">
        <v>17.756066106227923</v>
      </c>
      <c r="T377" s="109">
        <v>18.10274720103984</v>
      </c>
      <c r="U377" s="109">
        <v>18.431875097575954</v>
      </c>
      <c r="V377" s="109">
        <v>18.550415637667061</v>
      </c>
      <c r="W377" s="109">
        <v>18.695308108387323</v>
      </c>
      <c r="X377" s="109">
        <v>18.902239302991109</v>
      </c>
      <c r="Y377" s="109">
        <v>19.280089033742769</v>
      </c>
      <c r="Z377" s="109">
        <v>20.22936712965436</v>
      </c>
      <c r="AA377" s="109">
        <v>21.090078354056928</v>
      </c>
      <c r="AC377" s="82">
        <f>IF(ISNA(VLOOKUP($B377,'Feeder DER'!$B$3:$V$366,'Feeder DER'!C$369,FALSE)),0,VLOOKUP($B377,'Feeder DER'!$B$3:$V$366,'Feeder DER'!C$369,FALSE)/1000)</f>
        <v>2.3649421205525129E-3</v>
      </c>
      <c r="AD377" s="82">
        <f>IF(ISNA(VLOOKUP($B377,'Feeder DER'!$B$3:$V$366,'Feeder DER'!D$369,FALSE)),0,VLOOKUP($B377,'Feeder DER'!$B$3:$V$366,'Feeder DER'!D$369,FALSE)/1000)</f>
        <v>4.7166137251004932E-3</v>
      </c>
      <c r="AE377" s="82">
        <f>IF(ISNA(VLOOKUP($B377,'Feeder DER'!$B$3:$V$366,'Feeder DER'!E$369,FALSE)),0,VLOOKUP($B377,'Feeder DER'!$B$3:$V$366,'Feeder DER'!E$369,FALSE)/1000)</f>
        <v>7.7231566813749522E-3</v>
      </c>
      <c r="AF377" s="82">
        <f>IF(ISNA(VLOOKUP($B377,'Feeder DER'!$B$3:$V$366,'Feeder DER'!F$369,FALSE)),0,VLOOKUP($B377,'Feeder DER'!$B$3:$V$366,'Feeder DER'!F$369,FALSE)/1000)</f>
        <v>1.1656191714581945E-2</v>
      </c>
      <c r="AG377" s="82">
        <f>IF(ISNA(VLOOKUP($B377,'Feeder DER'!$B$3:$V$366,'Feeder DER'!G$369,FALSE)),0,VLOOKUP($B377,'Feeder DER'!$B$3:$V$366,'Feeder DER'!G$369,FALSE)/1000)</f>
        <v>1.6273958258900548E-2</v>
      </c>
      <c r="AH377" s="82">
        <f>IF(ISNA(VLOOKUP($B377,'Feeder DER'!$B$3:$V$366,'Feeder DER'!H$369,FALSE)),0,VLOOKUP($B377,'Feeder DER'!$B$3:$V$366,'Feeder DER'!H$369,FALSE)/1000)</f>
        <v>2.2031939676449432E-2</v>
      </c>
      <c r="AI377" s="82">
        <f>IF(ISNA(VLOOKUP($B377,'Feeder DER'!$B$3:$V$366,'Feeder DER'!I$369,FALSE)),0,VLOOKUP($B377,'Feeder DER'!$B$3:$V$366,'Feeder DER'!I$369,FALSE)/1000)</f>
        <v>2.9021304007106244E-2</v>
      </c>
      <c r="AJ377" s="82">
        <f>IF(ISNA(VLOOKUP($B377,'Feeder DER'!$B$3:$V$366,'Feeder DER'!J$369,FALSE)),0,VLOOKUP($B377,'Feeder DER'!$B$3:$V$366,'Feeder DER'!J$369,FALSE)/1000)</f>
        <v>4.5553984086409385E-2</v>
      </c>
      <c r="AK377" s="82">
        <f>IF(ISNA(VLOOKUP($B377,'Feeder DER'!$B$3:$V$366,'Feeder DER'!K$369,FALSE)),0,VLOOKUP($B377,'Feeder DER'!$B$3:$V$366,'Feeder DER'!K$369,FALSE)/1000)</f>
        <v>5.9309923680712556E-2</v>
      </c>
      <c r="AL377" s="82">
        <f>IF(ISNA(VLOOKUP($B377,'Feeder DER'!$B$3:$V$366,'Feeder DER'!L$369,FALSE)),0,VLOOKUP($B377,'Feeder DER'!$B$3:$V$366,'Feeder DER'!L$369,FALSE)/1000)</f>
        <v>7.2666812737220338E-2</v>
      </c>
      <c r="AM377" s="82">
        <f>IF(ISNA(VLOOKUP($B377,'Feeder DER'!$B$3:$V$366,'Feeder DER'!M$369,FALSE)),0,VLOOKUP($B377,'Feeder DER'!$B$3:$V$366,'Feeder DER'!M$369,FALSE)/1000)</f>
        <v>-1.9889180773597942E-2</v>
      </c>
      <c r="AN377" s="82">
        <f>IF(ISNA(VLOOKUP($B377,'Feeder DER'!$B$3:$V$366,'Feeder DER'!N$369,FALSE)),0,VLOOKUP($B377,'Feeder DER'!$B$3:$V$366,'Feeder DER'!N$369,FALSE)/1000)</f>
        <v>-2.456592741876017E-2</v>
      </c>
      <c r="AO377" s="82">
        <f>IF(ISNA(VLOOKUP($B377,'Feeder DER'!$B$3:$V$366,'Feeder DER'!O$369,FALSE)),0,VLOOKUP($B377,'Feeder DER'!$B$3:$V$366,'Feeder DER'!O$369,FALSE)/1000)</f>
        <v>-2.958444355513247E-2</v>
      </c>
      <c r="AP377" s="82">
        <f>IF(ISNA(VLOOKUP($B377,'Feeder DER'!$B$3:$V$366,'Feeder DER'!P$369,FALSE)),0,VLOOKUP($B377,'Feeder DER'!$B$3:$V$366,'Feeder DER'!P$369,FALSE)/1000)</f>
        <v>-3.4161922612031707E-2</v>
      </c>
      <c r="AQ377" s="82">
        <f>IF(ISNA(VLOOKUP($B377,'Feeder DER'!$B$3:$V$366,'Feeder DER'!Q$369,FALSE)),0,VLOOKUP($B377,'Feeder DER'!$B$3:$V$366,'Feeder DER'!Q$369,FALSE)/1000)</f>
        <v>-3.7801953162464E-2</v>
      </c>
      <c r="AR377" s="82">
        <f>IF(ISNA(VLOOKUP($B377,'Feeder DER'!$B$3:$V$366,'Feeder DER'!R$369,FALSE)),0,VLOOKUP($B377,'Feeder DER'!$B$3:$V$366,'Feeder DER'!R$369,FALSE)/1000)</f>
        <v>-4.0523811275338932E-2</v>
      </c>
      <c r="AS377" s="82">
        <f>IF(ISNA(VLOOKUP($B377,'Feeder DER'!$B$3:$V$366,'Feeder DER'!S$369,FALSE)),0,VLOOKUP($B377,'Feeder DER'!$B$3:$V$366,'Feeder DER'!S$369,FALSE)/1000)</f>
        <v>-4.2516593445630621E-2</v>
      </c>
      <c r="AT377" s="82">
        <f>IF(ISNA(VLOOKUP($B377,'Feeder DER'!$B$3:$V$366,'Feeder DER'!T$369,FALSE)),0,VLOOKUP($B377,'Feeder DER'!$B$3:$V$366,'Feeder DER'!T$369,FALSE)/1000)</f>
        <v>-4.1542186699616519E-2</v>
      </c>
      <c r="AU377" s="82">
        <f>IF(ISNA(VLOOKUP($B377,'Feeder DER'!$B$3:$V$366,'Feeder DER'!U$369,FALSE)),0,VLOOKUP($B377,'Feeder DER'!$B$3:$V$366,'Feeder DER'!U$369,FALSE)/1000)</f>
        <v>-4.1740865354403925E-2</v>
      </c>
      <c r="AV377" s="82">
        <f>IF(ISNA(VLOOKUP($B377,'Feeder DER'!$B$3:$V$366,'Feeder DER'!V$369,FALSE)),0,VLOOKUP($B377,'Feeder DER'!$B$3:$V$366,'Feeder DER'!V$369,FALSE)/1000)</f>
        <v>-4.145767651937754E-2</v>
      </c>
    </row>
    <row r="378" spans="1:48" x14ac:dyDescent="0.25">
      <c r="A378" s="9" t="s">
        <v>81</v>
      </c>
      <c r="B378" s="108">
        <v>49412</v>
      </c>
      <c r="C378" s="109">
        <v>27.000000160532956</v>
      </c>
      <c r="D378" s="109">
        <v>35.889183523292267</v>
      </c>
      <c r="E378" s="109">
        <v>35.889183523292267</v>
      </c>
      <c r="F378" s="109">
        <v>36.435768255451379</v>
      </c>
      <c r="G378" s="109">
        <v>37.731233266529451</v>
      </c>
      <c r="H378" s="109">
        <v>38.638567186875406</v>
      </c>
      <c r="I378" s="109">
        <v>38.835717545371466</v>
      </c>
      <c r="J378" s="109">
        <v>39.041802464092235</v>
      </c>
      <c r="K378" s="109">
        <v>39.351752725199404</v>
      </c>
      <c r="L378" s="109">
        <v>40.603798959709053</v>
      </c>
      <c r="M378" s="109">
        <v>43.209647879654689</v>
      </c>
      <c r="N378" s="109">
        <v>45.817928669101867</v>
      </c>
      <c r="P378" s="109">
        <v>26</v>
      </c>
      <c r="Q378" s="109">
        <v>28.699479030805211</v>
      </c>
      <c r="R378" s="109">
        <v>28.699479030805211</v>
      </c>
      <c r="S378" s="109">
        <v>29.593443510379871</v>
      </c>
      <c r="T378" s="109">
        <v>30.171245335066395</v>
      </c>
      <c r="U378" s="109">
        <v>30.719791829293253</v>
      </c>
      <c r="V378" s="109">
        <v>30.91735939611177</v>
      </c>
      <c r="W378" s="109">
        <v>31.158846847312208</v>
      </c>
      <c r="X378" s="109">
        <v>31.503732171651848</v>
      </c>
      <c r="Y378" s="109">
        <v>32.133481722904619</v>
      </c>
      <c r="Z378" s="109">
        <v>33.715611882757266</v>
      </c>
      <c r="AA378" s="109">
        <v>35.150130590094875</v>
      </c>
      <c r="AC378" s="82">
        <f>IF(ISNA(VLOOKUP($B378,'Feeder DER'!$B$3:$V$366,'Feeder DER'!C$369,FALSE)),0,VLOOKUP($B378,'Feeder DER'!$B$3:$V$366,'Feeder DER'!C$369,FALSE)/1000)</f>
        <v>9.7600785927564031E-4</v>
      </c>
      <c r="AD378" s="82">
        <f>IF(ISNA(VLOOKUP($B378,'Feeder DER'!$B$3:$V$366,'Feeder DER'!D$369,FALSE)),0,VLOOKUP($B378,'Feeder DER'!$B$3:$V$366,'Feeder DER'!D$369,FALSE)/1000)</f>
        <v>1.9465389976605206E-3</v>
      </c>
      <c r="AE378" s="82">
        <f>IF(ISNA(VLOOKUP($B378,'Feeder DER'!$B$3:$V$366,'Feeder DER'!E$369,FALSE)),0,VLOOKUP($B378,'Feeder DER'!$B$3:$V$366,'Feeder DER'!E$369,FALSE)/1000)</f>
        <v>3.1873345034245833E-3</v>
      </c>
      <c r="AF378" s="82">
        <f>IF(ISNA(VLOOKUP($B378,'Feeder DER'!$B$3:$V$366,'Feeder DER'!F$369,FALSE)),0,VLOOKUP($B378,'Feeder DER'!$B$3:$V$366,'Feeder DER'!F$369,FALSE)/1000)</f>
        <v>4.8104918187163578E-3</v>
      </c>
      <c r="AG378" s="82">
        <f>IF(ISNA(VLOOKUP($B378,'Feeder DER'!$B$3:$V$366,'Feeder DER'!G$369,FALSE)),0,VLOOKUP($B378,'Feeder DER'!$B$3:$V$366,'Feeder DER'!G$369,FALSE)/1000)</f>
        <v>6.7162367417684804E-3</v>
      </c>
      <c r="AH378" s="82">
        <f>IF(ISNA(VLOOKUP($B378,'Feeder DER'!$B$3:$V$366,'Feeder DER'!H$369,FALSE)),0,VLOOKUP($B378,'Feeder DER'!$B$3:$V$366,'Feeder DER'!H$369,FALSE)/1000)</f>
        <v>9.0925465331378602E-3</v>
      </c>
      <c r="AI378" s="82">
        <f>IF(ISNA(VLOOKUP($B378,'Feeder DER'!$B$3:$V$366,'Feeder DER'!I$369,FALSE)),0,VLOOKUP($B378,'Feeder DER'!$B$3:$V$366,'Feeder DER'!I$369,FALSE)/1000)</f>
        <v>1.1977046098170832E-2</v>
      </c>
      <c r="AJ378" s="82">
        <f>IF(ISNA(VLOOKUP($B378,'Feeder DER'!$B$3:$V$366,'Feeder DER'!J$369,FALSE)),0,VLOOKUP($B378,'Feeder DER'!$B$3:$V$366,'Feeder DER'!J$369,FALSE)/1000)</f>
        <v>1.8800056924549901E-2</v>
      </c>
      <c r="AK378" s="82">
        <f>IF(ISNA(VLOOKUP($B378,'Feeder DER'!$B$3:$V$366,'Feeder DER'!K$369,FALSE)),0,VLOOKUP($B378,'Feeder DER'!$B$3:$V$366,'Feeder DER'!K$369,FALSE)/1000)</f>
        <v>2.4477111360294068E-2</v>
      </c>
      <c r="AL378" s="82">
        <f>IF(ISNA(VLOOKUP($B378,'Feeder DER'!$B$3:$V$366,'Feeder DER'!L$369,FALSE)),0,VLOOKUP($B378,'Feeder DER'!$B$3:$V$366,'Feeder DER'!L$369,FALSE)/1000)</f>
        <v>2.9989478272503631E-2</v>
      </c>
      <c r="AM378" s="82">
        <f>IF(ISNA(VLOOKUP($B378,'Feeder DER'!$B$3:$V$366,'Feeder DER'!M$369,FALSE)),0,VLOOKUP($B378,'Feeder DER'!$B$3:$V$366,'Feeder DER'!M$369,FALSE)/1000)</f>
        <v>-8.2082333351356576E-3</v>
      </c>
      <c r="AN378" s="82">
        <f>IF(ISNA(VLOOKUP($B378,'Feeder DER'!$B$3:$V$366,'Feeder DER'!N$369,FALSE)),0,VLOOKUP($B378,'Feeder DER'!$B$3:$V$366,'Feeder DER'!N$369,FALSE)/1000)</f>
        <v>-1.0138319252186737E-2</v>
      </c>
      <c r="AO378" s="82">
        <f>IF(ISNA(VLOOKUP($B378,'Feeder DER'!$B$3:$V$366,'Feeder DER'!O$369,FALSE)),0,VLOOKUP($B378,'Feeder DER'!$B$3:$V$366,'Feeder DER'!O$369,FALSE)/1000)</f>
        <v>-1.2209452895768953E-2</v>
      </c>
      <c r="AP378" s="82">
        <f>IF(ISNA(VLOOKUP($B378,'Feeder DER'!$B$3:$V$366,'Feeder DER'!P$369,FALSE)),0,VLOOKUP($B378,'Feeder DER'!$B$3:$V$366,'Feeder DER'!P$369,FALSE)/1000)</f>
        <v>-1.4098571236711502E-2</v>
      </c>
      <c r="AQ378" s="82">
        <f>IF(ISNA(VLOOKUP($B378,'Feeder DER'!$B$3:$V$366,'Feeder DER'!Q$369,FALSE)),0,VLOOKUP($B378,'Feeder DER'!$B$3:$V$366,'Feeder DER'!Q$369,FALSE)/1000)</f>
        <v>-1.5600806067048634E-2</v>
      </c>
      <c r="AR378" s="82">
        <f>IF(ISNA(VLOOKUP($B378,'Feeder DER'!$B$3:$V$366,'Feeder DER'!R$369,FALSE)),0,VLOOKUP($B378,'Feeder DER'!$B$3:$V$366,'Feeder DER'!R$369,FALSE)/1000)</f>
        <v>-1.6724112589822419E-2</v>
      </c>
      <c r="AS378" s="82">
        <f>IF(ISNA(VLOOKUP($B378,'Feeder DER'!$B$3:$V$366,'Feeder DER'!S$369,FALSE)),0,VLOOKUP($B378,'Feeder DER'!$B$3:$V$366,'Feeder DER'!S$369,FALSE)/1000)</f>
        <v>-1.754653062835549E-2</v>
      </c>
      <c r="AT378" s="82">
        <f>IF(ISNA(VLOOKUP($B378,'Feeder DER'!$B$3:$V$366,'Feeder DER'!T$369,FALSE)),0,VLOOKUP($B378,'Feeder DER'!$B$3:$V$366,'Feeder DER'!T$369,FALSE)/1000)</f>
        <v>-1.714439451095285E-2</v>
      </c>
      <c r="AU378" s="82">
        <f>IF(ISNA(VLOOKUP($B378,'Feeder DER'!$B$3:$V$366,'Feeder DER'!U$369,FALSE)),0,VLOOKUP($B378,'Feeder DER'!$B$3:$V$366,'Feeder DER'!U$369,FALSE)/1000)</f>
        <v>-1.7226388876420671E-2</v>
      </c>
      <c r="AV378" s="82">
        <f>IF(ISNA(VLOOKUP($B378,'Feeder DER'!$B$3:$V$366,'Feeder DER'!V$369,FALSE)),0,VLOOKUP($B378,'Feeder DER'!$B$3:$V$366,'Feeder DER'!V$369,FALSE)/1000)</f>
        <v>-1.7109517293711362E-2</v>
      </c>
    </row>
    <row r="379" spans="1:48" x14ac:dyDescent="0.25">
      <c r="A379" s="9" t="s">
        <v>58</v>
      </c>
      <c r="B379" s="108">
        <v>81001</v>
      </c>
      <c r="C379" s="109">
        <v>32.193721329990545</v>
      </c>
      <c r="D379" s="109">
        <v>39.15183657086429</v>
      </c>
      <c r="E379" s="109">
        <v>58.131476785509143</v>
      </c>
      <c r="F379" s="109">
        <v>39.748110824128773</v>
      </c>
      <c r="G379" s="109">
        <v>41.161345381668497</v>
      </c>
      <c r="H379" s="109">
        <v>42.151164203864084</v>
      </c>
      <c r="I379" s="109">
        <v>42.366237322223419</v>
      </c>
      <c r="J379" s="109">
        <v>42.591057233555162</v>
      </c>
      <c r="K379" s="109">
        <v>42.929184791126623</v>
      </c>
      <c r="L379" s="109">
        <v>44.295053410591692</v>
      </c>
      <c r="M379" s="109">
        <v>47.137797686896029</v>
      </c>
      <c r="N379" s="109">
        <v>49.983194911747489</v>
      </c>
      <c r="P379" s="109">
        <v>43.083437107311973</v>
      </c>
      <c r="Q379" s="109">
        <v>45.167539956839505</v>
      </c>
      <c r="R379" s="109">
        <v>61.862719567119619</v>
      </c>
      <c r="S379" s="109">
        <v>46.574470595121923</v>
      </c>
      <c r="T379" s="109">
        <v>47.483821143807866</v>
      </c>
      <c r="U379" s="109">
        <v>48.347129347750574</v>
      </c>
      <c r="V379" s="109">
        <v>48.658063248636807</v>
      </c>
      <c r="W379" s="109">
        <v>49.038118722447443</v>
      </c>
      <c r="X379" s="109">
        <v>49.580902849327153</v>
      </c>
      <c r="Y379" s="109">
        <v>50.572009272843765</v>
      </c>
      <c r="Z379" s="109">
        <v>53.061982248846611</v>
      </c>
      <c r="AA379" s="109">
        <v>55.319642778605967</v>
      </c>
      <c r="AC379" s="82">
        <f>IF(ISNA(VLOOKUP($B379,'Feeder DER'!$B$3:$V$366,'Feeder DER'!C$369,FALSE)),0,VLOOKUP($B379,'Feeder DER'!$B$3:$V$366,'Feeder DER'!C$369,FALSE)/1000)</f>
        <v>1.6094363051515188E-2</v>
      </c>
      <c r="AD379" s="82">
        <f>IF(ISNA(VLOOKUP($B379,'Feeder DER'!$B$3:$V$366,'Feeder DER'!D$369,FALSE)),0,VLOOKUP($B379,'Feeder DER'!$B$3:$V$366,'Feeder DER'!D$369,FALSE)/1000)</f>
        <v>3.3467644325104212E-2</v>
      </c>
      <c r="AE379" s="82">
        <f>IF(ISNA(VLOOKUP($B379,'Feeder DER'!$B$3:$V$366,'Feeder DER'!E$369,FALSE)),0,VLOOKUP($B379,'Feeder DER'!$B$3:$V$366,'Feeder DER'!E$369,FALSE)/1000)</f>
        <v>5.4053469210589081E-2</v>
      </c>
      <c r="AF379" s="82">
        <f>IF(ISNA(VLOOKUP($B379,'Feeder DER'!$B$3:$V$366,'Feeder DER'!F$369,FALSE)),0,VLOOKUP($B379,'Feeder DER'!$B$3:$V$366,'Feeder DER'!F$369,FALSE)/1000)</f>
        <v>7.7210333379066715E-2</v>
      </c>
      <c r="AG379" s="82">
        <f>IF(ISNA(VLOOKUP($B379,'Feeder DER'!$B$3:$V$366,'Feeder DER'!G$369,FALSE)),0,VLOOKUP($B379,'Feeder DER'!$B$3:$V$366,'Feeder DER'!G$369,FALSE)/1000)</f>
        <v>0.10102464471839842</v>
      </c>
      <c r="AH379" s="82">
        <f>IF(ISNA(VLOOKUP($B379,'Feeder DER'!$B$3:$V$366,'Feeder DER'!H$369,FALSE)),0,VLOOKUP($B379,'Feeder DER'!$B$3:$V$366,'Feeder DER'!H$369,FALSE)/1000)</f>
        <v>0.12720501917654595</v>
      </c>
      <c r="AI379" s="82">
        <f>IF(ISNA(VLOOKUP($B379,'Feeder DER'!$B$3:$V$366,'Feeder DER'!I$369,FALSE)),0,VLOOKUP($B379,'Feeder DER'!$B$3:$V$366,'Feeder DER'!I$369,FALSE)/1000)</f>
        <v>0.15626803097668679</v>
      </c>
      <c r="AJ379" s="82">
        <f>IF(ISNA(VLOOKUP($B379,'Feeder DER'!$B$3:$V$366,'Feeder DER'!J$369,FALSE)),0,VLOOKUP($B379,'Feeder DER'!$B$3:$V$366,'Feeder DER'!J$369,FALSE)/1000)</f>
        <v>0.21867741458941614</v>
      </c>
      <c r="AK379" s="82">
        <f>IF(ISNA(VLOOKUP($B379,'Feeder DER'!$B$3:$V$366,'Feeder DER'!K$369,FALSE)),0,VLOOKUP($B379,'Feeder DER'!$B$3:$V$366,'Feeder DER'!K$369,FALSE)/1000)</f>
        <v>0.27139136001655489</v>
      </c>
      <c r="AL379" s="82">
        <f>IF(ISNA(VLOOKUP($B379,'Feeder DER'!$B$3:$V$366,'Feeder DER'!L$369,FALSE)),0,VLOOKUP($B379,'Feeder DER'!$B$3:$V$366,'Feeder DER'!L$369,FALSE)/1000)</f>
        <v>0.32054135585217619</v>
      </c>
      <c r="AM379" s="82">
        <f>IF(ISNA(VLOOKUP($B379,'Feeder DER'!$B$3:$V$366,'Feeder DER'!M$369,FALSE)),0,VLOOKUP($B379,'Feeder DER'!$B$3:$V$366,'Feeder DER'!M$369,FALSE)/1000)</f>
        <v>-0.16607898247209799</v>
      </c>
      <c r="AN379" s="82">
        <f>IF(ISNA(VLOOKUP($B379,'Feeder DER'!$B$3:$V$366,'Feeder DER'!N$369,FALSE)),0,VLOOKUP($B379,'Feeder DER'!$B$3:$V$366,'Feeder DER'!N$369,FALSE)/1000)</f>
        <v>-0.20618550778090636</v>
      </c>
      <c r="AO379" s="82">
        <f>IF(ISNA(VLOOKUP($B379,'Feeder DER'!$B$3:$V$366,'Feeder DER'!O$369,FALSE)),0,VLOOKUP($B379,'Feeder DER'!$B$3:$V$366,'Feeder DER'!O$369,FALSE)/1000)</f>
        <v>-0.25042076799602442</v>
      </c>
      <c r="AP379" s="82">
        <f>IF(ISNA(VLOOKUP($B379,'Feeder DER'!$B$3:$V$366,'Feeder DER'!P$369,FALSE)),0,VLOOKUP($B379,'Feeder DER'!$B$3:$V$366,'Feeder DER'!P$369,FALSE)/1000)</f>
        <v>-0.29404572560329767</v>
      </c>
      <c r="AQ379" s="82">
        <f>IF(ISNA(VLOOKUP($B379,'Feeder DER'!$B$3:$V$366,'Feeder DER'!Q$369,FALSE)),0,VLOOKUP($B379,'Feeder DER'!$B$3:$V$366,'Feeder DER'!Q$369,FALSE)/1000)</f>
        <v>-0.33298096720150416</v>
      </c>
      <c r="AR379" s="82">
        <f>IF(ISNA(VLOOKUP($B379,'Feeder DER'!$B$3:$V$366,'Feeder DER'!R$369,FALSE)),0,VLOOKUP($B379,'Feeder DER'!$B$3:$V$366,'Feeder DER'!R$369,FALSE)/1000)</f>
        <v>-0.36866977715977556</v>
      </c>
      <c r="AS379" s="82">
        <f>IF(ISNA(VLOOKUP($B379,'Feeder DER'!$B$3:$V$366,'Feeder DER'!S$369,FALSE)),0,VLOOKUP($B379,'Feeder DER'!$B$3:$V$366,'Feeder DER'!S$369,FALSE)/1000)</f>
        <v>-0.40276395140804855</v>
      </c>
      <c r="AT379" s="82">
        <f>IF(ISNA(VLOOKUP($B379,'Feeder DER'!$B$3:$V$366,'Feeder DER'!T$369,FALSE)),0,VLOOKUP($B379,'Feeder DER'!$B$3:$V$366,'Feeder DER'!T$369,FALSE)/1000)</f>
        <v>-0.44171983012828436</v>
      </c>
      <c r="AU379" s="82">
        <f>IF(ISNA(VLOOKUP($B379,'Feeder DER'!$B$3:$V$366,'Feeder DER'!U$369,FALSE)),0,VLOOKUP($B379,'Feeder DER'!$B$3:$V$366,'Feeder DER'!U$369,FALSE)/1000)</f>
        <v>-0.48098900058317096</v>
      </c>
      <c r="AV379" s="82">
        <f>IF(ISNA(VLOOKUP($B379,'Feeder DER'!$B$3:$V$366,'Feeder DER'!V$369,FALSE)),0,VLOOKUP($B379,'Feeder DER'!$B$3:$V$366,'Feeder DER'!V$369,FALSE)/1000)</f>
        <v>-0.51600859028383506</v>
      </c>
    </row>
    <row r="380" spans="1:48" x14ac:dyDescent="0.25">
      <c r="A380" s="9" t="s">
        <v>58</v>
      </c>
      <c r="B380" s="108">
        <v>81002</v>
      </c>
      <c r="C380" s="109">
        <v>55.534170058834576</v>
      </c>
      <c r="D380" s="109">
        <v>70.410239297449365</v>
      </c>
      <c r="E380" s="109">
        <v>70.410239297449365</v>
      </c>
      <c r="F380" s="109">
        <v>71.482572463309168</v>
      </c>
      <c r="G380" s="109">
        <v>74.024118201519727</v>
      </c>
      <c r="H380" s="109">
        <v>75.804197662307402</v>
      </c>
      <c r="I380" s="109">
        <v>76.19098283144551</v>
      </c>
      <c r="J380" s="109">
        <v>76.595296527612689</v>
      </c>
      <c r="K380" s="109">
        <v>77.203381468879158</v>
      </c>
      <c r="L380" s="109">
        <v>79.659744816517886</v>
      </c>
      <c r="M380" s="109">
        <v>84.772105366801625</v>
      </c>
      <c r="N380" s="109">
        <v>89.889236951049739</v>
      </c>
      <c r="P380" s="109">
        <v>57.535760061993933</v>
      </c>
      <c r="Q380" s="109">
        <v>67.200547692027371</v>
      </c>
      <c r="R380" s="109">
        <v>67.200547692027371</v>
      </c>
      <c r="S380" s="109">
        <v>69.293787871758596</v>
      </c>
      <c r="T380" s="109">
        <v>70.646725290403367</v>
      </c>
      <c r="U380" s="109">
        <v>71.931160621338094</v>
      </c>
      <c r="V380" s="109">
        <v>72.393770018607455</v>
      </c>
      <c r="W380" s="109">
        <v>72.959218923237472</v>
      </c>
      <c r="X380" s="109">
        <v>73.766776532965835</v>
      </c>
      <c r="Y380" s="109">
        <v>75.24135085215714</v>
      </c>
      <c r="Z380" s="109">
        <v>78.945948177706214</v>
      </c>
      <c r="AA380" s="109">
        <v>82.304909596625109</v>
      </c>
      <c r="AC380" s="82">
        <f>IF(ISNA(VLOOKUP($B380,'Feeder DER'!$B$3:$V$366,'Feeder DER'!C$369,FALSE)),0,VLOOKUP($B380,'Feeder DER'!$B$3:$V$366,'Feeder DER'!C$369,FALSE)/1000)</f>
        <v>3.2284204822745501E-2</v>
      </c>
      <c r="AD380" s="82">
        <f>IF(ISNA(VLOOKUP($B380,'Feeder DER'!$B$3:$V$366,'Feeder DER'!D$369,FALSE)),0,VLOOKUP($B380,'Feeder DER'!$B$3:$V$366,'Feeder DER'!D$369,FALSE)/1000)</f>
        <v>6.7554942781079957E-2</v>
      </c>
      <c r="AE380" s="82">
        <f>IF(ISNA(VLOOKUP($B380,'Feeder DER'!$B$3:$V$366,'Feeder DER'!E$369,FALSE)),0,VLOOKUP($B380,'Feeder DER'!$B$3:$V$366,'Feeder DER'!E$369,FALSE)/1000)</f>
        <v>0.10886054936710957</v>
      </c>
      <c r="AF380" s="82">
        <f>IF(ISNA(VLOOKUP($B380,'Feeder DER'!$B$3:$V$366,'Feeder DER'!F$369,FALSE)),0,VLOOKUP($B380,'Feeder DER'!$B$3:$V$366,'Feeder DER'!F$369,FALSE)/1000)</f>
        <v>0.15491266579784227</v>
      </c>
      <c r="AG380" s="82">
        <f>IF(ISNA(VLOOKUP($B380,'Feeder DER'!$B$3:$V$366,'Feeder DER'!G$369,FALSE)),0,VLOOKUP($B380,'Feeder DER'!$B$3:$V$366,'Feeder DER'!G$369,FALSE)/1000)</f>
        <v>0.20204791954847584</v>
      </c>
      <c r="AH380" s="82">
        <f>IF(ISNA(VLOOKUP($B380,'Feeder DER'!$B$3:$V$366,'Feeder DER'!H$369,FALSE)),0,VLOOKUP($B380,'Feeder DER'!$B$3:$V$366,'Feeder DER'!H$369,FALSE)/1000)</f>
        <v>0.25387891071139695</v>
      </c>
      <c r="AI380" s="82">
        <f>IF(ISNA(VLOOKUP($B380,'Feeder DER'!$B$3:$V$366,'Feeder DER'!I$369,FALSE)),0,VLOOKUP($B380,'Feeder DER'!$B$3:$V$366,'Feeder DER'!I$369,FALSE)/1000)</f>
        <v>0.31151770858642597</v>
      </c>
      <c r="AJ380" s="82">
        <f>IF(ISNA(VLOOKUP($B380,'Feeder DER'!$B$3:$V$366,'Feeder DER'!J$369,FALSE)),0,VLOOKUP($B380,'Feeder DER'!$B$3:$V$366,'Feeder DER'!J$369,FALSE)/1000)</f>
        <v>0.43425716047349056</v>
      </c>
      <c r="AK380" s="82">
        <f>IF(ISNA(VLOOKUP($B380,'Feeder DER'!$B$3:$V$366,'Feeder DER'!K$369,FALSE)),0,VLOOKUP($B380,'Feeder DER'!$B$3:$V$366,'Feeder DER'!K$369,FALSE)/1000)</f>
        <v>0.53798811243283595</v>
      </c>
      <c r="AL380" s="82">
        <f>IF(ISNA(VLOOKUP($B380,'Feeder DER'!$B$3:$V$366,'Feeder DER'!L$369,FALSE)),0,VLOOKUP($B380,'Feeder DER'!$B$3:$V$366,'Feeder DER'!L$369,FALSE)/1000)</f>
        <v>0.6350687462456539</v>
      </c>
      <c r="AM380" s="82">
        <f>IF(ISNA(VLOOKUP($B380,'Feeder DER'!$B$3:$V$366,'Feeder DER'!M$369,FALSE)),0,VLOOKUP($B380,'Feeder DER'!$B$3:$V$366,'Feeder DER'!M$369,FALSE)/1000)</f>
        <v>-0.36734859096037414</v>
      </c>
      <c r="AN380" s="82">
        <f>IF(ISNA(VLOOKUP($B380,'Feeder DER'!$B$3:$V$366,'Feeder DER'!N$369,FALSE)),0,VLOOKUP($B380,'Feeder DER'!$B$3:$V$366,'Feeder DER'!N$369,FALSE)/1000)</f>
        <v>-0.446763129391825</v>
      </c>
      <c r="AO380" s="82">
        <f>IF(ISNA(VLOOKUP($B380,'Feeder DER'!$B$3:$V$366,'Feeder DER'!O$369,FALSE)),0,VLOOKUP($B380,'Feeder DER'!$B$3:$V$366,'Feeder DER'!O$369,FALSE)/1000)</f>
        <v>-0.53270685526416328</v>
      </c>
      <c r="AP380" s="82">
        <f>IF(ISNA(VLOOKUP($B380,'Feeder DER'!$B$3:$V$366,'Feeder DER'!P$369,FALSE)),0,VLOOKUP($B380,'Feeder DER'!$B$3:$V$366,'Feeder DER'!P$369,FALSE)/1000)</f>
        <v>-0.61537703075756689</v>
      </c>
      <c r="AQ380" s="82">
        <f>IF(ISNA(VLOOKUP($B380,'Feeder DER'!$B$3:$V$366,'Feeder DER'!Q$369,FALSE)),0,VLOOKUP($B380,'Feeder DER'!$B$3:$V$366,'Feeder DER'!Q$369,FALSE)/1000)</f>
        <v>-0.68711473727908534</v>
      </c>
      <c r="AR380" s="82">
        <f>IF(ISNA(VLOOKUP($B380,'Feeder DER'!$B$3:$V$366,'Feeder DER'!R$369,FALSE)),0,VLOOKUP($B380,'Feeder DER'!$B$3:$V$366,'Feeder DER'!R$369,FALSE)/1000)</f>
        <v>-0.75081079239526261</v>
      </c>
      <c r="AS380" s="82">
        <f>IF(ISNA(VLOOKUP($B380,'Feeder DER'!$B$3:$V$366,'Feeder DER'!S$369,FALSE)),0,VLOOKUP($B380,'Feeder DER'!$B$3:$V$366,'Feeder DER'!S$369,FALSE)/1000)</f>
        <v>-0.8096353732628494</v>
      </c>
      <c r="AT380" s="82">
        <f>IF(ISNA(VLOOKUP($B380,'Feeder DER'!$B$3:$V$366,'Feeder DER'!T$369,FALSE)),0,VLOOKUP($B380,'Feeder DER'!$B$3:$V$366,'Feeder DER'!T$369,FALSE)/1000)</f>
        <v>-0.87193206290803793</v>
      </c>
      <c r="AU380" s="82">
        <f>IF(ISNA(VLOOKUP($B380,'Feeder DER'!$B$3:$V$366,'Feeder DER'!U$369,FALSE)),0,VLOOKUP($B380,'Feeder DER'!$B$3:$V$366,'Feeder DER'!U$369,FALSE)/1000)</f>
        <v>-0.93469860948518801</v>
      </c>
      <c r="AV380" s="82">
        <f>IF(ISNA(VLOOKUP($B380,'Feeder DER'!$B$3:$V$366,'Feeder DER'!V$369,FALSE)),0,VLOOKUP($B380,'Feeder DER'!$B$3:$V$366,'Feeder DER'!V$369,FALSE)/1000)</f>
        <v>-0.9890112688353111</v>
      </c>
    </row>
    <row r="381" spans="1:48" x14ac:dyDescent="0.25">
      <c r="A381" s="9" t="s">
        <v>58</v>
      </c>
      <c r="B381" s="108">
        <v>81003</v>
      </c>
      <c r="C381" s="109">
        <v>100.20295610033327</v>
      </c>
      <c r="D381" s="109">
        <v>130.7197260608103</v>
      </c>
      <c r="E381" s="109">
        <v>130.7197260608103</v>
      </c>
      <c r="F381" s="109">
        <v>132.71056005151641</v>
      </c>
      <c r="G381" s="109">
        <v>137.42905221948638</v>
      </c>
      <c r="H381" s="109">
        <v>140.73384853607931</v>
      </c>
      <c r="I381" s="109">
        <v>141.45193232415627</v>
      </c>
      <c r="J381" s="109">
        <v>142.20255859858682</v>
      </c>
      <c r="K381" s="109">
        <v>143.33149520975579</v>
      </c>
      <c r="L381" s="109">
        <v>147.89184249891463</v>
      </c>
      <c r="M381" s="109">
        <v>157.38316616611584</v>
      </c>
      <c r="N381" s="109">
        <v>166.88334746906827</v>
      </c>
      <c r="P381" s="109">
        <v>180.43041940140262</v>
      </c>
      <c r="Q381" s="109">
        <v>179.22135249374526</v>
      </c>
      <c r="R381" s="109">
        <v>179.22135249374526</v>
      </c>
      <c r="S381" s="109">
        <v>184.80394592475369</v>
      </c>
      <c r="T381" s="109">
        <v>188.41217952308909</v>
      </c>
      <c r="U381" s="109">
        <v>191.83772061028148</v>
      </c>
      <c r="V381" s="109">
        <v>193.07148260631305</v>
      </c>
      <c r="W381" s="109">
        <v>194.57951373008206</v>
      </c>
      <c r="X381" s="109">
        <v>196.73323973385544</v>
      </c>
      <c r="Y381" s="109">
        <v>200.6658744059589</v>
      </c>
      <c r="Z381" s="109">
        <v>210.54589720238599</v>
      </c>
      <c r="AA381" s="109">
        <v>219.50412193638434</v>
      </c>
      <c r="AC381" s="82">
        <f>IF(ISNA(VLOOKUP($B381,'Feeder DER'!$B$3:$V$366,'Feeder DER'!C$369,FALSE)),0,VLOOKUP($B381,'Feeder DER'!$B$3:$V$366,'Feeder DER'!C$369,FALSE)/1000)</f>
        <v>9.7216616374207421E-2</v>
      </c>
      <c r="AD381" s="82">
        <f>IF(ISNA(VLOOKUP($B381,'Feeder DER'!$B$3:$V$366,'Feeder DER'!D$369,FALSE)),0,VLOOKUP($B381,'Feeder DER'!$B$3:$V$366,'Feeder DER'!D$369,FALSE)/1000)</f>
        <v>0.20342756168156254</v>
      </c>
      <c r="AE381" s="82">
        <f>IF(ISNA(VLOOKUP($B381,'Feeder DER'!$B$3:$V$366,'Feeder DER'!E$369,FALSE)),0,VLOOKUP($B381,'Feeder DER'!$B$3:$V$366,'Feeder DER'!E$369,FALSE)/1000)</f>
        <v>0.32780683984248249</v>
      </c>
      <c r="AF381" s="82">
        <f>IF(ISNA(VLOOKUP($B381,'Feeder DER'!$B$3:$V$366,'Feeder DER'!F$369,FALSE)),0,VLOOKUP($B381,'Feeder DER'!$B$3:$V$366,'Feeder DER'!F$369,FALSE)/1000)</f>
        <v>0.46647455358771028</v>
      </c>
      <c r="AG381" s="82">
        <f>IF(ISNA(VLOOKUP($B381,'Feeder DER'!$B$3:$V$366,'Feeder DER'!G$369,FALSE)),0,VLOOKUP($B381,'Feeder DER'!$B$3:$V$366,'Feeder DER'!G$369,FALSE)/1000)</f>
        <v>0.60840110221232147</v>
      </c>
      <c r="AH381" s="82">
        <f>IF(ISNA(VLOOKUP($B381,'Feeder DER'!$B$3:$V$366,'Feeder DER'!H$369,FALSE)),0,VLOOKUP($B381,'Feeder DER'!$B$3:$V$366,'Feeder DER'!H$369,FALSE)/1000)</f>
        <v>0.76446616373683685</v>
      </c>
      <c r="AI381" s="82">
        <f>IF(ISNA(VLOOKUP($B381,'Feeder DER'!$B$3:$V$366,'Feeder DER'!I$369,FALSE)),0,VLOOKUP($B381,'Feeder DER'!$B$3:$V$366,'Feeder DER'!I$369,FALSE)/1000)</f>
        <v>0.93801906914619149</v>
      </c>
      <c r="AJ381" s="82">
        <f>IF(ISNA(VLOOKUP($B381,'Feeder DER'!$B$3:$V$366,'Feeder DER'!J$369,FALSE)),0,VLOOKUP($B381,'Feeder DER'!$B$3:$V$366,'Feeder DER'!J$369,FALSE)/1000)</f>
        <v>1.3075977317411189</v>
      </c>
      <c r="AK381" s="82">
        <f>IF(ISNA(VLOOKUP($B381,'Feeder DER'!$B$3:$V$366,'Feeder DER'!K$369,FALSE)),0,VLOOKUP($B381,'Feeder DER'!$B$3:$V$366,'Feeder DER'!K$369,FALSE)/1000)</f>
        <v>1.619937886221865</v>
      </c>
      <c r="AL381" s="82">
        <f>IF(ISNA(VLOOKUP($B381,'Feeder DER'!$B$3:$V$366,'Feeder DER'!L$369,FALSE)),0,VLOOKUP($B381,'Feeder DER'!$B$3:$V$366,'Feeder DER'!L$369,FALSE)/1000)</f>
        <v>1.9122555986324208</v>
      </c>
      <c r="AM381" s="82">
        <f>IF(ISNA(VLOOKUP($B381,'Feeder DER'!$B$3:$V$366,'Feeder DER'!M$369,FALSE)),0,VLOOKUP($B381,'Feeder DER'!$B$3:$V$366,'Feeder DER'!M$369,FALSE)/1000)</f>
        <v>-1.1064737023773707</v>
      </c>
      <c r="AN381" s="82">
        <f>IF(ISNA(VLOOKUP($B381,'Feeder DER'!$B$3:$V$366,'Feeder DER'!N$369,FALSE)),0,VLOOKUP($B381,'Feeder DER'!$B$3:$V$366,'Feeder DER'!N$369,FALSE)/1000)</f>
        <v>-1.3455983763765025</v>
      </c>
      <c r="AO381" s="82">
        <f>IF(ISNA(VLOOKUP($B381,'Feeder DER'!$B$3:$V$366,'Feeder DER'!O$369,FALSE)),0,VLOOKUP($B381,'Feeder DER'!$B$3:$V$366,'Feeder DER'!O$369,FALSE)/1000)</f>
        <v>-1.6043684331193235</v>
      </c>
      <c r="AP381" s="82">
        <f>IF(ISNA(VLOOKUP($B381,'Feeder DER'!$B$3:$V$366,'Feeder DER'!P$369,FALSE)),0,VLOOKUP($B381,'Feeder DER'!$B$3:$V$366,'Feeder DER'!P$369,FALSE)/1000)</f>
        <v>-1.853263367186528</v>
      </c>
      <c r="AQ381" s="82">
        <f>IF(ISNA(VLOOKUP($B381,'Feeder DER'!$B$3:$V$366,'Feeder DER'!Q$369,FALSE)),0,VLOOKUP($B381,'Feeder DER'!$B$3:$V$366,'Feeder DER'!Q$369,FALSE)/1000)</f>
        <v>-2.0692252031538048</v>
      </c>
      <c r="AR381" s="82">
        <f>IF(ISNA(VLOOKUP($B381,'Feeder DER'!$B$3:$V$366,'Feeder DER'!R$369,FALSE)),0,VLOOKUP($B381,'Feeder DER'!$B$3:$V$366,'Feeder DER'!R$369,FALSE)/1000)</f>
        <v>-2.2609589016501359</v>
      </c>
      <c r="AS381" s="82">
        <f>IF(ISNA(VLOOKUP($B381,'Feeder DER'!$B$3:$V$366,'Feeder DER'!S$369,FALSE)),0,VLOOKUP($B381,'Feeder DER'!$B$3:$V$366,'Feeder DER'!S$369,FALSE)/1000)</f>
        <v>-2.4380092562886833</v>
      </c>
      <c r="AT381" s="82">
        <f>IF(ISNA(VLOOKUP($B381,'Feeder DER'!$B$3:$V$366,'Feeder DER'!T$369,FALSE)),0,VLOOKUP($B381,'Feeder DER'!$B$3:$V$366,'Feeder DER'!T$369,FALSE)/1000)</f>
        <v>-2.6254625874881139</v>
      </c>
      <c r="AU381" s="82">
        <f>IF(ISNA(VLOOKUP($B381,'Feeder DER'!$B$3:$V$366,'Feeder DER'!U$369,FALSE)),0,VLOOKUP($B381,'Feeder DER'!$B$3:$V$366,'Feeder DER'!U$369,FALSE)/1000)</f>
        <v>-2.8143333232141905</v>
      </c>
      <c r="AV381" s="82">
        <f>IF(ISNA(VLOOKUP($B381,'Feeder DER'!$B$3:$V$366,'Feeder DER'!V$369,FALSE)),0,VLOOKUP($B381,'Feeder DER'!$B$3:$V$366,'Feeder DER'!V$369,FALSE)/1000)</f>
        <v>-2.9777382746200671</v>
      </c>
    </row>
    <row r="382" spans="1:48" x14ac:dyDescent="0.25">
      <c r="A382" s="9" t="s">
        <v>1673</v>
      </c>
      <c r="B382" s="108">
        <v>13043</v>
      </c>
      <c r="C382" s="109">
        <v>38.200357136274867</v>
      </c>
      <c r="D382" s="109">
        <v>49.3988144266605</v>
      </c>
      <c r="E382" s="109">
        <v>49.3988144266605</v>
      </c>
      <c r="F382" s="109">
        <v>50.151148001896345</v>
      </c>
      <c r="G382" s="109">
        <v>51.934260053942467</v>
      </c>
      <c r="H382" s="109">
        <v>53.183138282813154</v>
      </c>
      <c r="I382" s="109">
        <v>53.454501212180872</v>
      </c>
      <c r="J382" s="109">
        <v>53.738161904807484</v>
      </c>
      <c r="K382" s="109">
        <v>54.164785581548166</v>
      </c>
      <c r="L382" s="109">
        <v>55.888134889620346</v>
      </c>
      <c r="M382" s="109">
        <v>59.474893756306862</v>
      </c>
      <c r="N382" s="109">
        <v>63.064999912020966</v>
      </c>
      <c r="P382" s="109">
        <v>92.017269251310964</v>
      </c>
      <c r="Q382" s="109">
        <v>82.764655519217996</v>
      </c>
      <c r="R382" s="109">
        <v>82.764655519217996</v>
      </c>
      <c r="S382" s="109">
        <v>85.342704483765289</v>
      </c>
      <c r="T382" s="109">
        <v>87.008991489436212</v>
      </c>
      <c r="U382" s="109">
        <v>88.590910853973426</v>
      </c>
      <c r="V382" s="109">
        <v>89.160663761054181</v>
      </c>
      <c r="W382" s="109">
        <v>89.857074510857871</v>
      </c>
      <c r="X382" s="109">
        <v>90.851668002675808</v>
      </c>
      <c r="Y382" s="109">
        <v>92.667763849463554</v>
      </c>
      <c r="Z382" s="109">
        <v>97.230371328373465</v>
      </c>
      <c r="AA382" s="109">
        <v>101.36729125368753</v>
      </c>
      <c r="AC382" s="82">
        <f>IF(ISNA(VLOOKUP($B382,'Feeder DER'!$B$3:$V$366,'Feeder DER'!C$369,FALSE)),0,VLOOKUP($B382,'Feeder DER'!$B$3:$V$366,'Feeder DER'!C$369,FALSE)/1000)</f>
        <v>1.2229438084034665E-2</v>
      </c>
      <c r="AD382" s="82">
        <f>IF(ISNA(VLOOKUP($B382,'Feeder DER'!$B$3:$V$366,'Feeder DER'!D$369,FALSE)),0,VLOOKUP($B382,'Feeder DER'!$B$3:$V$366,'Feeder DER'!D$369,FALSE)/1000)</f>
        <v>2.4806876026518876E-2</v>
      </c>
      <c r="AE382" s="82">
        <f>IF(ISNA(VLOOKUP($B382,'Feeder DER'!$B$3:$V$366,'Feeder DER'!E$369,FALSE)),0,VLOOKUP($B382,'Feeder DER'!$B$3:$V$366,'Feeder DER'!E$369,FALSE)/1000)</f>
        <v>3.9715893877660571E-2</v>
      </c>
      <c r="AF382" s="82">
        <f>IF(ISNA(VLOOKUP($B382,'Feeder DER'!$B$3:$V$366,'Feeder DER'!F$369,FALSE)),0,VLOOKUP($B382,'Feeder DER'!$B$3:$V$366,'Feeder DER'!F$369,FALSE)/1000)</f>
        <v>5.6721540294187363E-2</v>
      </c>
      <c r="AG382" s="82">
        <f>IF(ISNA(VLOOKUP($B382,'Feeder DER'!$B$3:$V$366,'Feeder DER'!G$369,FALSE)),0,VLOOKUP($B382,'Feeder DER'!$B$3:$V$366,'Feeder DER'!G$369,FALSE)/1000)</f>
        <v>7.4459883430164006E-2</v>
      </c>
      <c r="AH382" s="82">
        <f>IF(ISNA(VLOOKUP($B382,'Feeder DER'!$B$3:$V$366,'Feeder DER'!H$369,FALSE)),0,VLOOKUP($B382,'Feeder DER'!$B$3:$V$366,'Feeder DER'!H$369,FALSE)/1000)</f>
        <v>9.4601177303240108E-2</v>
      </c>
      <c r="AI382" s="82">
        <f>IF(ISNA(VLOOKUP($B382,'Feeder DER'!$B$3:$V$366,'Feeder DER'!I$369,FALSE)),0,VLOOKUP($B382,'Feeder DER'!$B$3:$V$366,'Feeder DER'!I$369,FALSE)/1000)</f>
        <v>0.11739414104224516</v>
      </c>
      <c r="AJ382" s="82">
        <f>IF(ISNA(VLOOKUP($B382,'Feeder DER'!$B$3:$V$366,'Feeder DER'!J$369,FALSE)),0,VLOOKUP($B382,'Feeder DER'!$B$3:$V$366,'Feeder DER'!J$369,FALSE)/1000)</f>
        <v>0.16750047343208324</v>
      </c>
      <c r="AK382" s="82">
        <f>IF(ISNA(VLOOKUP($B382,'Feeder DER'!$B$3:$V$366,'Feeder DER'!K$369,FALSE)),0,VLOOKUP($B382,'Feeder DER'!$B$3:$V$366,'Feeder DER'!K$369,FALSE)/1000)</f>
        <v>0.20894398215778892</v>
      </c>
      <c r="AL382" s="82">
        <f>IF(ISNA(VLOOKUP($B382,'Feeder DER'!$B$3:$V$366,'Feeder DER'!L$369,FALSE)),0,VLOOKUP($B382,'Feeder DER'!$B$3:$V$366,'Feeder DER'!L$369,FALSE)/1000)</f>
        <v>0.24733626108641765</v>
      </c>
      <c r="AM382" s="82">
        <f>IF(ISNA(VLOOKUP($B382,'Feeder DER'!$B$3:$V$366,'Feeder DER'!M$369,FALSE)),0,VLOOKUP($B382,'Feeder DER'!$B$3:$V$366,'Feeder DER'!M$369,FALSE)/1000)</f>
        <v>-0.10946640851694937</v>
      </c>
      <c r="AN382" s="82">
        <f>IF(ISNA(VLOOKUP($B382,'Feeder DER'!$B$3:$V$366,'Feeder DER'!N$369,FALSE)),0,VLOOKUP($B382,'Feeder DER'!$B$3:$V$366,'Feeder DER'!N$369,FALSE)/1000)</f>
        <v>-0.13760467256029713</v>
      </c>
      <c r="AO382" s="82">
        <f>IF(ISNA(VLOOKUP($B382,'Feeder DER'!$B$3:$V$366,'Feeder DER'!O$369,FALSE)),0,VLOOKUP($B382,'Feeder DER'!$B$3:$V$366,'Feeder DER'!O$369,FALSE)/1000)</f>
        <v>-0.1682366425217921</v>
      </c>
      <c r="AP382" s="82">
        <f>IF(ISNA(VLOOKUP($B382,'Feeder DER'!$B$3:$V$366,'Feeder DER'!P$369,FALSE)),0,VLOOKUP($B382,'Feeder DER'!$B$3:$V$366,'Feeder DER'!P$369,FALSE)/1000)</f>
        <v>-0.19801692855201788</v>
      </c>
      <c r="AQ382" s="82">
        <f>IF(ISNA(VLOOKUP($B382,'Feeder DER'!$B$3:$V$366,'Feeder DER'!Q$369,FALSE)),0,VLOOKUP($B382,'Feeder DER'!$B$3:$V$366,'Feeder DER'!Q$369,FALSE)/1000)</f>
        <v>-0.22413500284814211</v>
      </c>
      <c r="AR382" s="82">
        <f>IF(ISNA(VLOOKUP($B382,'Feeder DER'!$B$3:$V$366,'Feeder DER'!R$369,FALSE)),0,VLOOKUP($B382,'Feeder DER'!$B$3:$V$366,'Feeder DER'!R$369,FALSE)/1000)</f>
        <v>-0.24763247109926045</v>
      </c>
      <c r="AS382" s="82">
        <f>IF(ISNA(VLOOKUP($B382,'Feeder DER'!$B$3:$V$366,'Feeder DER'!S$369,FALSE)),0,VLOOKUP($B382,'Feeder DER'!$B$3:$V$366,'Feeder DER'!S$369,FALSE)/1000)</f>
        <v>-0.26967250106810564</v>
      </c>
      <c r="AT382" s="82">
        <f>IF(ISNA(VLOOKUP($B382,'Feeder DER'!$B$3:$V$366,'Feeder DER'!T$369,FALSE)),0,VLOOKUP($B382,'Feeder DER'!$B$3:$V$366,'Feeder DER'!T$369,FALSE)/1000)</f>
        <v>-0.29384645746407567</v>
      </c>
      <c r="AU382" s="82">
        <f>IF(ISNA(VLOOKUP($B382,'Feeder DER'!$B$3:$V$366,'Feeder DER'!U$369,FALSE)),0,VLOOKUP($B382,'Feeder DER'!$B$3:$V$366,'Feeder DER'!U$369,FALSE)/1000)</f>
        <v>-0.31769910004745111</v>
      </c>
      <c r="AV382" s="82">
        <f>IF(ISNA(VLOOKUP($B382,'Feeder DER'!$B$3:$V$366,'Feeder DER'!V$369,FALSE)),0,VLOOKUP($B382,'Feeder DER'!$B$3:$V$366,'Feeder DER'!V$369,FALSE)/1000)</f>
        <v>-0.33764442438969222</v>
      </c>
    </row>
    <row r="383" spans="1:48" x14ac:dyDescent="0.25">
      <c r="A383" s="9" t="s">
        <v>1673</v>
      </c>
      <c r="B383" s="108">
        <v>13044</v>
      </c>
      <c r="C383" s="109">
        <v>118.77792793423518</v>
      </c>
      <c r="D383" s="109">
        <v>120.73052129104214</v>
      </c>
      <c r="E383" s="109">
        <v>120.73052129104214</v>
      </c>
      <c r="F383" s="109">
        <v>122.56922178977226</v>
      </c>
      <c r="G383" s="109">
        <v>126.92714110549745</v>
      </c>
      <c r="H383" s="109">
        <v>129.97939491665809</v>
      </c>
      <c r="I383" s="109">
        <v>130.64260492082263</v>
      </c>
      <c r="J383" s="109">
        <v>131.33587061329047</v>
      </c>
      <c r="K383" s="109">
        <v>132.3785373146234</v>
      </c>
      <c r="L383" s="109">
        <v>136.59039670325319</v>
      </c>
      <c r="M383" s="109">
        <v>145.35642221917377</v>
      </c>
      <c r="N383" s="109">
        <v>154.13062849720171</v>
      </c>
      <c r="P383" s="109">
        <v>189.29832295114556</v>
      </c>
      <c r="Q383" s="109">
        <v>173.98827996438217</v>
      </c>
      <c r="R383" s="109">
        <v>173.98827996438217</v>
      </c>
      <c r="S383" s="109">
        <v>179.40786761555515</v>
      </c>
      <c r="T383" s="109">
        <v>182.91074463745451</v>
      </c>
      <c r="U383" s="109">
        <v>186.23626357487424</v>
      </c>
      <c r="V383" s="109">
        <v>187.43400103521645</v>
      </c>
      <c r="W383" s="109">
        <v>188.89799925700467</v>
      </c>
      <c r="X383" s="109">
        <v>190.98883875630023</v>
      </c>
      <c r="Y383" s="109">
        <v>194.80664468626858</v>
      </c>
      <c r="Z383" s="109">
        <v>204.39818134437539</v>
      </c>
      <c r="AA383" s="109">
        <v>213.09483546128453</v>
      </c>
      <c r="AC383" s="82">
        <f>IF(ISNA(VLOOKUP($B383,'Feeder DER'!$B$3:$V$366,'Feeder DER'!C$369,FALSE)),0,VLOOKUP($B383,'Feeder DER'!$B$3:$V$366,'Feeder DER'!C$369,FALSE)/1000)</f>
        <v>9.230360943118741E-3</v>
      </c>
      <c r="AD383" s="82">
        <f>IF(ISNA(VLOOKUP($B383,'Feeder DER'!$B$3:$V$366,'Feeder DER'!D$369,FALSE)),0,VLOOKUP($B383,'Feeder DER'!$B$3:$V$366,'Feeder DER'!D$369,FALSE)/1000)</f>
        <v>1.8118344938785776E-2</v>
      </c>
      <c r="AE383" s="82">
        <f>IF(ISNA(VLOOKUP($B383,'Feeder DER'!$B$3:$V$366,'Feeder DER'!E$369,FALSE)),0,VLOOKUP($B383,'Feeder DER'!$B$3:$V$366,'Feeder DER'!E$369,FALSE)/1000)</f>
        <v>2.881446299189332E-2</v>
      </c>
      <c r="AF383" s="82">
        <f>IF(ISNA(VLOOKUP($B383,'Feeder DER'!$B$3:$V$366,'Feeder DER'!F$369,FALSE)),0,VLOOKUP($B383,'Feeder DER'!$B$3:$V$366,'Feeder DER'!F$369,FALSE)/1000)</f>
        <v>4.1331168124693667E-2</v>
      </c>
      <c r="AG383" s="82">
        <f>IF(ISNA(VLOOKUP($B383,'Feeder DER'!$B$3:$V$366,'Feeder DER'!G$369,FALSE)),0,VLOOKUP($B383,'Feeder DER'!$B$3:$V$366,'Feeder DER'!G$369,FALSE)/1000)</f>
        <v>5.4686434610933261E-2</v>
      </c>
      <c r="AH383" s="82">
        <f>IF(ISNA(VLOOKUP($B383,'Feeder DER'!$B$3:$V$366,'Feeder DER'!H$369,FALSE)),0,VLOOKUP($B383,'Feeder DER'!$B$3:$V$366,'Feeder DER'!H$369,FALSE)/1000)</f>
        <v>7.0191907918129307E-2</v>
      </c>
      <c r="AI383" s="82">
        <f>IF(ISNA(VLOOKUP($B383,'Feeder DER'!$B$3:$V$366,'Feeder DER'!I$369,FALSE)),0,VLOOKUP($B383,'Feeder DER'!$B$3:$V$366,'Feeder DER'!I$369,FALSE)/1000)</f>
        <v>8.7943071149982857E-2</v>
      </c>
      <c r="AJ383" s="82">
        <f>IF(ISNA(VLOOKUP($B383,'Feeder DER'!$B$3:$V$366,'Feeder DER'!J$369,FALSE)),0,VLOOKUP($B383,'Feeder DER'!$B$3:$V$366,'Feeder DER'!J$369,FALSE)/1000)</f>
        <v>0.12773003231641403</v>
      </c>
      <c r="AK383" s="82">
        <f>IF(ISNA(VLOOKUP($B383,'Feeder DER'!$B$3:$V$366,'Feeder DER'!K$369,FALSE)),0,VLOOKUP($B383,'Feeder DER'!$B$3:$V$366,'Feeder DER'!K$369,FALSE)/1000)</f>
        <v>0.16036712470734066</v>
      </c>
      <c r="AL383" s="82">
        <f>IF(ISNA(VLOOKUP($B383,'Feeder DER'!$B$3:$V$366,'Feeder DER'!L$369,FALSE)),0,VLOOKUP($B383,'Feeder DER'!$B$3:$V$366,'Feeder DER'!L$369,FALSE)/1000)</f>
        <v>0.1907057482166134</v>
      </c>
      <c r="AM383" s="82">
        <f>IF(ISNA(VLOOKUP($B383,'Feeder DER'!$B$3:$V$366,'Feeder DER'!M$369,FALSE)),0,VLOOKUP($B383,'Feeder DER'!$B$3:$V$366,'Feeder DER'!M$369,FALSE)/1000)</f>
        <v>-9.5016415643169899E-2</v>
      </c>
      <c r="AN383" s="82">
        <f>IF(ISNA(VLOOKUP($B383,'Feeder DER'!$B$3:$V$366,'Feeder DER'!N$369,FALSE)),0,VLOOKUP($B383,'Feeder DER'!$B$3:$V$366,'Feeder DER'!N$369,FALSE)/1000)</f>
        <v>-0.11474179744973917</v>
      </c>
      <c r="AO383" s="82">
        <f>IF(ISNA(VLOOKUP($B383,'Feeder DER'!$B$3:$V$366,'Feeder DER'!O$369,FALSE)),0,VLOOKUP($B383,'Feeder DER'!$B$3:$V$366,'Feeder DER'!O$369,FALSE)/1000)</f>
        <v>-0.13631152325884208</v>
      </c>
      <c r="AP383" s="82">
        <f>IF(ISNA(VLOOKUP($B383,'Feeder DER'!$B$3:$V$366,'Feeder DER'!P$369,FALSE)),0,VLOOKUP($B383,'Feeder DER'!$B$3:$V$366,'Feeder DER'!P$369,FALSE)/1000)</f>
        <v>-0.15731350891898424</v>
      </c>
      <c r="AQ383" s="82">
        <f>IF(ISNA(VLOOKUP($B383,'Feeder DER'!$B$3:$V$366,'Feeder DER'!Q$369,FALSE)),0,VLOOKUP($B383,'Feeder DER'!$B$3:$V$366,'Feeder DER'!Q$369,FALSE)/1000)</f>
        <v>-0.17572791235256452</v>
      </c>
      <c r="AR383" s="82">
        <f>IF(ISNA(VLOOKUP($B383,'Feeder DER'!$B$3:$V$366,'Feeder DER'!R$369,FALSE)),0,VLOOKUP($B383,'Feeder DER'!$B$3:$V$366,'Feeder DER'!R$369,FALSE)/1000)</f>
        <v>-0.19221050044821922</v>
      </c>
      <c r="AS383" s="82">
        <f>IF(ISNA(VLOOKUP($B383,'Feeder DER'!$B$3:$V$366,'Feeder DER'!S$369,FALSE)),0,VLOOKUP($B383,'Feeder DER'!$B$3:$V$366,'Feeder DER'!S$369,FALSE)/1000)</f>
        <v>-0.20758238470400164</v>
      </c>
      <c r="AT383" s="82">
        <f>IF(ISNA(VLOOKUP($B383,'Feeder DER'!$B$3:$V$366,'Feeder DER'!T$369,FALSE)),0,VLOOKUP($B383,'Feeder DER'!$B$3:$V$366,'Feeder DER'!T$369,FALSE)/1000)</f>
        <v>-0.22337862850904958</v>
      </c>
      <c r="AU383" s="82">
        <f>IF(ISNA(VLOOKUP($B383,'Feeder DER'!$B$3:$V$366,'Feeder DER'!U$369,FALSE)),0,VLOOKUP($B383,'Feeder DER'!$B$3:$V$366,'Feeder DER'!U$369,FALSE)/1000)</f>
        <v>-0.23919692692661493</v>
      </c>
      <c r="AV383" s="82">
        <f>IF(ISNA(VLOOKUP($B383,'Feeder DER'!$B$3:$V$366,'Feeder DER'!V$369,FALSE)),0,VLOOKUP($B383,'Feeder DER'!$B$3:$V$366,'Feeder DER'!V$369,FALSE)/1000)</f>
        <v>-0.25230979985988539</v>
      </c>
    </row>
    <row r="384" spans="1:48" x14ac:dyDescent="0.25">
      <c r="A384" s="9" t="s">
        <v>1673</v>
      </c>
      <c r="B384" s="108">
        <v>13045</v>
      </c>
      <c r="C384" s="109">
        <v>160.94044477467395</v>
      </c>
      <c r="D384" s="109">
        <v>159.74704407902135</v>
      </c>
      <c r="E384" s="109">
        <v>159.74704407902135</v>
      </c>
      <c r="F384" s="109">
        <v>162.17995803050408</v>
      </c>
      <c r="G384" s="109">
        <v>167.9462275833684</v>
      </c>
      <c r="H384" s="109">
        <v>171.98487927556494</v>
      </c>
      <c r="I384" s="109">
        <v>172.86241907772913</v>
      </c>
      <c r="J384" s="109">
        <v>173.7797276749989</v>
      </c>
      <c r="K384" s="109">
        <v>175.15935332157446</v>
      </c>
      <c r="L384" s="109">
        <v>180.73236071204289</v>
      </c>
      <c r="M384" s="109">
        <v>192.33130561441607</v>
      </c>
      <c r="N384" s="109">
        <v>203.94107505851235</v>
      </c>
      <c r="P384" s="109">
        <v>249.23876476121404</v>
      </c>
      <c r="Q384" s="109">
        <v>248.37481616365929</v>
      </c>
      <c r="R384" s="109">
        <v>248.37481616365929</v>
      </c>
      <c r="S384" s="109">
        <v>256.11148145409425</v>
      </c>
      <c r="T384" s="109">
        <v>261.11197020274028</v>
      </c>
      <c r="U384" s="109">
        <v>265.85927361248417</v>
      </c>
      <c r="V384" s="109">
        <v>267.56908890340912</v>
      </c>
      <c r="W384" s="109">
        <v>269.65900144967378</v>
      </c>
      <c r="X384" s="109">
        <v>272.64375350522351</v>
      </c>
      <c r="Y384" s="109">
        <v>278.09381511971009</v>
      </c>
      <c r="Z384" s="109">
        <v>291.78609459205131</v>
      </c>
      <c r="AA384" s="109">
        <v>304.20089556582053</v>
      </c>
      <c r="AC384" s="82">
        <f>IF(ISNA(VLOOKUP($B384,'Feeder DER'!$B$3:$V$366,'Feeder DER'!C$369,FALSE)),0,VLOOKUP($B384,'Feeder DER'!$B$3:$V$366,'Feeder DER'!C$369,FALSE)/1000)</f>
        <v>4.0597342199942411E-2</v>
      </c>
      <c r="AD384" s="82">
        <f>IF(ISNA(VLOOKUP($B384,'Feeder DER'!$B$3:$V$366,'Feeder DER'!D$369,FALSE)),0,VLOOKUP($B384,'Feeder DER'!$B$3:$V$366,'Feeder DER'!D$369,FALSE)/1000)</f>
        <v>8.2379256827900788E-2</v>
      </c>
      <c r="AE384" s="82">
        <f>IF(ISNA(VLOOKUP($B384,'Feeder DER'!$B$3:$V$366,'Feeder DER'!E$369,FALSE)),0,VLOOKUP($B384,'Feeder DER'!$B$3:$V$366,'Feeder DER'!E$369,FALSE)/1000)</f>
        <v>0.13203901641948684</v>
      </c>
      <c r="AF384" s="82">
        <f>IF(ISNA(VLOOKUP($B384,'Feeder DER'!$B$3:$V$366,'Feeder DER'!F$369,FALSE)),0,VLOOKUP($B384,'Feeder DER'!$B$3:$V$366,'Feeder DER'!F$369,FALSE)/1000)</f>
        <v>0.18896794071050921</v>
      </c>
      <c r="AG384" s="82">
        <f>IF(ISNA(VLOOKUP($B384,'Feeder DER'!$B$3:$V$366,'Feeder DER'!G$369,FALSE)),0,VLOOKUP($B384,'Feeder DER'!$B$3:$V$366,'Feeder DER'!G$369,FALSE)/1000)</f>
        <v>0.24862248999589437</v>
      </c>
      <c r="AH384" s="82">
        <f>IF(ISNA(VLOOKUP($B384,'Feeder DER'!$B$3:$V$366,'Feeder DER'!H$369,FALSE)),0,VLOOKUP($B384,'Feeder DER'!$B$3:$V$366,'Feeder DER'!H$369,FALSE)/1000)</f>
        <v>0.31669260239882219</v>
      </c>
      <c r="AI384" s="82">
        <f>IF(ISNA(VLOOKUP($B384,'Feeder DER'!$B$3:$V$366,'Feeder DER'!I$369,FALSE)),0,VLOOKUP($B384,'Feeder DER'!$B$3:$V$366,'Feeder DER'!I$369,FALSE)/1000)</f>
        <v>0.39390938684219218</v>
      </c>
      <c r="AJ384" s="82">
        <f>IF(ISNA(VLOOKUP($B384,'Feeder DER'!$B$3:$V$366,'Feeder DER'!J$369,FALSE)),0,VLOOKUP($B384,'Feeder DER'!$B$3:$V$366,'Feeder DER'!J$369,FALSE)/1000)</f>
        <v>0.56442984318321388</v>
      </c>
      <c r="AK384" s="82">
        <f>IF(ISNA(VLOOKUP($B384,'Feeder DER'!$B$3:$V$366,'Feeder DER'!K$369,FALSE)),0,VLOOKUP($B384,'Feeder DER'!$B$3:$V$366,'Feeder DER'!K$369,FALSE)/1000)</f>
        <v>0.70515091800687191</v>
      </c>
      <c r="AL384" s="82">
        <f>IF(ISNA(VLOOKUP($B384,'Feeder DER'!$B$3:$V$366,'Feeder DER'!L$369,FALSE)),0,VLOOKUP($B384,'Feeder DER'!$B$3:$V$366,'Feeder DER'!L$369,FALSE)/1000)</f>
        <v>0.83558353795488083</v>
      </c>
      <c r="AM384" s="82">
        <f>IF(ISNA(VLOOKUP($B384,'Feeder DER'!$B$3:$V$366,'Feeder DER'!M$369,FALSE)),0,VLOOKUP($B384,'Feeder DER'!$B$3:$V$366,'Feeder DER'!M$369,FALSE)/1000)</f>
        <v>-0.37959194283522563</v>
      </c>
      <c r="AN384" s="82">
        <f>IF(ISNA(VLOOKUP($B384,'Feeder DER'!$B$3:$V$366,'Feeder DER'!N$369,FALSE)),0,VLOOKUP($B384,'Feeder DER'!$B$3:$V$366,'Feeder DER'!N$369,FALSE)/1000)</f>
        <v>-0.47281854090841269</v>
      </c>
      <c r="AO384" s="82">
        <f>IF(ISNA(VLOOKUP($B384,'Feeder DER'!$B$3:$V$366,'Feeder DER'!O$369,FALSE)),0,VLOOKUP($B384,'Feeder DER'!$B$3:$V$366,'Feeder DER'!O$369,FALSE)/1000)</f>
        <v>-0.57432859523001256</v>
      </c>
      <c r="AP384" s="82">
        <f>IF(ISNA(VLOOKUP($B384,'Feeder DER'!$B$3:$V$366,'Feeder DER'!P$369,FALSE)),0,VLOOKUP($B384,'Feeder DER'!$B$3:$V$366,'Feeder DER'!P$369,FALSE)/1000)</f>
        <v>-0.67296221685154667</v>
      </c>
      <c r="AQ384" s="82">
        <f>IF(ISNA(VLOOKUP($B384,'Feeder DER'!$B$3:$V$366,'Feeder DER'!Q$369,FALSE)),0,VLOOKUP($B384,'Feeder DER'!$B$3:$V$366,'Feeder DER'!Q$369,FALSE)/1000)</f>
        <v>-0.7593797385822586</v>
      </c>
      <c r="AR384" s="82">
        <f>IF(ISNA(VLOOKUP($B384,'Feeder DER'!$B$3:$V$366,'Feeder DER'!R$369,FALSE)),0,VLOOKUP($B384,'Feeder DER'!$B$3:$V$366,'Feeder DER'!R$369,FALSE)/1000)</f>
        <v>-0.83696619364503144</v>
      </c>
      <c r="AS384" s="82">
        <f>IF(ISNA(VLOOKUP($B384,'Feeder DER'!$B$3:$V$366,'Feeder DER'!S$369,FALSE)),0,VLOOKUP($B384,'Feeder DER'!$B$3:$V$366,'Feeder DER'!S$369,FALSE)/1000)</f>
        <v>-0.90957772442866225</v>
      </c>
      <c r="AT384" s="82">
        <f>IF(ISNA(VLOOKUP($B384,'Feeder DER'!$B$3:$V$366,'Feeder DER'!T$369,FALSE)),0,VLOOKUP($B384,'Feeder DER'!$B$3:$V$366,'Feeder DER'!T$369,FALSE)/1000)</f>
        <v>-0.98792878869604317</v>
      </c>
      <c r="AU384" s="82">
        <f>IF(ISNA(VLOOKUP($B384,'Feeder DER'!$B$3:$V$366,'Feeder DER'!U$369,FALSE)),0,VLOOKUP($B384,'Feeder DER'!$B$3:$V$366,'Feeder DER'!U$369,FALSE)/1000)</f>
        <v>-1.0656278109890689</v>
      </c>
      <c r="AV384" s="82">
        <f>IF(ISNA(VLOOKUP($B384,'Feeder DER'!$B$3:$V$366,'Feeder DER'!V$369,FALSE)),0,VLOOKUP($B384,'Feeder DER'!$B$3:$V$366,'Feeder DER'!V$369,FALSE)/1000)</f>
        <v>-1.1302679559920494</v>
      </c>
    </row>
    <row r="385" spans="1:48" x14ac:dyDescent="0.25">
      <c r="A385" s="9" t="s">
        <v>1673</v>
      </c>
      <c r="B385" s="108">
        <v>13046</v>
      </c>
      <c r="C385" s="109">
        <v>55.541225790658913</v>
      </c>
      <c r="D385" s="109">
        <v>65.269345736382277</v>
      </c>
      <c r="E385" s="109">
        <v>65.269345736382277</v>
      </c>
      <c r="F385" s="109">
        <v>66.263384172346349</v>
      </c>
      <c r="G385" s="109">
        <v>68.619362921279588</v>
      </c>
      <c r="H385" s="109">
        <v>70.269472662755661</v>
      </c>
      <c r="I385" s="109">
        <v>70.628017317369483</v>
      </c>
      <c r="J385" s="109">
        <v>71.002810681010928</v>
      </c>
      <c r="K385" s="109">
        <v>71.566497250814237</v>
      </c>
      <c r="L385" s="109">
        <v>73.843513068271022</v>
      </c>
      <c r="M385" s="109">
        <v>78.582602604323739</v>
      </c>
      <c r="N385" s="109">
        <v>83.326114824753745</v>
      </c>
      <c r="P385" s="109">
        <v>72.238029679075524</v>
      </c>
      <c r="Q385" s="109">
        <v>79.961008345017518</v>
      </c>
      <c r="R385" s="109">
        <v>79.961008345017518</v>
      </c>
      <c r="S385" s="109">
        <v>82.451726073192702</v>
      </c>
      <c r="T385" s="109">
        <v>84.061567717911558</v>
      </c>
      <c r="U385" s="109">
        <v>85.589899669701467</v>
      </c>
      <c r="V385" s="109">
        <v>86.140352235133861</v>
      </c>
      <c r="W385" s="109">
        <v>86.81317211733203</v>
      </c>
      <c r="X385" s="109">
        <v>87.774073821087541</v>
      </c>
      <c r="Y385" s="109">
        <v>89.52864954244275</v>
      </c>
      <c r="Z385" s="109">
        <v>93.936698997942983</v>
      </c>
      <c r="AA385" s="109">
        <v>97.933481037274944</v>
      </c>
      <c r="AC385" s="82">
        <f>IF(ISNA(VLOOKUP($B385,'Feeder DER'!$B$3:$V$366,'Feeder DER'!C$369,FALSE)),0,VLOOKUP($B385,'Feeder DER'!$B$3:$V$366,'Feeder DER'!C$369,FALSE)/1000)</f>
        <v>2.0925251508329643E-4</v>
      </c>
      <c r="AD385" s="82">
        <f>IF(ISNA(VLOOKUP($B385,'Feeder DER'!$B$3:$V$366,'Feeder DER'!D$369,FALSE)),0,VLOOKUP($B385,'Feeder DER'!$B$3:$V$366,'Feeder DER'!D$369,FALSE)/1000)</f>
        <v>4.107433361437581E-4</v>
      </c>
      <c r="AE385" s="82">
        <f>IF(ISNA(VLOOKUP($B385,'Feeder DER'!$B$3:$V$366,'Feeder DER'!E$369,FALSE)),0,VLOOKUP($B385,'Feeder DER'!$B$3:$V$366,'Feeder DER'!E$369,FALSE)/1000)</f>
        <v>6.5322460183133476E-4</v>
      </c>
      <c r="AF385" s="82">
        <f>IF(ISNA(VLOOKUP($B385,'Feeder DER'!$B$3:$V$366,'Feeder DER'!F$369,FALSE)),0,VLOOKUP($B385,'Feeder DER'!$B$3:$V$366,'Feeder DER'!F$369,FALSE)/1000)</f>
        <v>9.36978622474164E-4</v>
      </c>
      <c r="AG385" s="82">
        <f>IF(ISNA(VLOOKUP($B385,'Feeder DER'!$B$3:$V$366,'Feeder DER'!G$369,FALSE)),0,VLOOKUP($B385,'Feeder DER'!$B$3:$V$366,'Feeder DER'!G$369,FALSE)/1000)</f>
        <v>1.239742850121913E-3</v>
      </c>
      <c r="AH385" s="82">
        <f>IF(ISNA(VLOOKUP($B385,'Feeder DER'!$B$3:$V$366,'Feeder DER'!H$369,FALSE)),0,VLOOKUP($B385,'Feeder DER'!$B$3:$V$366,'Feeder DER'!H$369,FALSE)/1000)</f>
        <v>1.5912523205621255E-3</v>
      </c>
      <c r="AI385" s="82">
        <f>IF(ISNA(VLOOKUP($B385,'Feeder DER'!$B$3:$V$366,'Feeder DER'!I$369,FALSE)),0,VLOOKUP($B385,'Feeder DER'!$B$3:$V$366,'Feeder DER'!I$369,FALSE)/1000)</f>
        <v>1.9936716381608204E-3</v>
      </c>
      <c r="AJ385" s="82">
        <f>IF(ISNA(VLOOKUP($B385,'Feeder DER'!$B$3:$V$366,'Feeder DER'!J$369,FALSE)),0,VLOOKUP($B385,'Feeder DER'!$B$3:$V$366,'Feeder DER'!J$369,FALSE)/1000)</f>
        <v>2.8956430499942733E-3</v>
      </c>
      <c r="AK385" s="82">
        <f>IF(ISNA(VLOOKUP($B385,'Feeder DER'!$B$3:$V$366,'Feeder DER'!K$369,FALSE)),0,VLOOKUP($B385,'Feeder DER'!$B$3:$V$366,'Feeder DER'!K$369,FALSE)/1000)</f>
        <v>3.6355267565895866E-3</v>
      </c>
      <c r="AL385" s="82">
        <f>IF(ISNA(VLOOKUP($B385,'Feeder DER'!$B$3:$V$366,'Feeder DER'!L$369,FALSE)),0,VLOOKUP($B385,'Feeder DER'!$B$3:$V$366,'Feeder DER'!L$369,FALSE)/1000)</f>
        <v>4.3233041157418666E-3</v>
      </c>
      <c r="AM385" s="82">
        <f>IF(ISNA(VLOOKUP($B385,'Feeder DER'!$B$3:$V$366,'Feeder DER'!M$369,FALSE)),0,VLOOKUP($B385,'Feeder DER'!$B$3:$V$366,'Feeder DER'!M$369,FALSE)/1000)</f>
        <v>-2.1540245359912579E-3</v>
      </c>
      <c r="AN385" s="82">
        <f>IF(ISNA(VLOOKUP($B385,'Feeder DER'!$B$3:$V$366,'Feeder DER'!N$369,FALSE)),0,VLOOKUP($B385,'Feeder DER'!$B$3:$V$366,'Feeder DER'!N$369,FALSE)/1000)</f>
        <v>-2.6011994384071849E-3</v>
      </c>
      <c r="AO385" s="82">
        <f>IF(ISNA(VLOOKUP($B385,'Feeder DER'!$B$3:$V$366,'Feeder DER'!O$369,FALSE)),0,VLOOKUP($B385,'Feeder DER'!$B$3:$V$366,'Feeder DER'!O$369,FALSE)/1000)</f>
        <v>-3.0901856658175795E-3</v>
      </c>
      <c r="AP385" s="82">
        <f>IF(ISNA(VLOOKUP($B385,'Feeder DER'!$B$3:$V$366,'Feeder DER'!P$369,FALSE)),0,VLOOKUP($B385,'Feeder DER'!$B$3:$V$366,'Feeder DER'!P$369,FALSE)/1000)</f>
        <v>-3.5663012097502727E-3</v>
      </c>
      <c r="AQ385" s="82">
        <f>IF(ISNA(VLOOKUP($B385,'Feeder DER'!$B$3:$V$366,'Feeder DER'!Q$369,FALSE)),0,VLOOKUP($B385,'Feeder DER'!$B$3:$V$366,'Feeder DER'!Q$369,FALSE)/1000)</f>
        <v>-3.9837561994284154E-3</v>
      </c>
      <c r="AR385" s="82">
        <f>IF(ISNA(VLOOKUP($B385,'Feeder DER'!$B$3:$V$366,'Feeder DER'!R$369,FALSE)),0,VLOOKUP($B385,'Feeder DER'!$B$3:$V$366,'Feeder DER'!R$369,FALSE)/1000)</f>
        <v>-4.3574168867354475E-3</v>
      </c>
      <c r="AS385" s="82">
        <f>IF(ISNA(VLOOKUP($B385,'Feeder DER'!$B$3:$V$366,'Feeder DER'!S$369,FALSE)),0,VLOOKUP($B385,'Feeder DER'!$B$3:$V$366,'Feeder DER'!S$369,FALSE)/1000)</f>
        <v>-4.7058978900151507E-3</v>
      </c>
      <c r="AT385" s="82">
        <f>IF(ISNA(VLOOKUP($B385,'Feeder DER'!$B$3:$V$366,'Feeder DER'!T$369,FALSE)),0,VLOOKUP($B385,'Feeder DER'!$B$3:$V$366,'Feeder DER'!T$369,FALSE)/1000)</f>
        <v>-5.0639991349658593E-3</v>
      </c>
      <c r="AU385" s="82">
        <f>IF(ISNA(VLOOKUP($B385,'Feeder DER'!$B$3:$V$366,'Feeder DER'!U$369,FALSE)),0,VLOOKUP($B385,'Feeder DER'!$B$3:$V$366,'Feeder DER'!U$369,FALSE)/1000)</f>
        <v>-5.4226003585378709E-3</v>
      </c>
      <c r="AV385" s="82">
        <f>IF(ISNA(VLOOKUP($B385,'Feeder DER'!$B$3:$V$366,'Feeder DER'!V$369,FALSE)),0,VLOOKUP($B385,'Feeder DER'!$B$3:$V$366,'Feeder DER'!V$369,FALSE)/1000)</f>
        <v>-5.7198695182341767E-3</v>
      </c>
    </row>
    <row r="386" spans="1:48" x14ac:dyDescent="0.25">
      <c r="A386" s="9" t="s">
        <v>1673</v>
      </c>
      <c r="B386" s="108">
        <v>13047</v>
      </c>
      <c r="C386" s="109">
        <v>48.180341553637284</v>
      </c>
      <c r="D386" s="109">
        <v>48.940065478992764</v>
      </c>
      <c r="E386" s="109">
        <v>48.940065478992764</v>
      </c>
      <c r="F386" s="109">
        <v>49.68541240404398</v>
      </c>
      <c r="G386" s="109">
        <v>51.451965338488925</v>
      </c>
      <c r="H386" s="109">
        <v>52.689245686319161</v>
      </c>
      <c r="I386" s="109">
        <v>52.958088566172982</v>
      </c>
      <c r="J386" s="109">
        <v>53.239115004400013</v>
      </c>
      <c r="K386" s="109">
        <v>53.661776781143168</v>
      </c>
      <c r="L386" s="109">
        <v>55.369121966632292</v>
      </c>
      <c r="M386" s="109">
        <v>58.922571899193009</v>
      </c>
      <c r="N386" s="109">
        <v>62.479338035717085</v>
      </c>
      <c r="P386" s="109">
        <v>94.394839614004738</v>
      </c>
      <c r="Q386" s="109">
        <v>68.74195758708484</v>
      </c>
      <c r="R386" s="109">
        <v>68.74195758708484</v>
      </c>
      <c r="S386" s="109">
        <v>70.883211380344292</v>
      </c>
      <c r="T386" s="109">
        <v>72.267181747322311</v>
      </c>
      <c r="U386" s="109">
        <v>73.581078762672732</v>
      </c>
      <c r="V386" s="109">
        <v>74.05429924462797</v>
      </c>
      <c r="W386" s="109">
        <v>74.632718111061578</v>
      </c>
      <c r="X386" s="109">
        <v>75.458799041405868</v>
      </c>
      <c r="Y386" s="109">
        <v>76.967196350508132</v>
      </c>
      <c r="Z386" s="109">
        <v>80.756767730152333</v>
      </c>
      <c r="AA386" s="109">
        <v>84.192775193278578</v>
      </c>
      <c r="AC386" s="82">
        <f>IF(ISNA(VLOOKUP($B386,'Feeder DER'!$B$3:$V$366,'Feeder DER'!C$369,FALSE)),0,VLOOKUP($B386,'Feeder DER'!$B$3:$V$366,'Feeder DER'!C$369,FALSE)/1000)</f>
        <v>4.1646077759221285E-3</v>
      </c>
      <c r="AD386" s="82">
        <f>IF(ISNA(VLOOKUP($B386,'Feeder DER'!$B$3:$V$366,'Feeder DER'!D$369,FALSE)),0,VLOOKUP($B386,'Feeder DER'!$B$3:$V$366,'Feeder DER'!D$369,FALSE)/1000)</f>
        <v>8.4723920562538094E-3</v>
      </c>
      <c r="AE386" s="82">
        <f>IF(ISNA(VLOOKUP($B386,'Feeder DER'!$B$3:$V$366,'Feeder DER'!E$369,FALSE)),0,VLOOKUP($B386,'Feeder DER'!$B$3:$V$366,'Feeder DER'!E$369,FALSE)/1000)</f>
        <v>1.358770949477236E-2</v>
      </c>
      <c r="AF386" s="82">
        <f>IF(ISNA(VLOOKUP($B386,'Feeder DER'!$B$3:$V$366,'Feeder DER'!F$369,FALSE)),0,VLOOKUP($B386,'Feeder DER'!$B$3:$V$366,'Feeder DER'!F$369,FALSE)/1000)</f>
        <v>1.9442778590085051E-2</v>
      </c>
      <c r="AG386" s="82">
        <f>IF(ISNA(VLOOKUP($B386,'Feeder DER'!$B$3:$V$366,'Feeder DER'!G$369,FALSE)),0,VLOOKUP($B386,'Feeder DER'!$B$3:$V$366,'Feeder DER'!G$369,FALSE)/1000)</f>
        <v>2.5569801773879998E-2</v>
      </c>
      <c r="AH386" s="82">
        <f>IF(ISNA(VLOOKUP($B386,'Feeder DER'!$B$3:$V$366,'Feeder DER'!H$369,FALSE)),0,VLOOKUP($B386,'Feeder DER'!$B$3:$V$366,'Feeder DER'!H$369,FALSE)/1000)</f>
        <v>3.2551536377194365E-2</v>
      </c>
      <c r="AI386" s="82">
        <f>IF(ISNA(VLOOKUP($B386,'Feeder DER'!$B$3:$V$366,'Feeder DER'!I$369,FALSE)),0,VLOOKUP($B386,'Feeder DER'!$B$3:$V$366,'Feeder DER'!I$369,FALSE)/1000)</f>
        <v>4.0465785997625188E-2</v>
      </c>
      <c r="AJ386" s="82">
        <f>IF(ISNA(VLOOKUP($B386,'Feeder DER'!$B$3:$V$366,'Feeder DER'!J$369,FALSE)),0,VLOOKUP($B386,'Feeder DER'!$B$3:$V$366,'Feeder DER'!J$369,FALSE)/1000)</f>
        <v>5.7922327728316535E-2</v>
      </c>
      <c r="AK386" s="82">
        <f>IF(ISNA(VLOOKUP($B386,'Feeder DER'!$B$3:$V$366,'Feeder DER'!K$369,FALSE)),0,VLOOKUP($B386,'Feeder DER'!$B$3:$V$366,'Feeder DER'!K$369,FALSE)/1000)</f>
        <v>7.2335214503984058E-2</v>
      </c>
      <c r="AL386" s="82">
        <f>IF(ISNA(VLOOKUP($B386,'Feeder DER'!$B$3:$V$366,'Feeder DER'!L$369,FALSE)),0,VLOOKUP($B386,'Feeder DER'!$B$3:$V$366,'Feeder DER'!L$369,FALSE)/1000)</f>
        <v>8.5691235078345959E-2</v>
      </c>
      <c r="AM386" s="82">
        <f>IF(ISNA(VLOOKUP($B386,'Feeder DER'!$B$3:$V$366,'Feeder DER'!M$369,FALSE)),0,VLOOKUP($B386,'Feeder DER'!$B$3:$V$366,'Feeder DER'!M$369,FALSE)/1000)</f>
        <v>-3.8631341676302257E-2</v>
      </c>
      <c r="AN386" s="82">
        <f>IF(ISNA(VLOOKUP($B386,'Feeder DER'!$B$3:$V$366,'Feeder DER'!N$369,FALSE)),0,VLOOKUP($B386,'Feeder DER'!$B$3:$V$366,'Feeder DER'!N$369,FALSE)/1000)</f>
        <v>-4.8246913757210137E-2</v>
      </c>
      <c r="AO386" s="82">
        <f>IF(ISNA(VLOOKUP($B386,'Feeder DER'!$B$3:$V$366,'Feeder DER'!O$369,FALSE)),0,VLOOKUP($B386,'Feeder DER'!$B$3:$V$366,'Feeder DER'!O$369,FALSE)/1000)</f>
        <v>-5.871361116716399E-2</v>
      </c>
      <c r="AP386" s="82">
        <f>IF(ISNA(VLOOKUP($B386,'Feeder DER'!$B$3:$V$366,'Feeder DER'!P$369,FALSE)),0,VLOOKUP($B386,'Feeder DER'!$B$3:$V$366,'Feeder DER'!P$369,FALSE)/1000)</f>
        <v>-6.8882180581141178E-2</v>
      </c>
      <c r="AQ386" s="82">
        <f>IF(ISNA(VLOOKUP($B386,'Feeder DER'!$B$3:$V$366,'Feeder DER'!Q$369,FALSE)),0,VLOOKUP($B386,'Feeder DER'!$B$3:$V$366,'Feeder DER'!Q$369,FALSE)/1000)</f>
        <v>-7.7790858131499455E-2</v>
      </c>
      <c r="AR386" s="82">
        <f>IF(ISNA(VLOOKUP($B386,'Feeder DER'!$B$3:$V$366,'Feeder DER'!R$369,FALSE)),0,VLOOKUP($B386,'Feeder DER'!$B$3:$V$366,'Feeder DER'!R$369,FALSE)/1000)</f>
        <v>-8.5790923345534953E-2</v>
      </c>
      <c r="AS386" s="82">
        <f>IF(ISNA(VLOOKUP($B386,'Feeder DER'!$B$3:$V$366,'Feeder DER'!S$369,FALSE)),0,VLOOKUP($B386,'Feeder DER'!$B$3:$V$366,'Feeder DER'!S$369,FALSE)/1000)</f>
        <v>-9.3279921811521865E-2</v>
      </c>
      <c r="AT386" s="82">
        <f>IF(ISNA(VLOOKUP($B386,'Feeder DER'!$B$3:$V$366,'Feeder DER'!T$369,FALSE)),0,VLOOKUP($B386,'Feeder DER'!$B$3:$V$366,'Feeder DER'!T$369,FALSE)/1000)</f>
        <v>-0.10139313819449049</v>
      </c>
      <c r="AU386" s="82">
        <f>IF(ISNA(VLOOKUP($B386,'Feeder DER'!$B$3:$V$366,'Feeder DER'!U$369,FALSE)),0,VLOOKUP($B386,'Feeder DER'!$B$3:$V$366,'Feeder DER'!U$369,FALSE)/1000)</f>
        <v>-0.10942492062235132</v>
      </c>
      <c r="AV386" s="82">
        <f>IF(ISNA(VLOOKUP($B386,'Feeder DER'!$B$3:$V$366,'Feeder DER'!V$369,FALSE)),0,VLOOKUP($B386,'Feeder DER'!$B$3:$V$366,'Feeder DER'!V$369,FALSE)/1000)</f>
        <v>-0.11611200176864772</v>
      </c>
    </row>
    <row r="387" spans="1:48" x14ac:dyDescent="0.25">
      <c r="A387" s="9" t="s">
        <v>1673</v>
      </c>
      <c r="B387" s="108">
        <v>13048</v>
      </c>
      <c r="C387" s="109">
        <v>87.661457327435969</v>
      </c>
      <c r="D387" s="109">
        <v>93.284811054455929</v>
      </c>
      <c r="E387" s="109">
        <v>93.284811054455929</v>
      </c>
      <c r="F387" s="109">
        <v>94.705519146954657</v>
      </c>
      <c r="G387" s="109">
        <v>98.072751190772152</v>
      </c>
      <c r="H387" s="109">
        <v>100.4311351107585</v>
      </c>
      <c r="I387" s="109">
        <v>100.94357736037634</v>
      </c>
      <c r="J387" s="109">
        <v>101.47924272851051</v>
      </c>
      <c r="K387" s="109">
        <v>102.28487965599582</v>
      </c>
      <c r="L387" s="109">
        <v>105.53925562534252</v>
      </c>
      <c r="M387" s="109">
        <v>112.31249759602773</v>
      </c>
      <c r="N387" s="109">
        <v>119.09206059340367</v>
      </c>
      <c r="P387" s="109">
        <v>144.54956558754503</v>
      </c>
      <c r="Q387" s="109">
        <v>127.37861882572311</v>
      </c>
      <c r="R387" s="109">
        <v>127.37861882572311</v>
      </c>
      <c r="S387" s="109">
        <v>131.34635498446139</v>
      </c>
      <c r="T387" s="109">
        <v>133.91084747244531</v>
      </c>
      <c r="U387" s="109">
        <v>136.34549427287365</v>
      </c>
      <c r="V387" s="109">
        <v>137.22237025236751</v>
      </c>
      <c r="W387" s="109">
        <v>138.2941784884905</v>
      </c>
      <c r="X387" s="109">
        <v>139.82490370550545</v>
      </c>
      <c r="Y387" s="109">
        <v>142.61995890349681</v>
      </c>
      <c r="Z387" s="109">
        <v>149.64202206876317</v>
      </c>
      <c r="AA387" s="109">
        <v>156.00893247240472</v>
      </c>
      <c r="AC387" s="82">
        <f>IF(ISNA(VLOOKUP($B387,'Feeder DER'!$B$3:$V$366,'Feeder DER'!C$369,FALSE)),0,VLOOKUP($B387,'Feeder DER'!$B$3:$V$366,'Feeder DER'!C$369,FALSE)/1000)</f>
        <v>9.1373598253039444E-3</v>
      </c>
      <c r="AD387" s="82">
        <f>IF(ISNA(VLOOKUP($B387,'Feeder DER'!$B$3:$V$366,'Feeder DER'!D$369,FALSE)),0,VLOOKUP($B387,'Feeder DER'!$B$3:$V$366,'Feeder DER'!D$369,FALSE)/1000)</f>
        <v>1.7935792344944107E-2</v>
      </c>
      <c r="AE387" s="82">
        <f>IF(ISNA(VLOOKUP($B387,'Feeder DER'!$B$3:$V$366,'Feeder DER'!E$369,FALSE)),0,VLOOKUP($B387,'Feeder DER'!$B$3:$V$366,'Feeder DER'!E$369,FALSE)/1000)</f>
        <v>2.8524140946634954E-2</v>
      </c>
      <c r="AF387" s="82">
        <f>IF(ISNA(VLOOKUP($B387,'Feeder DER'!$B$3:$V$366,'Feeder DER'!F$369,FALSE)),0,VLOOKUP($B387,'Feeder DER'!$B$3:$V$366,'Feeder DER'!F$369,FALSE)/1000)</f>
        <v>4.0914733181371836E-2</v>
      </c>
      <c r="AG387" s="82">
        <f>IF(ISNA(VLOOKUP($B387,'Feeder DER'!$B$3:$V$366,'Feeder DER'!G$369,FALSE)),0,VLOOKUP($B387,'Feeder DER'!$B$3:$V$366,'Feeder DER'!G$369,FALSE)/1000)</f>
        <v>5.4135437788656864E-2</v>
      </c>
      <c r="AH387" s="82">
        <f>IF(ISNA(VLOOKUP($B387,'Feeder DER'!$B$3:$V$366,'Feeder DER'!H$369,FALSE)),0,VLOOKUP($B387,'Feeder DER'!$B$3:$V$366,'Feeder DER'!H$369,FALSE)/1000)</f>
        <v>6.9484684664546145E-2</v>
      </c>
      <c r="AI387" s="82">
        <f>IF(ISNA(VLOOKUP($B387,'Feeder DER'!$B$3:$V$366,'Feeder DER'!I$369,FALSE)),0,VLOOKUP($B387,'Feeder DER'!$B$3:$V$366,'Feeder DER'!I$369,FALSE)/1000)</f>
        <v>8.7056994866355819E-2</v>
      </c>
      <c r="AJ387" s="82">
        <f>IF(ISNA(VLOOKUP($B387,'Feeder DER'!$B$3:$V$366,'Feeder DER'!J$369,FALSE)),0,VLOOKUP($B387,'Feeder DER'!$B$3:$V$366,'Feeder DER'!J$369,FALSE)/1000)</f>
        <v>0.12644307984974992</v>
      </c>
      <c r="AK387" s="82">
        <f>IF(ISNA(VLOOKUP($B387,'Feeder DER'!$B$3:$V$366,'Feeder DER'!K$369,FALSE)),0,VLOOKUP($B387,'Feeder DER'!$B$3:$V$366,'Feeder DER'!K$369,FALSE)/1000)</f>
        <v>0.15875133503774527</v>
      </c>
      <c r="AL387" s="82">
        <f>IF(ISNA(VLOOKUP($B387,'Feeder DER'!$B$3:$V$366,'Feeder DER'!L$369,FALSE)),0,VLOOKUP($B387,'Feeder DER'!$B$3:$V$366,'Feeder DER'!L$369,FALSE)/1000)</f>
        <v>0.1887842797207282</v>
      </c>
      <c r="AM387" s="82">
        <f>IF(ISNA(VLOOKUP($B387,'Feeder DER'!$B$3:$V$366,'Feeder DER'!M$369,FALSE)),0,VLOOKUP($B387,'Feeder DER'!$B$3:$V$366,'Feeder DER'!M$369,FALSE)/1000)</f>
        <v>-9.4059071404951566E-2</v>
      </c>
      <c r="AN387" s="82">
        <f>IF(ISNA(VLOOKUP($B387,'Feeder DER'!$B$3:$V$366,'Feeder DER'!N$369,FALSE)),0,VLOOKUP($B387,'Feeder DER'!$B$3:$V$366,'Feeder DER'!N$369,FALSE)/1000)</f>
        <v>-0.11358570881044708</v>
      </c>
      <c r="AO387" s="82">
        <f>IF(ISNA(VLOOKUP($B387,'Feeder DER'!$B$3:$V$366,'Feeder DER'!O$369,FALSE)),0,VLOOKUP($B387,'Feeder DER'!$B$3:$V$366,'Feeder DER'!O$369,FALSE)/1000)</f>
        <v>-0.13493810740736761</v>
      </c>
      <c r="AP387" s="82">
        <f>IF(ISNA(VLOOKUP($B387,'Feeder DER'!$B$3:$V$366,'Feeder DER'!P$369,FALSE)),0,VLOOKUP($B387,'Feeder DER'!$B$3:$V$366,'Feeder DER'!P$369,FALSE)/1000)</f>
        <v>-0.15572848615909526</v>
      </c>
      <c r="AQ387" s="82">
        <f>IF(ISNA(VLOOKUP($B387,'Feeder DER'!$B$3:$V$366,'Feeder DER'!Q$369,FALSE)),0,VLOOKUP($B387,'Feeder DER'!$B$3:$V$366,'Feeder DER'!Q$369,FALSE)/1000)</f>
        <v>-0.17395735404170745</v>
      </c>
      <c r="AR387" s="82">
        <f>IF(ISNA(VLOOKUP($B387,'Feeder DER'!$B$3:$V$366,'Feeder DER'!R$369,FALSE)),0,VLOOKUP($B387,'Feeder DER'!$B$3:$V$366,'Feeder DER'!R$369,FALSE)/1000)</f>
        <v>-0.19027387072078122</v>
      </c>
      <c r="AS387" s="82">
        <f>IF(ISNA(VLOOKUP($B387,'Feeder DER'!$B$3:$V$366,'Feeder DER'!S$369,FALSE)),0,VLOOKUP($B387,'Feeder DER'!$B$3:$V$366,'Feeder DER'!S$369,FALSE)/1000)</f>
        <v>-0.20549087453066162</v>
      </c>
      <c r="AT387" s="82">
        <f>IF(ISNA(VLOOKUP($B387,'Feeder DER'!$B$3:$V$366,'Feeder DER'!T$369,FALSE)),0,VLOOKUP($B387,'Feeder DER'!$B$3:$V$366,'Feeder DER'!T$369,FALSE)/1000)</f>
        <v>-0.22112796222684253</v>
      </c>
      <c r="AU387" s="82">
        <f>IF(ISNA(VLOOKUP($B387,'Feeder DER'!$B$3:$V$366,'Feeder DER'!U$369,FALSE)),0,VLOOKUP($B387,'Feeder DER'!$B$3:$V$366,'Feeder DER'!U$369,FALSE)/1000)</f>
        <v>-0.23678688232282036</v>
      </c>
      <c r="AV387" s="82">
        <f>IF(ISNA(VLOOKUP($B387,'Feeder DER'!$B$3:$V$366,'Feeder DER'!V$369,FALSE)),0,VLOOKUP($B387,'Feeder DER'!$B$3:$V$366,'Feeder DER'!V$369,FALSE)/1000)</f>
        <v>-0.24976763562955906</v>
      </c>
    </row>
    <row r="388" spans="1:48" x14ac:dyDescent="0.25">
      <c r="A388" s="9" t="s">
        <v>1673</v>
      </c>
      <c r="B388" s="108">
        <v>13049</v>
      </c>
      <c r="C388" s="109">
        <v>78.805171593358892</v>
      </c>
      <c r="D388" s="109">
        <v>110.05514868710897</v>
      </c>
      <c r="E388" s="109">
        <v>110.05514868710897</v>
      </c>
      <c r="F388" s="109">
        <v>111.73126550177081</v>
      </c>
      <c r="G388" s="109">
        <v>115.70384387822271</v>
      </c>
      <c r="H388" s="109">
        <v>118.48620780265482</v>
      </c>
      <c r="I388" s="109">
        <v>119.09077469128071</v>
      </c>
      <c r="J388" s="109">
        <v>119.72273964967172</v>
      </c>
      <c r="K388" s="109">
        <v>120.67321048023879</v>
      </c>
      <c r="L388" s="109">
        <v>124.51264400796632</v>
      </c>
      <c r="M388" s="109">
        <v>132.5035499630888</v>
      </c>
      <c r="N388" s="109">
        <v>140.50191331159013</v>
      </c>
      <c r="P388" s="109">
        <v>176.75069908747241</v>
      </c>
      <c r="Q388" s="109">
        <v>155.49777270510535</v>
      </c>
      <c r="R388" s="109">
        <v>155.49777270510535</v>
      </c>
      <c r="S388" s="109">
        <v>160.34139670615878</v>
      </c>
      <c r="T388" s="109">
        <v>163.47200742934513</v>
      </c>
      <c r="U388" s="109">
        <v>166.44410869940353</v>
      </c>
      <c r="V388" s="109">
        <v>167.51455728023214</v>
      </c>
      <c r="W388" s="109">
        <v>168.82296990882358</v>
      </c>
      <c r="X388" s="109">
        <v>170.69160660832355</v>
      </c>
      <c r="Y388" s="109">
        <v>174.10367734580055</v>
      </c>
      <c r="Z388" s="109">
        <v>182.67587880362458</v>
      </c>
      <c r="AA388" s="109">
        <v>190.44830086241438</v>
      </c>
      <c r="AC388" s="82">
        <f>IF(ISNA(VLOOKUP($B388,'Feeder DER'!$B$3:$V$366,'Feeder DER'!C$369,FALSE)),0,VLOOKUP($B388,'Feeder DER'!$B$3:$V$366,'Feeder DER'!C$369,FALSE)/1000)</f>
        <v>2.3366530850968105E-2</v>
      </c>
      <c r="AD388" s="82">
        <f>IF(ISNA(VLOOKUP($B388,'Feeder DER'!$B$3:$V$366,'Feeder DER'!D$369,FALSE)),0,VLOOKUP($B388,'Feeder DER'!$B$3:$V$366,'Feeder DER'!D$369,FALSE)/1000)</f>
        <v>4.586633920271966E-2</v>
      </c>
      <c r="AE388" s="82">
        <f>IF(ISNA(VLOOKUP($B388,'Feeder DER'!$B$3:$V$366,'Feeder DER'!E$369,FALSE)),0,VLOOKUP($B388,'Feeder DER'!$B$3:$V$366,'Feeder DER'!E$369,FALSE)/1000)</f>
        <v>7.2943413871165722E-2</v>
      </c>
      <c r="AF388" s="82">
        <f>IF(ISNA(VLOOKUP($B388,'Feeder DER'!$B$3:$V$366,'Feeder DER'!F$369,FALSE)),0,VLOOKUP($B388,'Feeder DER'!$B$3:$V$366,'Feeder DER'!F$369,FALSE)/1000)</f>
        <v>0.10462927950961499</v>
      </c>
      <c r="AG388" s="82">
        <f>IF(ISNA(VLOOKUP($B388,'Feeder DER'!$B$3:$V$366,'Feeder DER'!G$369,FALSE)),0,VLOOKUP($B388,'Feeder DER'!$B$3:$V$366,'Feeder DER'!G$369,FALSE)/1000)</f>
        <v>0.13843795159694697</v>
      </c>
      <c r="AH388" s="82">
        <f>IF(ISNA(VLOOKUP($B388,'Feeder DER'!$B$3:$V$366,'Feeder DER'!H$369,FALSE)),0,VLOOKUP($B388,'Feeder DER'!$B$3:$V$366,'Feeder DER'!H$369,FALSE)/1000)</f>
        <v>0.1776898424627707</v>
      </c>
      <c r="AI388" s="82">
        <f>IF(ISNA(VLOOKUP($B388,'Feeder DER'!$B$3:$V$366,'Feeder DER'!I$369,FALSE)),0,VLOOKUP($B388,'Feeder DER'!$B$3:$V$366,'Feeder DER'!I$369,FALSE)/1000)</f>
        <v>0.2226266662612916</v>
      </c>
      <c r="AJ388" s="82">
        <f>IF(ISNA(VLOOKUP($B388,'Feeder DER'!$B$3:$V$366,'Feeder DER'!J$369,FALSE)),0,VLOOKUP($B388,'Feeder DER'!$B$3:$V$366,'Feeder DER'!J$369,FALSE)/1000)</f>
        <v>0.32334680724936049</v>
      </c>
      <c r="AK388" s="82">
        <f>IF(ISNA(VLOOKUP($B388,'Feeder DER'!$B$3:$V$366,'Feeder DER'!K$369,FALSE)),0,VLOOKUP($B388,'Feeder DER'!$B$3:$V$366,'Feeder DER'!K$369,FALSE)/1000)</f>
        <v>0.40596715448583715</v>
      </c>
      <c r="AL388" s="82">
        <f>IF(ISNA(VLOOKUP($B388,'Feeder DER'!$B$3:$V$366,'Feeder DER'!L$369,FALSE)),0,VLOOKUP($B388,'Feeder DER'!$B$3:$V$366,'Feeder DER'!L$369,FALSE)/1000)</f>
        <v>0.48276895959117505</v>
      </c>
      <c r="AM388" s="82">
        <f>IF(ISNA(VLOOKUP($B388,'Feeder DER'!$B$3:$V$366,'Feeder DER'!M$369,FALSE)),0,VLOOKUP($B388,'Feeder DER'!$B$3:$V$366,'Feeder DER'!M$369,FALSE)/1000)</f>
        <v>-0.24053273985235704</v>
      </c>
      <c r="AN388" s="82">
        <f>IF(ISNA(VLOOKUP($B388,'Feeder DER'!$B$3:$V$366,'Feeder DER'!N$369,FALSE)),0,VLOOKUP($B388,'Feeder DER'!$B$3:$V$366,'Feeder DER'!N$369,FALSE)/1000)</f>
        <v>-0.29046727062213573</v>
      </c>
      <c r="AO388" s="82">
        <f>IF(ISNA(VLOOKUP($B388,'Feeder DER'!$B$3:$V$366,'Feeder DER'!O$369,FALSE)),0,VLOOKUP($B388,'Feeder DER'!$B$3:$V$366,'Feeder DER'!O$369,FALSE)/1000)</f>
        <v>-0.34507073268296312</v>
      </c>
      <c r="AP388" s="82">
        <f>IF(ISNA(VLOOKUP($B388,'Feeder DER'!$B$3:$V$366,'Feeder DER'!P$369,FALSE)),0,VLOOKUP($B388,'Feeder DER'!$B$3:$V$366,'Feeder DER'!P$369,FALSE)/1000)</f>
        <v>-0.39823696842211381</v>
      </c>
      <c r="AQ388" s="82">
        <f>IF(ISNA(VLOOKUP($B388,'Feeder DER'!$B$3:$V$366,'Feeder DER'!Q$369,FALSE)),0,VLOOKUP($B388,'Feeder DER'!$B$3:$V$366,'Feeder DER'!Q$369,FALSE)/1000)</f>
        <v>-0.4448527756028397</v>
      </c>
      <c r="AR388" s="82">
        <f>IF(ISNA(VLOOKUP($B388,'Feeder DER'!$B$3:$V$366,'Feeder DER'!R$369,FALSE)),0,VLOOKUP($B388,'Feeder DER'!$B$3:$V$366,'Feeder DER'!R$369,FALSE)/1000)</f>
        <v>-0.48657821901879167</v>
      </c>
      <c r="AS388" s="82">
        <f>IF(ISNA(VLOOKUP($B388,'Feeder DER'!$B$3:$V$366,'Feeder DER'!S$369,FALSE)),0,VLOOKUP($B388,'Feeder DER'!$B$3:$V$366,'Feeder DER'!S$369,FALSE)/1000)</f>
        <v>-0.5254919310516919</v>
      </c>
      <c r="AT388" s="82">
        <f>IF(ISNA(VLOOKUP($B388,'Feeder DER'!$B$3:$V$366,'Feeder DER'!T$369,FALSE)),0,VLOOKUP($B388,'Feeder DER'!$B$3:$V$366,'Feeder DER'!T$369,FALSE)/1000)</f>
        <v>-0.56547990340452092</v>
      </c>
      <c r="AU388" s="82">
        <f>IF(ISNA(VLOOKUP($B388,'Feeder DER'!$B$3:$V$366,'Feeder DER'!U$369,FALSE)),0,VLOOKUP($B388,'Feeder DER'!$B$3:$V$366,'Feeder DER'!U$369,FALSE)/1000)</f>
        <v>-0.60552370670339573</v>
      </c>
      <c r="AV388" s="82">
        <f>IF(ISNA(VLOOKUP($B388,'Feeder DER'!$B$3:$V$366,'Feeder DER'!V$369,FALSE)),0,VLOOKUP($B388,'Feeder DER'!$B$3:$V$366,'Feeder DER'!V$369,FALSE)/1000)</f>
        <v>-0.63871876286948304</v>
      </c>
    </row>
    <row r="389" spans="1:48" x14ac:dyDescent="0.25">
      <c r="A389" s="9" t="s">
        <v>1673</v>
      </c>
      <c r="B389" s="108">
        <v>13050</v>
      </c>
      <c r="C389" s="109">
        <v>43.496140402249594</v>
      </c>
      <c r="D389" s="109">
        <v>56.843834996419886</v>
      </c>
      <c r="E389" s="109">
        <v>56.843834996419886</v>
      </c>
      <c r="F389" s="109">
        <v>57.70955467227293</v>
      </c>
      <c r="G389" s="109">
        <v>59.761404062648872</v>
      </c>
      <c r="H389" s="109">
        <v>61.198503895843096</v>
      </c>
      <c r="I389" s="109">
        <v>61.510764620319087</v>
      </c>
      <c r="J389" s="109">
        <v>61.837176535134894</v>
      </c>
      <c r="K389" s="109">
        <v>62.328097747874068</v>
      </c>
      <c r="L389" s="109">
        <v>64.311177399607161</v>
      </c>
      <c r="M389" s="109">
        <v>68.438505789088467</v>
      </c>
      <c r="N389" s="109">
        <v>72.569685946013522</v>
      </c>
      <c r="P389" s="109">
        <v>83.934751186862385</v>
      </c>
      <c r="Q389" s="109">
        <v>74.941205778452215</v>
      </c>
      <c r="R389" s="109">
        <v>74.941205778452215</v>
      </c>
      <c r="S389" s="109">
        <v>77.275560905613972</v>
      </c>
      <c r="T389" s="109">
        <v>78.7843397024876</v>
      </c>
      <c r="U389" s="109">
        <v>80.21672583252078</v>
      </c>
      <c r="V389" s="109">
        <v>80.732622015312188</v>
      </c>
      <c r="W389" s="109">
        <v>81.363203523565375</v>
      </c>
      <c r="X389" s="109">
        <v>82.263781615368458</v>
      </c>
      <c r="Y389" s="109">
        <v>83.908208354218488</v>
      </c>
      <c r="Z389" s="109">
        <v>88.039528708519924</v>
      </c>
      <c r="AA389" s="109">
        <v>91.785400245917344</v>
      </c>
      <c r="AC389" s="82">
        <f>IF(ISNA(VLOOKUP($B389,'Feeder DER'!$B$3:$V$366,'Feeder DER'!C$369,FALSE)),0,VLOOKUP($B389,'Feeder DER'!$B$3:$V$366,'Feeder DER'!C$369,FALSE)/1000)</f>
        <v>1.0047432380995701E-2</v>
      </c>
      <c r="AD389" s="82">
        <f>IF(ISNA(VLOOKUP($B389,'Feeder DER'!$B$3:$V$366,'Feeder DER'!D$369,FALSE)),0,VLOOKUP($B389,'Feeder DER'!$B$3:$V$366,'Feeder DER'!D$369,FALSE)/1000)</f>
        <v>1.8988497497628595E-2</v>
      </c>
      <c r="AE389" s="82">
        <f>IF(ISNA(VLOOKUP($B389,'Feeder DER'!$B$3:$V$366,'Feeder DER'!E$369,FALSE)),0,VLOOKUP($B389,'Feeder DER'!$B$3:$V$366,'Feeder DER'!E$369,FALSE)/1000)</f>
        <v>2.9674962209393582E-2</v>
      </c>
      <c r="AF389" s="82">
        <f>IF(ISNA(VLOOKUP($B389,'Feeder DER'!$B$3:$V$366,'Feeder DER'!F$369,FALSE)),0,VLOOKUP($B389,'Feeder DER'!$B$3:$V$366,'Feeder DER'!F$369,FALSE)/1000)</f>
        <v>4.1988225144608898E-2</v>
      </c>
      <c r="AG389" s="82">
        <f>IF(ISNA(VLOOKUP($B389,'Feeder DER'!$B$3:$V$366,'Feeder DER'!G$369,FALSE)),0,VLOOKUP($B389,'Feeder DER'!$B$3:$V$366,'Feeder DER'!G$369,FALSE)/1000)</f>
        <v>5.4937685138213704E-2</v>
      </c>
      <c r="AH389" s="82">
        <f>IF(ISNA(VLOOKUP($B389,'Feeder DER'!$B$3:$V$366,'Feeder DER'!H$369,FALSE)),0,VLOOKUP($B389,'Feeder DER'!$B$3:$V$366,'Feeder DER'!H$369,FALSE)/1000)</f>
        <v>6.9734916289613716E-2</v>
      </c>
      <c r="AI389" s="82">
        <f>IF(ISNA(VLOOKUP($B389,'Feeder DER'!$B$3:$V$366,'Feeder DER'!I$369,FALSE)),0,VLOOKUP($B389,'Feeder DER'!$B$3:$V$366,'Feeder DER'!I$369,FALSE)/1000)</f>
        <v>8.6552161473125916E-2</v>
      </c>
      <c r="AJ389" s="82">
        <f>IF(ISNA(VLOOKUP($B389,'Feeder DER'!$B$3:$V$366,'Feeder DER'!J$369,FALSE)),0,VLOOKUP($B389,'Feeder DER'!$B$3:$V$366,'Feeder DER'!J$369,FALSE)/1000)</f>
        <v>0.12365439058272769</v>
      </c>
      <c r="AK389" s="82">
        <f>IF(ISNA(VLOOKUP($B389,'Feeder DER'!$B$3:$V$366,'Feeder DER'!K$369,FALSE)),0,VLOOKUP($B389,'Feeder DER'!$B$3:$V$366,'Feeder DER'!K$369,FALSE)/1000)</f>
        <v>0.15438347927299201</v>
      </c>
      <c r="AL389" s="82">
        <f>IF(ISNA(VLOOKUP($B389,'Feeder DER'!$B$3:$V$366,'Feeder DER'!L$369,FALSE)),0,VLOOKUP($B389,'Feeder DER'!$B$3:$V$366,'Feeder DER'!L$369,FALSE)/1000)</f>
        <v>0.18293577489875659</v>
      </c>
      <c r="AM389" s="82">
        <f>IF(ISNA(VLOOKUP($B389,'Feeder DER'!$B$3:$V$366,'Feeder DER'!M$369,FALSE)),0,VLOOKUP($B389,'Feeder DER'!$B$3:$V$366,'Feeder DER'!M$369,FALSE)/1000)</f>
        <v>-8.4724949517670622E-2</v>
      </c>
      <c r="AN389" s="82">
        <f>IF(ISNA(VLOOKUP($B389,'Feeder DER'!$B$3:$V$366,'Feeder DER'!N$369,FALSE)),0,VLOOKUP($B389,'Feeder DER'!$B$3:$V$366,'Feeder DER'!N$369,FALSE)/1000)</f>
        <v>-0.10487566496159395</v>
      </c>
      <c r="AO389" s="82">
        <f>IF(ISNA(VLOOKUP($B389,'Feeder DER'!$B$3:$V$366,'Feeder DER'!O$369,FALSE)),0,VLOOKUP($B389,'Feeder DER'!$B$3:$V$366,'Feeder DER'!O$369,FALSE)/1000)</f>
        <v>-0.12698127020232264</v>
      </c>
      <c r="AP389" s="82">
        <f>IF(ISNA(VLOOKUP($B389,'Feeder DER'!$B$3:$V$366,'Feeder DER'!P$369,FALSE)),0,VLOOKUP($B389,'Feeder DER'!$B$3:$V$366,'Feeder DER'!P$369,FALSE)/1000)</f>
        <v>-0.14865127857941515</v>
      </c>
      <c r="AQ389" s="82">
        <f>IF(ISNA(VLOOKUP($B389,'Feeder DER'!$B$3:$V$366,'Feeder DER'!Q$369,FALSE)),0,VLOOKUP($B389,'Feeder DER'!$B$3:$V$366,'Feeder DER'!Q$369,FALSE)/1000)</f>
        <v>-0.16781971643953941</v>
      </c>
      <c r="AR389" s="82">
        <f>IF(ISNA(VLOOKUP($B389,'Feeder DER'!$B$3:$V$366,'Feeder DER'!R$369,FALSE)),0,VLOOKUP($B389,'Feeder DER'!$B$3:$V$366,'Feeder DER'!R$369,FALSE)/1000)</f>
        <v>-0.18520095270080217</v>
      </c>
      <c r="AS389" s="82">
        <f>IF(ISNA(VLOOKUP($B389,'Feeder DER'!$B$3:$V$366,'Feeder DER'!S$369,FALSE)),0,VLOOKUP($B389,'Feeder DER'!$B$3:$V$366,'Feeder DER'!S$369,FALSE)/1000)</f>
        <v>-0.20163577875088134</v>
      </c>
      <c r="AT389" s="82">
        <f>IF(ISNA(VLOOKUP($B389,'Feeder DER'!$B$3:$V$366,'Feeder DER'!T$369,FALSE)),0,VLOOKUP($B389,'Feeder DER'!$B$3:$V$366,'Feeder DER'!T$369,FALSE)/1000)</f>
        <v>-0.21964319932524928</v>
      </c>
      <c r="AU389" s="82">
        <f>IF(ISNA(VLOOKUP($B389,'Feeder DER'!$B$3:$V$366,'Feeder DER'!U$369,FALSE)),0,VLOOKUP($B389,'Feeder DER'!$B$3:$V$366,'Feeder DER'!U$369,FALSE)/1000)</f>
        <v>-0.23766739566044273</v>
      </c>
      <c r="AV389" s="82">
        <f>IF(ISNA(VLOOKUP($B389,'Feeder DER'!$B$3:$V$366,'Feeder DER'!V$369,FALSE)),0,VLOOKUP($B389,'Feeder DER'!$B$3:$V$366,'Feeder DER'!V$369,FALSE)/1000)</f>
        <v>-0.25293008798410938</v>
      </c>
    </row>
    <row r="390" spans="1:48" x14ac:dyDescent="0.25">
      <c r="A390" s="9" t="s">
        <v>1673</v>
      </c>
      <c r="B390" s="108">
        <v>13052</v>
      </c>
      <c r="C390" s="109">
        <v>141.52975331380952</v>
      </c>
      <c r="D390" s="109">
        <v>158.84939137492813</v>
      </c>
      <c r="E390" s="109">
        <v>158.84939137492813</v>
      </c>
      <c r="F390" s="109">
        <v>161.26863426413885</v>
      </c>
      <c r="G390" s="109">
        <v>167.00250191882407</v>
      </c>
      <c r="H390" s="109">
        <v>171.01845956598652</v>
      </c>
      <c r="I390" s="109">
        <v>171.89106828488153</v>
      </c>
      <c r="J390" s="109">
        <v>172.80322232954234</v>
      </c>
      <c r="K390" s="109">
        <v>174.17509556542745</v>
      </c>
      <c r="L390" s="109">
        <v>179.71678703901728</v>
      </c>
      <c r="M390" s="109">
        <v>191.25055499670097</v>
      </c>
      <c r="N390" s="109">
        <v>202.7950866706997</v>
      </c>
      <c r="P390" s="109">
        <v>250.20334894232499</v>
      </c>
      <c r="Q390" s="109">
        <v>218.33779167821737</v>
      </c>
      <c r="R390" s="109">
        <v>218.33779167821737</v>
      </c>
      <c r="S390" s="109">
        <v>225.13882908031067</v>
      </c>
      <c r="T390" s="109">
        <v>229.53458742471435</v>
      </c>
      <c r="U390" s="109">
        <v>233.70777921170688</v>
      </c>
      <c r="V390" s="109">
        <v>235.21081925644398</v>
      </c>
      <c r="W390" s="109">
        <v>237.04798977638652</v>
      </c>
      <c r="X390" s="109">
        <v>239.67178305213611</v>
      </c>
      <c r="Y390" s="109">
        <v>244.46274550073289</v>
      </c>
      <c r="Z390" s="109">
        <v>256.49915929343439</v>
      </c>
      <c r="AA390" s="109">
        <v>267.41258550388915</v>
      </c>
      <c r="AC390" s="82">
        <f>IF(ISNA(VLOOKUP($B390,'Feeder DER'!$B$3:$V$366,'Feeder DER'!C$369,FALSE)),0,VLOOKUP($B390,'Feeder DER'!$B$3:$V$366,'Feeder DER'!C$369,FALSE)/1000)</f>
        <v>2.1263494873559715E-2</v>
      </c>
      <c r="AD390" s="82">
        <f>IF(ISNA(VLOOKUP($B390,'Feeder DER'!$B$3:$V$366,'Feeder DER'!D$369,FALSE)),0,VLOOKUP($B390,'Feeder DER'!$B$3:$V$366,'Feeder DER'!D$369,FALSE)/1000)</f>
        <v>4.3391740761692055E-2</v>
      </c>
      <c r="AE390" s="82">
        <f>IF(ISNA(VLOOKUP($B390,'Feeder DER'!$B$3:$V$366,'Feeder DER'!E$369,FALSE)),0,VLOOKUP($B390,'Feeder DER'!$B$3:$V$366,'Feeder DER'!E$369,FALSE)/1000)</f>
        <v>6.9574371204600249E-2</v>
      </c>
      <c r="AF390" s="82">
        <f>IF(ISNA(VLOOKUP($B390,'Feeder DER'!$B$3:$V$366,'Feeder DER'!F$369,FALSE)),0,VLOOKUP($B390,'Feeder DER'!$B$3:$V$366,'Feeder DER'!F$369,FALSE)/1000)</f>
        <v>9.9348686053948712E-2</v>
      </c>
      <c r="AG390" s="82">
        <f>IF(ISNA(VLOOKUP($B390,'Feeder DER'!$B$3:$V$366,'Feeder DER'!G$369,FALSE)),0,VLOOKUP($B390,'Feeder DER'!$B$3:$V$366,'Feeder DER'!G$369,FALSE)/1000)</f>
        <v>0.13032199595882482</v>
      </c>
      <c r="AH390" s="82">
        <f>IF(ISNA(VLOOKUP($B390,'Feeder DER'!$B$3:$V$366,'Feeder DER'!H$369,FALSE)),0,VLOOKUP($B390,'Feeder DER'!$B$3:$V$366,'Feeder DER'!H$369,FALSE)/1000)</f>
        <v>0.16539527035104076</v>
      </c>
      <c r="AI390" s="82">
        <f>IF(ISNA(VLOOKUP($B390,'Feeder DER'!$B$3:$V$366,'Feeder DER'!I$369,FALSE)),0,VLOOKUP($B390,'Feeder DER'!$B$3:$V$366,'Feeder DER'!I$369,FALSE)/1000)</f>
        <v>0.20502915314894071</v>
      </c>
      <c r="AJ390" s="82">
        <f>IF(ISNA(VLOOKUP($B390,'Feeder DER'!$B$3:$V$366,'Feeder DER'!J$369,FALSE)),0,VLOOKUP($B390,'Feeder DER'!$B$3:$V$366,'Feeder DER'!J$369,FALSE)/1000)</f>
        <v>0.29195170234757301</v>
      </c>
      <c r="AK390" s="82">
        <f>IF(ISNA(VLOOKUP($B390,'Feeder DER'!$B$3:$V$366,'Feeder DER'!K$369,FALSE)),0,VLOOKUP($B390,'Feeder DER'!$B$3:$V$366,'Feeder DER'!K$369,FALSE)/1000)</f>
        <v>0.36391261255440177</v>
      </c>
      <c r="AL390" s="82">
        <f>IF(ISNA(VLOOKUP($B390,'Feeder DER'!$B$3:$V$366,'Feeder DER'!L$369,FALSE)),0,VLOOKUP($B390,'Feeder DER'!$B$3:$V$366,'Feeder DER'!L$369,FALSE)/1000)</f>
        <v>0.43054231632654011</v>
      </c>
      <c r="AM390" s="82">
        <f>IF(ISNA(VLOOKUP($B390,'Feeder DER'!$B$3:$V$366,'Feeder DER'!M$369,FALSE)),0,VLOOKUP($B390,'Feeder DER'!$B$3:$V$366,'Feeder DER'!M$369,FALSE)/1000)</f>
        <v>-0.1875498434706219</v>
      </c>
      <c r="AN390" s="82">
        <f>IF(ISNA(VLOOKUP($B390,'Feeder DER'!$B$3:$V$366,'Feeder DER'!N$369,FALSE)),0,VLOOKUP($B390,'Feeder DER'!$B$3:$V$366,'Feeder DER'!N$369,FALSE)/1000)</f>
        <v>-0.23708472983743689</v>
      </c>
      <c r="AO390" s="82">
        <f>IF(ISNA(VLOOKUP($B390,'Feeder DER'!$B$3:$V$366,'Feeder DER'!O$369,FALSE)),0,VLOOKUP($B390,'Feeder DER'!$B$3:$V$366,'Feeder DER'!O$369,FALSE)/1000)</f>
        <v>-0.29097220552117942</v>
      </c>
      <c r="AP390" s="82">
        <f>IF(ISNA(VLOOKUP($B390,'Feeder DER'!$B$3:$V$366,'Feeder DER'!P$369,FALSE)),0,VLOOKUP($B390,'Feeder DER'!$B$3:$V$366,'Feeder DER'!P$369,FALSE)/1000)</f>
        <v>-0.34333974589444305</v>
      </c>
      <c r="AQ390" s="82">
        <f>IF(ISNA(VLOOKUP($B390,'Feeder DER'!$B$3:$V$366,'Feeder DER'!Q$369,FALSE)),0,VLOOKUP($B390,'Feeder DER'!$B$3:$V$366,'Feeder DER'!Q$369,FALSE)/1000)</f>
        <v>-0.38925637988014655</v>
      </c>
      <c r="AR390" s="82">
        <f>IF(ISNA(VLOOKUP($B390,'Feeder DER'!$B$3:$V$366,'Feeder DER'!R$369,FALSE)),0,VLOOKUP($B390,'Feeder DER'!$B$3:$V$366,'Feeder DER'!R$369,FALSE)/1000)</f>
        <v>-0.43057718629684438</v>
      </c>
      <c r="AS390" s="82">
        <f>IF(ISNA(VLOOKUP($B390,'Feeder DER'!$B$3:$V$366,'Feeder DER'!S$369,FALSE)),0,VLOOKUP($B390,'Feeder DER'!$B$3:$V$366,'Feeder DER'!S$369,FALSE)/1000)</f>
        <v>-0.46934776747223678</v>
      </c>
      <c r="AT390" s="82">
        <f>IF(ISNA(VLOOKUP($B390,'Feeder DER'!$B$3:$V$366,'Feeder DER'!T$369,FALSE)),0,VLOOKUP($B390,'Feeder DER'!$B$3:$V$366,'Feeder DER'!T$369,FALSE)/1000)</f>
        <v>-0.51217669056249249</v>
      </c>
      <c r="AU390" s="82">
        <f>IF(ISNA(VLOOKUP($B390,'Feeder DER'!$B$3:$V$366,'Feeder DER'!U$369,FALSE)),0,VLOOKUP($B390,'Feeder DER'!$B$3:$V$366,'Feeder DER'!U$369,FALSE)/1000)</f>
        <v>-0.55429651452742112</v>
      </c>
      <c r="AV390" s="82">
        <f>IF(ISNA(VLOOKUP($B390,'Feeder DER'!$B$3:$V$366,'Feeder DER'!V$369,FALSE)),0,VLOOKUP($B390,'Feeder DER'!$B$3:$V$366,'Feeder DER'!V$369,FALSE)/1000)</f>
        <v>-0.58955726044647339</v>
      </c>
    </row>
    <row r="391" spans="1:48" x14ac:dyDescent="0.25">
      <c r="A391" s="9" t="s">
        <v>1673</v>
      </c>
      <c r="B391" s="108">
        <v>13053</v>
      </c>
      <c r="C391" s="109">
        <v>79.668359602564351</v>
      </c>
      <c r="D391" s="109">
        <v>103.53012088509278</v>
      </c>
      <c r="E391" s="109">
        <v>103.53012088509278</v>
      </c>
      <c r="F391" s="109">
        <v>105.10686289588979</v>
      </c>
      <c r="G391" s="109">
        <v>108.84391222475728</v>
      </c>
      <c r="H391" s="109">
        <v>111.46131338116967</v>
      </c>
      <c r="I391" s="109">
        <v>112.03003627881903</v>
      </c>
      <c r="J391" s="109">
        <v>112.62453285001877</v>
      </c>
      <c r="K391" s="109">
        <v>113.51865149108413</v>
      </c>
      <c r="L391" s="109">
        <v>117.13044995756032</v>
      </c>
      <c r="M391" s="109">
        <v>124.64758540632775</v>
      </c>
      <c r="N391" s="109">
        <v>132.17173610924013</v>
      </c>
      <c r="P391" s="109">
        <v>152.214142608168</v>
      </c>
      <c r="Q391" s="109">
        <v>142.55382932887531</v>
      </c>
      <c r="R391" s="109">
        <v>142.55382932887531</v>
      </c>
      <c r="S391" s="109">
        <v>146.99426044996201</v>
      </c>
      <c r="T391" s="109">
        <v>149.86427292000945</v>
      </c>
      <c r="U391" s="109">
        <v>152.58897057856393</v>
      </c>
      <c r="V391" s="109">
        <v>153.57031289390483</v>
      </c>
      <c r="W391" s="109">
        <v>154.76981065714094</v>
      </c>
      <c r="X391" s="109">
        <v>156.48289832717057</v>
      </c>
      <c r="Y391" s="109">
        <v>159.61094152101614</v>
      </c>
      <c r="Z391" s="109">
        <v>167.46957590743179</v>
      </c>
      <c r="AA391" s="109">
        <v>174.59500612013301</v>
      </c>
      <c r="AC391" s="82">
        <f>IF(ISNA(VLOOKUP($B391,'Feeder DER'!$B$3:$V$366,'Feeder DER'!C$369,FALSE)),0,VLOOKUP($B391,'Feeder DER'!$B$3:$V$366,'Feeder DER'!C$369,FALSE)/1000)</f>
        <v>2.2628169865765685E-2</v>
      </c>
      <c r="AD391" s="82">
        <f>IF(ISNA(VLOOKUP($B391,'Feeder DER'!$B$3:$V$366,'Feeder DER'!D$369,FALSE)),0,VLOOKUP($B391,'Feeder DER'!$B$3:$V$366,'Feeder DER'!D$369,FALSE)/1000)</f>
        <v>4.6619052599700068E-2</v>
      </c>
      <c r="AE391" s="82">
        <f>IF(ISNA(VLOOKUP($B391,'Feeder DER'!$B$3:$V$366,'Feeder DER'!E$369,FALSE)),0,VLOOKUP($B391,'Feeder DER'!$B$3:$V$366,'Feeder DER'!E$369,FALSE)/1000)</f>
        <v>7.4981373028231157E-2</v>
      </c>
      <c r="AF391" s="82">
        <f>IF(ISNA(VLOOKUP($B391,'Feeder DER'!$B$3:$V$366,'Feeder DER'!F$369,FALSE)),0,VLOOKUP($B391,'Feeder DER'!$B$3:$V$366,'Feeder DER'!F$369,FALSE)/1000)</f>
        <v>0.1072026412304258</v>
      </c>
      <c r="AG391" s="82">
        <f>IF(ISNA(VLOOKUP($B391,'Feeder DER'!$B$3:$V$366,'Feeder DER'!G$369,FALSE)),0,VLOOKUP($B391,'Feeder DER'!$B$3:$V$366,'Feeder DER'!G$369,FALSE)/1000)</f>
        <v>0.14069503266710781</v>
      </c>
      <c r="AH391" s="82">
        <f>IF(ISNA(VLOOKUP($B391,'Feeder DER'!$B$3:$V$366,'Feeder DER'!H$369,FALSE)),0,VLOOKUP($B391,'Feeder DER'!$B$3:$V$366,'Feeder DER'!H$369,FALSE)/1000)</f>
        <v>0.17859968162211881</v>
      </c>
      <c r="AI391" s="82">
        <f>IF(ISNA(VLOOKUP($B391,'Feeder DER'!$B$3:$V$366,'Feeder DER'!I$369,FALSE)),0,VLOOKUP($B391,'Feeder DER'!$B$3:$V$366,'Feeder DER'!I$369,FALSE)/1000)</f>
        <v>0.22141503578741803</v>
      </c>
      <c r="AJ391" s="82">
        <f>IF(ISNA(VLOOKUP($B391,'Feeder DER'!$B$3:$V$366,'Feeder DER'!J$369,FALSE)),0,VLOOKUP($B391,'Feeder DER'!$B$3:$V$366,'Feeder DER'!J$369,FALSE)/1000)</f>
        <v>0.31529217429417722</v>
      </c>
      <c r="AK391" s="82">
        <f>IF(ISNA(VLOOKUP($B391,'Feeder DER'!$B$3:$V$366,'Feeder DER'!K$369,FALSE)),0,VLOOKUP($B391,'Feeder DER'!$B$3:$V$366,'Feeder DER'!K$369,FALSE)/1000)</f>
        <v>0.39298985787376095</v>
      </c>
      <c r="AL391" s="82">
        <f>IF(ISNA(VLOOKUP($B391,'Feeder DER'!$B$3:$V$366,'Feeder DER'!L$369,FALSE)),0,VLOOKUP($B391,'Feeder DER'!$B$3:$V$366,'Feeder DER'!L$369,FALSE)/1000)</f>
        <v>0.46490615877898256</v>
      </c>
      <c r="AM391" s="82">
        <f>IF(ISNA(VLOOKUP($B391,'Feeder DER'!$B$3:$V$366,'Feeder DER'!M$369,FALSE)),0,VLOOKUP($B391,'Feeder DER'!$B$3:$V$366,'Feeder DER'!M$369,FALSE)/1000)</f>
        <v>-0.20157385963812485</v>
      </c>
      <c r="AN391" s="82">
        <f>IF(ISNA(VLOOKUP($B391,'Feeder DER'!$B$3:$V$366,'Feeder DER'!N$369,FALSE)),0,VLOOKUP($B391,'Feeder DER'!$B$3:$V$366,'Feeder DER'!N$369,FALSE)/1000)</f>
        <v>-0.25522573862183418</v>
      </c>
      <c r="AO391" s="82">
        <f>IF(ISNA(VLOOKUP($B391,'Feeder DER'!$B$3:$V$366,'Feeder DER'!O$369,FALSE)),0,VLOOKUP($B391,'Feeder DER'!$B$3:$V$366,'Feeder DER'!O$369,FALSE)/1000)</f>
        <v>-0.31353945603148492</v>
      </c>
      <c r="AP391" s="82">
        <f>IF(ISNA(VLOOKUP($B391,'Feeder DER'!$B$3:$V$366,'Feeder DER'!P$369,FALSE)),0,VLOOKUP($B391,'Feeder DER'!$B$3:$V$366,'Feeder DER'!P$369,FALSE)/1000)</f>
        <v>-0.37015085304946915</v>
      </c>
      <c r="AQ391" s="82">
        <f>IF(ISNA(VLOOKUP($B391,'Feeder DER'!$B$3:$V$366,'Feeder DER'!Q$369,FALSE)),0,VLOOKUP($B391,'Feeder DER'!$B$3:$V$366,'Feeder DER'!Q$369,FALSE)/1000)</f>
        <v>-0.41973514332399242</v>
      </c>
      <c r="AR391" s="82">
        <f>IF(ISNA(VLOOKUP($B391,'Feeder DER'!$B$3:$V$366,'Feeder DER'!R$369,FALSE)),0,VLOOKUP($B391,'Feeder DER'!$B$3:$V$366,'Feeder DER'!R$369,FALSE)/1000)</f>
        <v>-0.46430983800114972</v>
      </c>
      <c r="AS391" s="82">
        <f>IF(ISNA(VLOOKUP($B391,'Feeder DER'!$B$3:$V$366,'Feeder DER'!S$369,FALSE)),0,VLOOKUP($B391,'Feeder DER'!$B$3:$V$366,'Feeder DER'!S$369,FALSE)/1000)</f>
        <v>-0.5060881648995984</v>
      </c>
      <c r="AT391" s="82">
        <f>IF(ISNA(VLOOKUP($B391,'Feeder DER'!$B$3:$V$366,'Feeder DER'!T$369,FALSE)),0,VLOOKUP($B391,'Feeder DER'!$B$3:$V$366,'Feeder DER'!T$369,FALSE)/1000)</f>
        <v>-0.55221492322096477</v>
      </c>
      <c r="AU391" s="82">
        <f>IF(ISNA(VLOOKUP($B391,'Feeder DER'!$B$3:$V$366,'Feeder DER'!U$369,FALSE)),0,VLOOKUP($B391,'Feeder DER'!$B$3:$V$366,'Feeder DER'!U$369,FALSE)/1000)</f>
        <v>-0.59750650812569761</v>
      </c>
      <c r="AV391" s="82">
        <f>IF(ISNA(VLOOKUP($B391,'Feeder DER'!$B$3:$V$366,'Feeder DER'!V$369,FALSE)),0,VLOOKUP($B391,'Feeder DER'!$B$3:$V$366,'Feeder DER'!V$369,FALSE)/1000)</f>
        <v>-0.63535460363696872</v>
      </c>
    </row>
    <row r="392" spans="1:48" x14ac:dyDescent="0.25">
      <c r="A392" s="9" t="s">
        <v>1673</v>
      </c>
      <c r="B392" s="108">
        <v>13054</v>
      </c>
      <c r="C392" s="109">
        <v>84.650185980333632</v>
      </c>
      <c r="D392" s="109">
        <v>65.055143922334778</v>
      </c>
      <c r="E392" s="109">
        <v>65.055143922334778</v>
      </c>
      <c r="F392" s="109">
        <v>66.045920109630444</v>
      </c>
      <c r="G392" s="109">
        <v>68.394166975913635</v>
      </c>
      <c r="H392" s="109">
        <v>70.038861365113476</v>
      </c>
      <c r="I392" s="109">
        <v>70.396229343071994</v>
      </c>
      <c r="J392" s="109">
        <v>70.769792704826969</v>
      </c>
      <c r="K392" s="109">
        <v>71.3316293604869</v>
      </c>
      <c r="L392" s="109">
        <v>73.601172436900995</v>
      </c>
      <c r="M392" s="109">
        <v>78.324709165366883</v>
      </c>
      <c r="N392" s="109">
        <v>83.05265406378517</v>
      </c>
      <c r="P392" s="109">
        <v>113.17047486082019</v>
      </c>
      <c r="Q392" s="109">
        <v>76.945250686037923</v>
      </c>
      <c r="R392" s="109">
        <v>76.945250686037923</v>
      </c>
      <c r="S392" s="109">
        <v>79.342030115777817</v>
      </c>
      <c r="T392" s="109">
        <v>80.891156014531376</v>
      </c>
      <c r="U392" s="109">
        <v>82.361846387200785</v>
      </c>
      <c r="V392" s="109">
        <v>82.891538439797415</v>
      </c>
      <c r="W392" s="109">
        <v>83.538982682607724</v>
      </c>
      <c r="X392" s="109">
        <v>84.463643639371611</v>
      </c>
      <c r="Y392" s="109">
        <v>86.152044917964602</v>
      </c>
      <c r="Z392" s="109">
        <v>90.393843232043182</v>
      </c>
      <c r="AA392" s="109">
        <v>94.239885225747159</v>
      </c>
      <c r="AC392" s="82">
        <f>IF(ISNA(VLOOKUP($B392,'Feeder DER'!$B$3:$V$366,'Feeder DER'!C$369,FALSE)),0,VLOOKUP($B392,'Feeder DER'!$B$3:$V$366,'Feeder DER'!C$369,FALSE)/1000)</f>
        <v>5.2897355555702507E-3</v>
      </c>
      <c r="AD392" s="82">
        <f>IF(ISNA(VLOOKUP($B392,'Feeder DER'!$B$3:$V$366,'Feeder DER'!D$369,FALSE)),0,VLOOKUP($B392,'Feeder DER'!$B$3:$V$366,'Feeder DER'!D$369,FALSE)/1000)</f>
        <v>1.0594219047179936E-2</v>
      </c>
      <c r="AE392" s="82">
        <f>IF(ISNA(VLOOKUP($B392,'Feeder DER'!$B$3:$V$366,'Feeder DER'!E$369,FALSE)),0,VLOOKUP($B392,'Feeder DER'!$B$3:$V$366,'Feeder DER'!E$369,FALSE)/1000)</f>
        <v>1.6929045915678974E-2</v>
      </c>
      <c r="AF392" s="82">
        <f>IF(ISNA(VLOOKUP($B392,'Feeder DER'!$B$3:$V$366,'Feeder DER'!F$369,FALSE)),0,VLOOKUP($B392,'Feeder DER'!$B$3:$V$366,'Feeder DER'!F$369,FALSE)/1000)</f>
        <v>2.4249331289399427E-2</v>
      </c>
      <c r="AG392" s="82">
        <f>IF(ISNA(VLOOKUP($B392,'Feeder DER'!$B$3:$V$366,'Feeder DER'!G$369,FALSE)),0,VLOOKUP($B392,'Feeder DER'!$B$3:$V$366,'Feeder DER'!G$369,FALSE)/1000)</f>
        <v>3.1974061400815289E-2</v>
      </c>
      <c r="AH392" s="82">
        <f>IF(ISNA(VLOOKUP($B392,'Feeder DER'!$B$3:$V$366,'Feeder DER'!H$369,FALSE)),0,VLOOKUP($B392,'Feeder DER'!$B$3:$V$366,'Feeder DER'!H$369,FALSE)/1000)</f>
        <v>4.0850648259114559E-2</v>
      </c>
      <c r="AI392" s="82">
        <f>IF(ISNA(VLOOKUP($B392,'Feeder DER'!$B$3:$V$366,'Feeder DER'!I$369,FALSE)),0,VLOOKUP($B392,'Feeder DER'!$B$3:$V$366,'Feeder DER'!I$369,FALSE)/1000)</f>
        <v>5.0956280721153754E-2</v>
      </c>
      <c r="AJ392" s="82">
        <f>IF(ISNA(VLOOKUP($B392,'Feeder DER'!$B$3:$V$366,'Feeder DER'!J$369,FALSE)),0,VLOOKUP($B392,'Feeder DER'!$B$3:$V$366,'Feeder DER'!J$369,FALSE)/1000)</f>
        <v>7.3406731423241264E-2</v>
      </c>
      <c r="AK392" s="82">
        <f>IF(ISNA(VLOOKUP($B392,'Feeder DER'!$B$3:$V$366,'Feeder DER'!K$369,FALSE)),0,VLOOKUP($B392,'Feeder DER'!$B$3:$V$366,'Feeder DER'!K$369,FALSE)/1000)</f>
        <v>9.1888912701049028E-2</v>
      </c>
      <c r="AL392" s="82">
        <f>IF(ISNA(VLOOKUP($B392,'Feeder DER'!$B$3:$V$366,'Feeder DER'!L$369,FALSE)),0,VLOOKUP($B392,'Feeder DER'!$B$3:$V$366,'Feeder DER'!L$369,FALSE)/1000)</f>
        <v>0.10903983330887544</v>
      </c>
      <c r="AM392" s="82">
        <f>IF(ISNA(VLOOKUP($B392,'Feeder DER'!$B$3:$V$366,'Feeder DER'!M$369,FALSE)),0,VLOOKUP($B392,'Feeder DER'!$B$3:$V$366,'Feeder DER'!M$369,FALSE)/1000)</f>
        <v>-5.144787230326648E-2</v>
      </c>
      <c r="AN392" s="82">
        <f>IF(ISNA(VLOOKUP($B392,'Feeder DER'!$B$3:$V$366,'Feeder DER'!N$369,FALSE)),0,VLOOKUP($B392,'Feeder DER'!$B$3:$V$366,'Feeder DER'!N$369,FALSE)/1000)</f>
        <v>-6.3259380929351322E-2</v>
      </c>
      <c r="AO392" s="82">
        <f>IF(ISNA(VLOOKUP($B392,'Feeder DER'!$B$3:$V$366,'Feeder DER'!O$369,FALSE)),0,VLOOKUP($B392,'Feeder DER'!$B$3:$V$366,'Feeder DER'!O$369,FALSE)/1000)</f>
        <v>-7.6141300607729459E-2</v>
      </c>
      <c r="AP392" s="82">
        <f>IF(ISNA(VLOOKUP($B392,'Feeder DER'!$B$3:$V$366,'Feeder DER'!P$369,FALSE)),0,VLOOKUP($B392,'Feeder DER'!$B$3:$V$366,'Feeder DER'!P$369,FALSE)/1000)</f>
        <v>-8.8668112807338828E-2</v>
      </c>
      <c r="AQ392" s="82">
        <f>IF(ISNA(VLOOKUP($B392,'Feeder DER'!$B$3:$V$366,'Feeder DER'!Q$369,FALSE)),0,VLOOKUP($B392,'Feeder DER'!$B$3:$V$366,'Feeder DER'!Q$369,FALSE)/1000)</f>
        <v>-9.9646537762755838E-2</v>
      </c>
      <c r="AR392" s="82">
        <f>IF(ISNA(VLOOKUP($B392,'Feeder DER'!$B$3:$V$366,'Feeder DER'!R$369,FALSE)),0,VLOOKUP($B392,'Feeder DER'!$B$3:$V$366,'Feeder DER'!R$369,FALSE)/1000)</f>
        <v>-0.10949165129538536</v>
      </c>
      <c r="AS392" s="82">
        <f>IF(ISNA(VLOOKUP($B392,'Feeder DER'!$B$3:$V$366,'Feeder DER'!S$369,FALSE)),0,VLOOKUP($B392,'Feeder DER'!$B$3:$V$366,'Feeder DER'!S$369,FALSE)/1000)</f>
        <v>-0.11869320277772037</v>
      </c>
      <c r="AT392" s="82">
        <f>IF(ISNA(VLOOKUP($B392,'Feeder DER'!$B$3:$V$366,'Feeder DER'!T$369,FALSE)),0,VLOOKUP($B392,'Feeder DER'!$B$3:$V$366,'Feeder DER'!T$369,FALSE)/1000)</f>
        <v>-0.12842664648989027</v>
      </c>
      <c r="AU392" s="82">
        <f>IF(ISNA(VLOOKUP($B392,'Feeder DER'!$B$3:$V$366,'Feeder DER'!U$369,FALSE)),0,VLOOKUP($B392,'Feeder DER'!$B$3:$V$366,'Feeder DER'!U$369,FALSE)/1000)</f>
        <v>-0.13814397773745424</v>
      </c>
      <c r="AV392" s="82">
        <f>IF(ISNA(VLOOKUP($B392,'Feeder DER'!$B$3:$V$366,'Feeder DER'!V$369,FALSE)),0,VLOOKUP($B392,'Feeder DER'!$B$3:$V$366,'Feeder DER'!V$369,FALSE)/1000)</f>
        <v>-0.14620495537418676</v>
      </c>
    </row>
    <row r="393" spans="1:48" x14ac:dyDescent="0.25">
      <c r="A393" s="9" t="s">
        <v>1673</v>
      </c>
      <c r="B393" s="108">
        <v>13055</v>
      </c>
      <c r="C393" s="109">
        <v>110.07500949329575</v>
      </c>
      <c r="D393" s="109">
        <v>179.05671539965846</v>
      </c>
      <c r="E393" s="109">
        <v>179.05671539965846</v>
      </c>
      <c r="F393" s="109">
        <v>181.78371159238307</v>
      </c>
      <c r="G393" s="109">
        <v>188.24698790649254</v>
      </c>
      <c r="H393" s="109">
        <v>192.77381787581746</v>
      </c>
      <c r="I393" s="109">
        <v>193.75743166043475</v>
      </c>
      <c r="J393" s="109">
        <v>194.78562135484773</v>
      </c>
      <c r="K393" s="109">
        <v>196.33201138779728</v>
      </c>
      <c r="L393" s="109">
        <v>202.57866467636569</v>
      </c>
      <c r="M393" s="109">
        <v>215.57965000472768</v>
      </c>
      <c r="N393" s="109">
        <v>228.59276830805533</v>
      </c>
      <c r="P393" s="109">
        <v>207.61471160113496</v>
      </c>
      <c r="Q393" s="109">
        <v>195.022091189744</v>
      </c>
      <c r="R393" s="109">
        <v>195.022091189744</v>
      </c>
      <c r="S393" s="109">
        <v>201.0968642568393</v>
      </c>
      <c r="T393" s="109">
        <v>205.02321149201609</v>
      </c>
      <c r="U393" s="109">
        <v>208.75075944869141</v>
      </c>
      <c r="V393" s="109">
        <v>210.09329392434719</v>
      </c>
      <c r="W393" s="109">
        <v>211.73427798815686</v>
      </c>
      <c r="X393" s="109">
        <v>214.07788349755216</v>
      </c>
      <c r="Y393" s="109">
        <v>218.35723206270526</v>
      </c>
      <c r="Z393" s="109">
        <v>229.10830987765925</v>
      </c>
      <c r="AA393" s="109">
        <v>238.85632090794658</v>
      </c>
      <c r="AC393" s="82">
        <f>IF(ISNA(VLOOKUP($B393,'Feeder DER'!$B$3:$V$366,'Feeder DER'!C$369,FALSE)),0,VLOOKUP($B393,'Feeder DER'!$B$3:$V$366,'Feeder DER'!C$369,FALSE)/1000)</f>
        <v>2.8010736802904428E-2</v>
      </c>
      <c r="AD393" s="82">
        <f>IF(ISNA(VLOOKUP($B393,'Feeder DER'!$B$3:$V$366,'Feeder DER'!D$369,FALSE)),0,VLOOKUP($B393,'Feeder DER'!$B$3:$V$366,'Feeder DER'!D$369,FALSE)/1000)</f>
        <v>5.7751029222655445E-2</v>
      </c>
      <c r="AE393" s="82">
        <f>IF(ISNA(VLOOKUP($B393,'Feeder DER'!$B$3:$V$366,'Feeder DER'!E$369,FALSE)),0,VLOOKUP($B393,'Feeder DER'!$B$3:$V$366,'Feeder DER'!E$369,FALSE)/1000)</f>
        <v>9.2900479471850372E-2</v>
      </c>
      <c r="AF393" s="82">
        <f>IF(ISNA(VLOOKUP($B393,'Feeder DER'!$B$3:$V$366,'Feeder DER'!F$369,FALSE)),0,VLOOKUP($B393,'Feeder DER'!$B$3:$V$366,'Feeder DER'!F$369,FALSE)/1000)</f>
        <v>0.1328129683822627</v>
      </c>
      <c r="AG393" s="82">
        <f>IF(ISNA(VLOOKUP($B393,'Feeder DER'!$B$3:$V$366,'Feeder DER'!G$369,FALSE)),0,VLOOKUP($B393,'Feeder DER'!$B$3:$V$366,'Feeder DER'!G$369,FALSE)/1000)</f>
        <v>0.17428183155069307</v>
      </c>
      <c r="AH393" s="82">
        <f>IF(ISNA(VLOOKUP($B393,'Feeder DER'!$B$3:$V$366,'Feeder DER'!H$369,FALSE)),0,VLOOKUP($B393,'Feeder DER'!$B$3:$V$366,'Feeder DER'!H$369,FALSE)/1000)</f>
        <v>0.22119256114437802</v>
      </c>
      <c r="AI393" s="82">
        <f>IF(ISNA(VLOOKUP($B393,'Feeder DER'!$B$3:$V$366,'Feeder DER'!I$369,FALSE)),0,VLOOKUP($B393,'Feeder DER'!$B$3:$V$366,'Feeder DER'!I$369,FALSE)/1000)</f>
        <v>0.27416835633438952</v>
      </c>
      <c r="AJ393" s="82">
        <f>IF(ISNA(VLOOKUP($B393,'Feeder DER'!$B$3:$V$366,'Feeder DER'!J$369,FALSE)),0,VLOOKUP($B393,'Feeder DER'!$B$3:$V$366,'Feeder DER'!J$369,FALSE)/1000)</f>
        <v>0.39027675490408376</v>
      </c>
      <c r="AK393" s="82">
        <f>IF(ISNA(VLOOKUP($B393,'Feeder DER'!$B$3:$V$366,'Feeder DER'!K$369,FALSE)),0,VLOOKUP($B393,'Feeder DER'!$B$3:$V$366,'Feeder DER'!K$369,FALSE)/1000)</f>
        <v>0.4863903268882146</v>
      </c>
      <c r="AL393" s="82">
        <f>IF(ISNA(VLOOKUP($B393,'Feeder DER'!$B$3:$V$366,'Feeder DER'!L$369,FALSE)),0,VLOOKUP($B393,'Feeder DER'!$B$3:$V$366,'Feeder DER'!L$369,FALSE)/1000)</f>
        <v>0.57534550776795623</v>
      </c>
      <c r="AM393" s="82">
        <f>IF(ISNA(VLOOKUP($B393,'Feeder DER'!$B$3:$V$366,'Feeder DER'!M$369,FALSE)),0,VLOOKUP($B393,'Feeder DER'!$B$3:$V$366,'Feeder DER'!M$369,FALSE)/1000)</f>
        <v>-0.24880302614125485</v>
      </c>
      <c r="AN393" s="82">
        <f>IF(ISNA(VLOOKUP($B393,'Feeder DER'!$B$3:$V$366,'Feeder DER'!N$369,FALSE)),0,VLOOKUP($B393,'Feeder DER'!$B$3:$V$366,'Feeder DER'!N$369,FALSE)/1000)</f>
        <v>-0.31532144593633882</v>
      </c>
      <c r="AO393" s="82">
        <f>IF(ISNA(VLOOKUP($B393,'Feeder DER'!$B$3:$V$366,'Feeder DER'!O$369,FALSE)),0,VLOOKUP($B393,'Feeder DER'!$B$3:$V$366,'Feeder DER'!O$369,FALSE)/1000)</f>
        <v>-0.38761331683165995</v>
      </c>
      <c r="AP393" s="82">
        <f>IF(ISNA(VLOOKUP($B393,'Feeder DER'!$B$3:$V$366,'Feeder DER'!P$369,FALSE)),0,VLOOKUP($B393,'Feeder DER'!$B$3:$V$366,'Feeder DER'!P$369,FALSE)/1000)</f>
        <v>-0.45779221713382579</v>
      </c>
      <c r="AQ393" s="82">
        <f>IF(ISNA(VLOOKUP($B393,'Feeder DER'!$B$3:$V$366,'Feeder DER'!Q$369,FALSE)),0,VLOOKUP($B393,'Feeder DER'!$B$3:$V$366,'Feeder DER'!Q$369,FALSE)/1000)</f>
        <v>-0.51925954951862285</v>
      </c>
      <c r="AR393" s="82">
        <f>IF(ISNA(VLOOKUP($B393,'Feeder DER'!$B$3:$V$366,'Feeder DER'!R$369,FALSE)),0,VLOOKUP($B393,'Feeder DER'!$B$3:$V$366,'Feeder DER'!R$369,FALSE)/1000)</f>
        <v>-0.57452120158641995</v>
      </c>
      <c r="AS393" s="82">
        <f>IF(ISNA(VLOOKUP($B393,'Feeder DER'!$B$3:$V$366,'Feeder DER'!S$369,FALSE)),0,VLOOKUP($B393,'Feeder DER'!$B$3:$V$366,'Feeder DER'!S$369,FALSE)/1000)</f>
        <v>-0.62632079750624914</v>
      </c>
      <c r="AT393" s="82">
        <f>IF(ISNA(VLOOKUP($B393,'Feeder DER'!$B$3:$V$366,'Feeder DER'!T$369,FALSE)),0,VLOOKUP($B393,'Feeder DER'!$B$3:$V$366,'Feeder DER'!T$369,FALSE)/1000)</f>
        <v>-0.68358236163135921</v>
      </c>
      <c r="AU393" s="82">
        <f>IF(ISNA(VLOOKUP($B393,'Feeder DER'!$B$3:$V$366,'Feeder DER'!U$369,FALSE)),0,VLOOKUP($B393,'Feeder DER'!$B$3:$V$366,'Feeder DER'!U$369,FALSE)/1000)</f>
        <v>-0.73977851077001644</v>
      </c>
      <c r="AV393" s="82">
        <f>IF(ISNA(VLOOKUP($B393,'Feeder DER'!$B$3:$V$366,'Feeder DER'!V$369,FALSE)),0,VLOOKUP($B393,'Feeder DER'!$B$3:$V$366,'Feeder DER'!V$369,FALSE)/1000)</f>
        <v>-0.78675111755934324</v>
      </c>
    </row>
    <row r="394" spans="1:48" x14ac:dyDescent="0.25">
      <c r="A394" s="9" t="s">
        <v>1673</v>
      </c>
      <c r="B394" s="108">
        <v>13056</v>
      </c>
      <c r="C394" s="109">
        <v>43.984527933613357</v>
      </c>
      <c r="D394" s="109">
        <v>57.055649823933798</v>
      </c>
      <c r="E394" s="109">
        <v>57.055649823933798</v>
      </c>
      <c r="F394" s="109">
        <v>57.924595395151357</v>
      </c>
      <c r="G394" s="109">
        <v>59.984090506909993</v>
      </c>
      <c r="H394" s="109">
        <v>61.426545345678839</v>
      </c>
      <c r="I394" s="109">
        <v>61.739969634356619</v>
      </c>
      <c r="J394" s="109">
        <v>62.067597844368549</v>
      </c>
      <c r="K394" s="109">
        <v>62.560348356485662</v>
      </c>
      <c r="L394" s="109">
        <v>64.550817475773229</v>
      </c>
      <c r="M394" s="109">
        <v>68.693525358052071</v>
      </c>
      <c r="N394" s="109">
        <v>72.840099360456122</v>
      </c>
      <c r="P394" s="109">
        <v>95.745136222064616</v>
      </c>
      <c r="Q394" s="109">
        <v>89.355455256733961</v>
      </c>
      <c r="R394" s="109">
        <v>89.355455256733961</v>
      </c>
      <c r="S394" s="109">
        <v>92.138802054423266</v>
      </c>
      <c r="T394" s="109">
        <v>93.937780531963512</v>
      </c>
      <c r="U394" s="109">
        <v>95.645672918041825</v>
      </c>
      <c r="V394" s="109">
        <v>96.260796971620792</v>
      </c>
      <c r="W394" s="109">
        <v>97.012665014857475</v>
      </c>
      <c r="X394" s="109">
        <v>98.086460993336956</v>
      </c>
      <c r="Y394" s="109">
        <v>100.04717804292224</v>
      </c>
      <c r="Z394" s="109">
        <v>104.973119749296</v>
      </c>
      <c r="AA394" s="109">
        <v>109.43947511521978</v>
      </c>
      <c r="AC394" s="82">
        <f>IF(ISNA(VLOOKUP($B394,'Feeder DER'!$B$3:$V$366,'Feeder DER'!C$369,FALSE)),0,VLOOKUP($B394,'Feeder DER'!$B$3:$V$366,'Feeder DER'!C$369,FALSE)/1000)</f>
        <v>2.0135437425239707E-2</v>
      </c>
      <c r="AD394" s="82">
        <f>IF(ISNA(VLOOKUP($B394,'Feeder DER'!$B$3:$V$366,'Feeder DER'!D$369,FALSE)),0,VLOOKUP($B394,'Feeder DER'!$B$3:$V$366,'Feeder DER'!D$369,FALSE)/1000)</f>
        <v>3.8564042766673225E-2</v>
      </c>
      <c r="AE394" s="82">
        <f>IF(ISNA(VLOOKUP($B394,'Feeder DER'!$B$3:$V$366,'Feeder DER'!E$369,FALSE)),0,VLOOKUP($B394,'Feeder DER'!$B$3:$V$366,'Feeder DER'!E$369,FALSE)/1000)</f>
        <v>6.0549691663617213E-2</v>
      </c>
      <c r="AF394" s="82">
        <f>IF(ISNA(VLOOKUP($B394,'Feeder DER'!$B$3:$V$366,'Feeder DER'!F$369,FALSE)),0,VLOOKUP($B394,'Feeder DER'!$B$3:$V$366,'Feeder DER'!F$369,FALSE)/1000)</f>
        <v>8.5823318221999401E-2</v>
      </c>
      <c r="AG394" s="82">
        <f>IF(ISNA(VLOOKUP($B394,'Feeder DER'!$B$3:$V$366,'Feeder DER'!G$369,FALSE)),0,VLOOKUP($B394,'Feeder DER'!$B$3:$V$366,'Feeder DER'!G$369,FALSE)/1000)</f>
        <v>0.11235238410028844</v>
      </c>
      <c r="AH394" s="82">
        <f>IF(ISNA(VLOOKUP($B394,'Feeder DER'!$B$3:$V$366,'Feeder DER'!H$369,FALSE)),0,VLOOKUP($B394,'Feeder DER'!$B$3:$V$366,'Feeder DER'!H$369,FALSE)/1000)</f>
        <v>0.14262046025478292</v>
      </c>
      <c r="AI394" s="82">
        <f>IF(ISNA(VLOOKUP($B394,'Feeder DER'!$B$3:$V$366,'Feeder DER'!I$369,FALSE)),0,VLOOKUP($B394,'Feeder DER'!$B$3:$V$366,'Feeder DER'!I$369,FALSE)/1000)</f>
        <v>0.17698675375686906</v>
      </c>
      <c r="AJ394" s="82">
        <f>IF(ISNA(VLOOKUP($B394,'Feeder DER'!$B$3:$V$366,'Feeder DER'!J$369,FALSE)),0,VLOOKUP($B394,'Feeder DER'!$B$3:$V$366,'Feeder DER'!J$369,FALSE)/1000)</f>
        <v>0.25273352710963654</v>
      </c>
      <c r="AK394" s="82">
        <f>IF(ISNA(VLOOKUP($B394,'Feeder DER'!$B$3:$V$366,'Feeder DER'!K$369,FALSE)),0,VLOOKUP($B394,'Feeder DER'!$B$3:$V$366,'Feeder DER'!K$369,FALSE)/1000)</f>
        <v>0.31545988530809127</v>
      </c>
      <c r="AL394" s="82">
        <f>IF(ISNA(VLOOKUP($B394,'Feeder DER'!$B$3:$V$366,'Feeder DER'!L$369,FALSE)),0,VLOOKUP($B394,'Feeder DER'!$B$3:$V$366,'Feeder DER'!L$369,FALSE)/1000)</f>
        <v>0.37370650589655596</v>
      </c>
      <c r="AM394" s="82">
        <f>IF(ISNA(VLOOKUP($B394,'Feeder DER'!$B$3:$V$366,'Feeder DER'!M$369,FALSE)),0,VLOOKUP($B394,'Feeder DER'!$B$3:$V$366,'Feeder DER'!M$369,FALSE)/1000)</f>
        <v>-0.17132015769296702</v>
      </c>
      <c r="AN394" s="82">
        <f>IF(ISNA(VLOOKUP($B394,'Feeder DER'!$B$3:$V$366,'Feeder DER'!N$369,FALSE)),0,VLOOKUP($B394,'Feeder DER'!$B$3:$V$366,'Feeder DER'!N$369,FALSE)/1000)</f>
        <v>-0.21279640780130402</v>
      </c>
      <c r="AO394" s="82">
        <f>IF(ISNA(VLOOKUP($B394,'Feeder DER'!$B$3:$V$366,'Feeder DER'!O$369,FALSE)),0,VLOOKUP($B394,'Feeder DER'!$B$3:$V$366,'Feeder DER'!O$369,FALSE)/1000)</f>
        <v>-0.25822466896048762</v>
      </c>
      <c r="AP394" s="82">
        <f>IF(ISNA(VLOOKUP($B394,'Feeder DER'!$B$3:$V$366,'Feeder DER'!P$369,FALSE)),0,VLOOKUP($B394,'Feeder DER'!$B$3:$V$366,'Feeder DER'!P$369,FALSE)/1000)</f>
        <v>-0.30268418944460279</v>
      </c>
      <c r="AQ394" s="82">
        <f>IF(ISNA(VLOOKUP($B394,'Feeder DER'!$B$3:$V$366,'Feeder DER'!Q$369,FALSE)),0,VLOOKUP($B394,'Feeder DER'!$B$3:$V$366,'Feeder DER'!Q$369,FALSE)/1000)</f>
        <v>-0.34194567727804004</v>
      </c>
      <c r="AR394" s="82">
        <f>IF(ISNA(VLOOKUP($B394,'Feeder DER'!$B$3:$V$366,'Feeder DER'!R$369,FALSE)),0,VLOOKUP($B394,'Feeder DER'!$B$3:$V$366,'Feeder DER'!R$369,FALSE)/1000)</f>
        <v>-0.37749438099466925</v>
      </c>
      <c r="AS394" s="82">
        <f>IF(ISNA(VLOOKUP($B394,'Feeder DER'!$B$3:$V$366,'Feeder DER'!S$369,FALSE)),0,VLOOKUP($B394,'Feeder DER'!$B$3:$V$366,'Feeder DER'!S$369,FALSE)/1000)</f>
        <v>-0.41105755594540949</v>
      </c>
      <c r="AT394" s="82">
        <f>IF(ISNA(VLOOKUP($B394,'Feeder DER'!$B$3:$V$366,'Feeder DER'!T$369,FALSE)),0,VLOOKUP($B394,'Feeder DER'!$B$3:$V$366,'Feeder DER'!T$369,FALSE)/1000)</f>
        <v>-0.44787045311562018</v>
      </c>
      <c r="AU394" s="82">
        <f>IF(ISNA(VLOOKUP($B394,'Feeder DER'!$B$3:$V$366,'Feeder DER'!U$369,FALSE)),0,VLOOKUP($B394,'Feeder DER'!$B$3:$V$366,'Feeder DER'!U$369,FALSE)/1000)</f>
        <v>-0.48460407435319303</v>
      </c>
      <c r="AV394" s="82">
        <f>IF(ISNA(VLOOKUP($B394,'Feeder DER'!$B$3:$V$366,'Feeder DER'!V$369,FALSE)),0,VLOOKUP($B394,'Feeder DER'!$B$3:$V$366,'Feeder DER'!V$369,FALSE)/1000)</f>
        <v>-0.5156409325172131</v>
      </c>
    </row>
    <row r="395" spans="1:48" x14ac:dyDescent="0.25">
      <c r="A395" s="9" t="s">
        <v>1673</v>
      </c>
      <c r="B395" s="108">
        <v>13057</v>
      </c>
      <c r="C395" s="109">
        <v>97.957911154648059</v>
      </c>
      <c r="D395" s="109">
        <v>166.83136398031235</v>
      </c>
      <c r="E395" s="109">
        <v>166.83136398031235</v>
      </c>
      <c r="F395" s="109">
        <v>169.37217063694015</v>
      </c>
      <c r="G395" s="109">
        <v>175.39415758592327</v>
      </c>
      <c r="H395" s="109">
        <v>179.6119118131455</v>
      </c>
      <c r="I395" s="109">
        <v>180.52836797035394</v>
      </c>
      <c r="J395" s="109">
        <v>181.48635655384021</v>
      </c>
      <c r="K395" s="109">
        <v>182.92716461215124</v>
      </c>
      <c r="L395" s="109">
        <v>188.74731878016385</v>
      </c>
      <c r="M395" s="109">
        <v>200.86064338001182</v>
      </c>
      <c r="N395" s="109">
        <v>212.9852725587366</v>
      </c>
      <c r="P395" s="109">
        <v>176.87211619211416</v>
      </c>
      <c r="Q395" s="109">
        <v>211.60466647573995</v>
      </c>
      <c r="R395" s="109">
        <v>211.60466647573995</v>
      </c>
      <c r="S395" s="109">
        <v>218.19597272692687</v>
      </c>
      <c r="T395" s="109">
        <v>222.45617418461291</v>
      </c>
      <c r="U395" s="109">
        <v>226.50067261724018</v>
      </c>
      <c r="V395" s="109">
        <v>227.95736174522685</v>
      </c>
      <c r="W395" s="109">
        <v>229.73787739551079</v>
      </c>
      <c r="X395" s="109">
        <v>232.28075784121273</v>
      </c>
      <c r="Y395" s="109">
        <v>236.92397605479263</v>
      </c>
      <c r="Z395" s="109">
        <v>248.58920957479759</v>
      </c>
      <c r="AA395" s="109">
        <v>259.16608632902586</v>
      </c>
      <c r="AC395" s="82">
        <f>IF(ISNA(VLOOKUP($B395,'Feeder DER'!$B$3:$V$366,'Feeder DER'!C$369,FALSE)),0,VLOOKUP($B395,'Feeder DER'!$B$3:$V$366,'Feeder DER'!C$369,FALSE)/1000)</f>
        <v>4.8450056373187896E-2</v>
      </c>
      <c r="AD395" s="82">
        <f>IF(ISNA(VLOOKUP($B395,'Feeder DER'!$B$3:$V$366,'Feeder DER'!D$369,FALSE)),0,VLOOKUP($B395,'Feeder DER'!$B$3:$V$366,'Feeder DER'!D$369,FALSE)/1000)</f>
        <v>9.7909135481431264E-2</v>
      </c>
      <c r="AE395" s="82">
        <f>IF(ISNA(VLOOKUP($B395,'Feeder DER'!$B$3:$V$366,'Feeder DER'!E$369,FALSE)),0,VLOOKUP($B395,'Feeder DER'!$B$3:$V$366,'Feeder DER'!E$369,FALSE)/1000)</f>
        <v>0.15544456143190233</v>
      </c>
      <c r="AF395" s="82">
        <f>IF(ISNA(VLOOKUP($B395,'Feeder DER'!$B$3:$V$366,'Feeder DER'!F$369,FALSE)),0,VLOOKUP($B395,'Feeder DER'!$B$3:$V$366,'Feeder DER'!F$369,FALSE)/1000)</f>
        <v>0.21899322469278149</v>
      </c>
      <c r="AG395" s="82">
        <f>IF(ISNA(VLOOKUP($B395,'Feeder DER'!$B$3:$V$366,'Feeder DER'!G$369,FALSE)),0,VLOOKUP($B395,'Feeder DER'!$B$3:$V$366,'Feeder DER'!G$369,FALSE)/1000)</f>
        <v>0.2834427412478433</v>
      </c>
      <c r="AH395" s="82">
        <f>IF(ISNA(VLOOKUP($B395,'Feeder DER'!$B$3:$V$366,'Feeder DER'!H$369,FALSE)),0,VLOOKUP($B395,'Feeder DER'!$B$3:$V$366,'Feeder DER'!H$369,FALSE)/1000)</f>
        <v>0.35373794347974191</v>
      </c>
      <c r="AI395" s="82">
        <f>IF(ISNA(VLOOKUP($B395,'Feeder DER'!$B$3:$V$366,'Feeder DER'!I$369,FALSE)),0,VLOOKUP($B395,'Feeder DER'!$B$3:$V$366,'Feeder DER'!I$369,FALSE)/1000)</f>
        <v>0.43158833718029155</v>
      </c>
      <c r="AJ395" s="82">
        <f>IF(ISNA(VLOOKUP($B395,'Feeder DER'!$B$3:$V$366,'Feeder DER'!J$369,FALSE)),0,VLOOKUP($B395,'Feeder DER'!$B$3:$V$366,'Feeder DER'!J$369,FALSE)/1000)</f>
        <v>0.59930780330845113</v>
      </c>
      <c r="AK395" s="82">
        <f>IF(ISNA(VLOOKUP($B395,'Feeder DER'!$B$3:$V$366,'Feeder DER'!K$369,FALSE)),0,VLOOKUP($B395,'Feeder DER'!$B$3:$V$366,'Feeder DER'!K$369,FALSE)/1000)</f>
        <v>0.73984701725606528</v>
      </c>
      <c r="AL395" s="82">
        <f>IF(ISNA(VLOOKUP($B395,'Feeder DER'!$B$3:$V$366,'Feeder DER'!L$369,FALSE)),0,VLOOKUP($B395,'Feeder DER'!$B$3:$V$366,'Feeder DER'!L$369,FALSE)/1000)</f>
        <v>0.87064181819864872</v>
      </c>
      <c r="AM395" s="82">
        <f>IF(ISNA(VLOOKUP($B395,'Feeder DER'!$B$3:$V$366,'Feeder DER'!M$369,FALSE)),0,VLOOKUP($B395,'Feeder DER'!$B$3:$V$366,'Feeder DER'!M$369,FALSE)/1000)</f>
        <v>-0.47561933839088788</v>
      </c>
      <c r="AN395" s="82">
        <f>IF(ISNA(VLOOKUP($B395,'Feeder DER'!$B$3:$V$366,'Feeder DER'!N$369,FALSE)),0,VLOOKUP($B395,'Feeder DER'!$B$3:$V$366,'Feeder DER'!N$369,FALSE)/1000)</f>
        <v>-0.58666594257539073</v>
      </c>
      <c r="AO395" s="82">
        <f>IF(ISNA(VLOOKUP($B395,'Feeder DER'!$B$3:$V$366,'Feeder DER'!O$369,FALSE)),0,VLOOKUP($B395,'Feeder DER'!$B$3:$V$366,'Feeder DER'!O$369,FALSE)/1000)</f>
        <v>-0.70666150711563225</v>
      </c>
      <c r="AP395" s="82">
        <f>IF(ISNA(VLOOKUP($B395,'Feeder DER'!$B$3:$V$366,'Feeder DER'!P$369,FALSE)),0,VLOOKUP($B395,'Feeder DER'!$B$3:$V$366,'Feeder DER'!P$369,FALSE)/1000)</f>
        <v>-0.82262864549464876</v>
      </c>
      <c r="AQ395" s="82">
        <f>IF(ISNA(VLOOKUP($B395,'Feeder DER'!$B$3:$V$366,'Feeder DER'!Q$369,FALSE)),0,VLOOKUP($B395,'Feeder DER'!$B$3:$V$366,'Feeder DER'!Q$369,FALSE)/1000)</f>
        <v>-0.92387810439806894</v>
      </c>
      <c r="AR395" s="82">
        <f>IF(ISNA(VLOOKUP($B395,'Feeder DER'!$B$3:$V$366,'Feeder DER'!R$369,FALSE)),0,VLOOKUP($B395,'Feeder DER'!$B$3:$V$366,'Feeder DER'!R$369,FALSE)/1000)</f>
        <v>-1.0149213655528091</v>
      </c>
      <c r="AS395" s="82">
        <f>IF(ISNA(VLOOKUP($B395,'Feeder DER'!$B$3:$V$366,'Feeder DER'!S$369,FALSE)),0,VLOOKUP($B395,'Feeder DER'!$B$3:$V$366,'Feeder DER'!S$369,FALSE)/1000)</f>
        <v>-1.1003091914618131</v>
      </c>
      <c r="AT395" s="82">
        <f>IF(ISNA(VLOOKUP($B395,'Feeder DER'!$B$3:$V$366,'Feeder DER'!T$369,FALSE)),0,VLOOKUP($B395,'Feeder DER'!$B$3:$V$366,'Feeder DER'!T$369,FALSE)/1000)</f>
        <v>-1.1969708573215152</v>
      </c>
      <c r="AU395" s="82">
        <f>IF(ISNA(VLOOKUP($B395,'Feeder DER'!$B$3:$V$366,'Feeder DER'!U$369,FALSE)),0,VLOOKUP($B395,'Feeder DER'!$B$3:$V$366,'Feeder DER'!U$369,FALSE)/1000)</f>
        <v>-1.2927742527907355</v>
      </c>
      <c r="AV395" s="82">
        <f>IF(ISNA(VLOOKUP($B395,'Feeder DER'!$B$3:$V$366,'Feeder DER'!V$369,FALSE)),0,VLOOKUP($B395,'Feeder DER'!$B$3:$V$366,'Feeder DER'!V$369,FALSE)/1000)</f>
        <v>-1.375684338140742</v>
      </c>
    </row>
    <row r="396" spans="1:48" x14ac:dyDescent="0.25">
      <c r="A396" s="9" t="s">
        <v>1673</v>
      </c>
      <c r="B396" s="110">
        <v>13058</v>
      </c>
      <c r="C396" s="111">
        <v>65.244212520550491</v>
      </c>
      <c r="D396" s="111">
        <v>70.131357748410281</v>
      </c>
      <c r="E396" s="111">
        <v>70.131357748410281</v>
      </c>
      <c r="F396" s="111">
        <v>71.199443606813588</v>
      </c>
      <c r="G396" s="111">
        <v>73.730922766363179</v>
      </c>
      <c r="H396" s="111">
        <v>75.503951671402262</v>
      </c>
      <c r="I396" s="111">
        <v>75.889204858144197</v>
      </c>
      <c r="J396" s="111">
        <v>76.291917144757747</v>
      </c>
      <c r="K396" s="111">
        <v>76.897593577374622</v>
      </c>
      <c r="L396" s="111">
        <v>79.34422773757943</v>
      </c>
      <c r="M396" s="111">
        <v>84.436339201313601</v>
      </c>
      <c r="N396" s="111">
        <v>89.533202801855211</v>
      </c>
      <c r="P396" s="111">
        <v>91.659947533946934</v>
      </c>
      <c r="Q396" s="111">
        <v>57.474789612793487</v>
      </c>
      <c r="R396" s="111">
        <v>57.474789612793487</v>
      </c>
      <c r="S396" s="111">
        <v>59.265080660575698</v>
      </c>
      <c r="T396" s="111">
        <v>60.422211013921164</v>
      </c>
      <c r="U396" s="111">
        <v>61.520753406090833</v>
      </c>
      <c r="V396" s="111">
        <v>61.91641056505938</v>
      </c>
      <c r="W396" s="111">
        <v>62.400023540646046</v>
      </c>
      <c r="X396" s="111">
        <v>63.090705466812175</v>
      </c>
      <c r="Y396" s="111">
        <v>64.351868532809078</v>
      </c>
      <c r="Z396" s="111">
        <v>67.520309255373476</v>
      </c>
      <c r="AA396" s="111">
        <v>70.393137044733251</v>
      </c>
      <c r="AC396" s="82">
        <f>IF(ISNA(VLOOKUP($B396,'Feeder DER'!$B$3:$V$366,'Feeder DER'!C$369,FALSE)),0,VLOOKUP($B396,'Feeder DER'!$B$3:$V$366,'Feeder DER'!C$369,FALSE)/1000)</f>
        <v>6.2775754524988924E-4</v>
      </c>
      <c r="AD396" s="82">
        <f>IF(ISNA(VLOOKUP($B396,'Feeder DER'!$B$3:$V$366,'Feeder DER'!D$369,FALSE)),0,VLOOKUP($B396,'Feeder DER'!$B$3:$V$366,'Feeder DER'!D$369,FALSE)/1000)</f>
        <v>1.2322300084312743E-3</v>
      </c>
      <c r="AE396" s="82">
        <f>IF(ISNA(VLOOKUP($B396,'Feeder DER'!$B$3:$V$366,'Feeder DER'!E$369,FALSE)),0,VLOOKUP($B396,'Feeder DER'!$B$3:$V$366,'Feeder DER'!E$369,FALSE)/1000)</f>
        <v>1.9596738054940043E-3</v>
      </c>
      <c r="AF396" s="82">
        <f>IF(ISNA(VLOOKUP($B396,'Feeder DER'!$B$3:$V$366,'Feeder DER'!F$369,FALSE)),0,VLOOKUP($B396,'Feeder DER'!$B$3:$V$366,'Feeder DER'!F$369,FALSE)/1000)</f>
        <v>2.8109358674224916E-3</v>
      </c>
      <c r="AG396" s="82">
        <f>IF(ISNA(VLOOKUP($B396,'Feeder DER'!$B$3:$V$366,'Feeder DER'!G$369,FALSE)),0,VLOOKUP($B396,'Feeder DER'!$B$3:$V$366,'Feeder DER'!G$369,FALSE)/1000)</f>
        <v>3.7192285503657384E-3</v>
      </c>
      <c r="AH396" s="82">
        <f>IF(ISNA(VLOOKUP($B396,'Feeder DER'!$B$3:$V$366,'Feeder DER'!H$369,FALSE)),0,VLOOKUP($B396,'Feeder DER'!$B$3:$V$366,'Feeder DER'!H$369,FALSE)/1000)</f>
        <v>4.773756961686376E-3</v>
      </c>
      <c r="AI396" s="82">
        <f>IF(ISNA(VLOOKUP($B396,'Feeder DER'!$B$3:$V$366,'Feeder DER'!I$369,FALSE)),0,VLOOKUP($B396,'Feeder DER'!$B$3:$V$366,'Feeder DER'!I$369,FALSE)/1000)</f>
        <v>5.9810149144824618E-3</v>
      </c>
      <c r="AJ396" s="82">
        <f>IF(ISNA(VLOOKUP($B396,'Feeder DER'!$B$3:$V$366,'Feeder DER'!J$369,FALSE)),0,VLOOKUP($B396,'Feeder DER'!$B$3:$V$366,'Feeder DER'!J$369,FALSE)/1000)</f>
        <v>8.6869291499828191E-3</v>
      </c>
      <c r="AK396" s="82">
        <f>IF(ISNA(VLOOKUP($B396,'Feeder DER'!$B$3:$V$366,'Feeder DER'!K$369,FALSE)),0,VLOOKUP($B396,'Feeder DER'!$B$3:$V$366,'Feeder DER'!K$369,FALSE)/1000)</f>
        <v>1.0906580269768758E-2</v>
      </c>
      <c r="AL396" s="82">
        <f>IF(ISNA(VLOOKUP($B396,'Feeder DER'!$B$3:$V$366,'Feeder DER'!L$369,FALSE)),0,VLOOKUP($B396,'Feeder DER'!$B$3:$V$366,'Feeder DER'!L$369,FALSE)/1000)</f>
        <v>1.2969912347225599E-2</v>
      </c>
      <c r="AM396" s="82">
        <f>IF(ISNA(VLOOKUP($B396,'Feeder DER'!$B$3:$V$366,'Feeder DER'!M$369,FALSE)),0,VLOOKUP($B396,'Feeder DER'!$B$3:$V$366,'Feeder DER'!M$369,FALSE)/1000)</f>
        <v>-6.4620736079737716E-3</v>
      </c>
      <c r="AN396" s="82">
        <f>IF(ISNA(VLOOKUP($B396,'Feeder DER'!$B$3:$V$366,'Feeder DER'!N$369,FALSE)),0,VLOOKUP($B396,'Feeder DER'!$B$3:$V$366,'Feeder DER'!N$369,FALSE)/1000)</f>
        <v>-7.8035983152215547E-3</v>
      </c>
      <c r="AO396" s="82">
        <f>IF(ISNA(VLOOKUP($B396,'Feeder DER'!$B$3:$V$366,'Feeder DER'!O$369,FALSE)),0,VLOOKUP($B396,'Feeder DER'!$B$3:$V$366,'Feeder DER'!O$369,FALSE)/1000)</f>
        <v>-9.270556997452736E-3</v>
      </c>
      <c r="AP396" s="82">
        <f>IF(ISNA(VLOOKUP($B396,'Feeder DER'!$B$3:$V$366,'Feeder DER'!P$369,FALSE)),0,VLOOKUP($B396,'Feeder DER'!$B$3:$V$366,'Feeder DER'!P$369,FALSE)/1000)</f>
        <v>-1.0698903629250817E-2</v>
      </c>
      <c r="AQ396" s="82">
        <f>IF(ISNA(VLOOKUP($B396,'Feeder DER'!$B$3:$V$366,'Feeder DER'!Q$369,FALSE)),0,VLOOKUP($B396,'Feeder DER'!$B$3:$V$366,'Feeder DER'!Q$369,FALSE)/1000)</f>
        <v>-1.1951268598285245E-2</v>
      </c>
      <c r="AR396" s="82">
        <f>IF(ISNA(VLOOKUP($B396,'Feeder DER'!$B$3:$V$366,'Feeder DER'!R$369,FALSE)),0,VLOOKUP($B396,'Feeder DER'!$B$3:$V$366,'Feeder DER'!R$369,FALSE)/1000)</f>
        <v>-1.3072250660206343E-2</v>
      </c>
      <c r="AS396" s="82">
        <f>IF(ISNA(VLOOKUP($B396,'Feeder DER'!$B$3:$V$366,'Feeder DER'!S$369,FALSE)),0,VLOOKUP($B396,'Feeder DER'!$B$3:$V$366,'Feeder DER'!S$369,FALSE)/1000)</f>
        <v>-1.4117693670045452E-2</v>
      </c>
      <c r="AT396" s="82">
        <f>IF(ISNA(VLOOKUP($B396,'Feeder DER'!$B$3:$V$366,'Feeder DER'!T$369,FALSE)),0,VLOOKUP($B396,'Feeder DER'!$B$3:$V$366,'Feeder DER'!T$369,FALSE)/1000)</f>
        <v>-1.5191997404897578E-2</v>
      </c>
      <c r="AU396" s="82">
        <f>IF(ISNA(VLOOKUP($B396,'Feeder DER'!$B$3:$V$366,'Feeder DER'!U$369,FALSE)),0,VLOOKUP($B396,'Feeder DER'!$B$3:$V$366,'Feeder DER'!U$369,FALSE)/1000)</f>
        <v>-1.6267801075613611E-2</v>
      </c>
      <c r="AV396" s="82">
        <f>IF(ISNA(VLOOKUP($B396,'Feeder DER'!$B$3:$V$366,'Feeder DER'!V$369,FALSE)),0,VLOOKUP($B396,'Feeder DER'!$B$3:$V$366,'Feeder DER'!V$369,FALSE)/1000)</f>
        <v>-1.7159608554702534E-2</v>
      </c>
    </row>
  </sheetData>
  <autoFilter ref="A4:AA396" xr:uid="{00000000-0009-0000-0000-000006000000}">
    <sortState xmlns:xlrd2="http://schemas.microsoft.com/office/spreadsheetml/2017/richdata2" ref="A5:AA396">
      <sortCondition ref="A4:A396"/>
    </sortState>
  </autoFilter>
  <mergeCells count="4">
    <mergeCell ref="C3:N3"/>
    <mergeCell ref="P3:AA3"/>
    <mergeCell ref="AM3:AV3"/>
    <mergeCell ref="AC3:AL3"/>
  </mergeCells>
  <conditionalFormatting sqref="P5:AA53">
    <cfRule type="cellIs" dxfId="1" priority="2" operator="greaterThanOrEqual">
      <formula>#REF!</formula>
    </cfRule>
  </conditionalFormatting>
  <conditionalFormatting sqref="AC5:AV396">
    <cfRule type="cellIs" dxfId="0" priority="1" operator="greaterThanOrEqual">
      <formula>#REF!</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9DC1-7AA1-431A-AE77-8C14590B8EF9}">
  <sheetPr codeName="Sheet8">
    <tabColor theme="1"/>
  </sheetPr>
  <dimension ref="A1:AJ241"/>
  <sheetViews>
    <sheetView zoomScale="64" workbookViewId="0">
      <selection sqref="A1:AJ878"/>
    </sheetView>
  </sheetViews>
  <sheetFormatPr defaultRowHeight="15" x14ac:dyDescent="0.25"/>
  <cols>
    <col min="1" max="1" width="9.42578125" customWidth="1"/>
    <col min="2" max="2" width="29.28515625" customWidth="1"/>
    <col min="3" max="3" width="18.5703125" bestFit="1" customWidth="1"/>
    <col min="4" max="4" width="14.7109375" bestFit="1" customWidth="1"/>
    <col min="5" max="5" width="51.85546875" bestFit="1" customWidth="1"/>
    <col min="6" max="6" width="12.42578125" bestFit="1" customWidth="1"/>
    <col min="7" max="7" width="22.85546875" bestFit="1" customWidth="1"/>
    <col min="8" max="8" width="14.7109375" bestFit="1" customWidth="1"/>
    <col min="9" max="9" width="19.28515625" bestFit="1" customWidth="1"/>
    <col min="11" max="11" width="18.5703125" bestFit="1" customWidth="1"/>
    <col min="12" max="12" width="162" customWidth="1"/>
    <col min="13" max="13" width="12.85546875" bestFit="1" customWidth="1"/>
    <col min="14" max="14" width="20.7109375" customWidth="1"/>
    <col min="15" max="15" width="21.7109375" customWidth="1"/>
    <col min="17" max="17" width="36.140625" bestFit="1" customWidth="1"/>
    <col min="18" max="18" width="31.42578125" customWidth="1"/>
    <col min="19" max="19" width="17.7109375" bestFit="1" customWidth="1"/>
    <col min="21" max="21" width="3.7109375" customWidth="1"/>
    <col min="22" max="22" width="14.140625" bestFit="1" customWidth="1"/>
    <col min="23" max="24" width="11.5703125" bestFit="1" customWidth="1"/>
    <col min="27" max="27" width="18.5703125" bestFit="1" customWidth="1"/>
    <col min="28" max="29" width="11.85546875" bestFit="1" customWidth="1"/>
    <col min="31" max="31" width="12" bestFit="1" customWidth="1"/>
    <col min="33" max="33" width="18.5703125" bestFit="1" customWidth="1"/>
    <col min="35" max="35" width="19.28515625" bestFit="1" customWidth="1"/>
    <col min="36" max="36" width="7" bestFit="1" customWidth="1"/>
    <col min="39" max="39" width="36.140625" bestFit="1" customWidth="1"/>
    <col min="40" max="40" width="17.5703125" customWidth="1"/>
  </cols>
  <sheetData>
    <row r="1" spans="1:36" x14ac:dyDescent="0.25">
      <c r="A1" s="216" t="s">
        <v>1273</v>
      </c>
      <c r="B1" s="216"/>
    </row>
    <row r="2" spans="1:36" x14ac:dyDescent="0.25">
      <c r="A2" s="34"/>
      <c r="B2" t="s">
        <v>1274</v>
      </c>
    </row>
    <row r="3" spans="1:36" x14ac:dyDescent="0.25">
      <c r="A3" s="35"/>
      <c r="B3" t="s">
        <v>1275</v>
      </c>
      <c r="M3" s="1" t="s">
        <v>1283</v>
      </c>
    </row>
    <row r="4" spans="1:36" x14ac:dyDescent="0.25">
      <c r="A4" s="29"/>
      <c r="B4" t="s">
        <v>1276</v>
      </c>
      <c r="N4" s="214" t="s">
        <v>1280</v>
      </c>
      <c r="O4" s="215"/>
      <c r="Q4" s="214" t="s">
        <v>1631</v>
      </c>
      <c r="R4" s="215"/>
      <c r="V4" s="214" t="s">
        <v>1272</v>
      </c>
      <c r="W4" s="215"/>
      <c r="X4" s="215"/>
      <c r="AA4" s="214" t="s">
        <v>1279</v>
      </c>
      <c r="AB4" s="215"/>
      <c r="AC4" s="215"/>
      <c r="AD4" s="215"/>
      <c r="AE4" s="217"/>
    </row>
    <row r="5" spans="1:36" x14ac:dyDescent="0.25">
      <c r="C5" s="214" t="s">
        <v>1281</v>
      </c>
      <c r="D5" s="215"/>
      <c r="E5" s="215"/>
      <c r="F5" s="215"/>
      <c r="G5" s="215"/>
      <c r="H5" s="215"/>
      <c r="I5" s="215"/>
      <c r="K5" s="214" t="s">
        <v>1282</v>
      </c>
      <c r="L5" s="215"/>
      <c r="N5" s="38"/>
      <c r="O5" s="39"/>
      <c r="Q5" s="26" t="s">
        <v>103</v>
      </c>
      <c r="R5" s="26" t="s">
        <v>94</v>
      </c>
      <c r="V5" s="38"/>
      <c r="W5" s="39"/>
      <c r="X5" s="39"/>
      <c r="AA5" s="37"/>
      <c r="AB5" s="39"/>
      <c r="AC5" s="39"/>
      <c r="AD5" s="39"/>
      <c r="AE5" s="39"/>
      <c r="AG5" s="213"/>
      <c r="AH5" s="213"/>
      <c r="AI5" s="213"/>
      <c r="AJ5" s="213"/>
    </row>
    <row r="6" spans="1:36" x14ac:dyDescent="0.25">
      <c r="C6" s="23" t="s">
        <v>96</v>
      </c>
      <c r="D6" s="23" t="s">
        <v>97</v>
      </c>
      <c r="E6" s="23" t="s">
        <v>98</v>
      </c>
      <c r="F6" s="23" t="s">
        <v>99</v>
      </c>
      <c r="G6" s="23" t="s">
        <v>100</v>
      </c>
      <c r="H6" s="23" t="s">
        <v>101</v>
      </c>
      <c r="I6" s="28" t="s">
        <v>1269</v>
      </c>
      <c r="K6" s="23" t="s">
        <v>96</v>
      </c>
      <c r="L6" s="23" t="s">
        <v>102</v>
      </c>
      <c r="N6" s="26" t="s">
        <v>96</v>
      </c>
      <c r="O6" s="27" t="s">
        <v>1268</v>
      </c>
      <c r="Q6" s="24" t="s">
        <v>301</v>
      </c>
      <c r="R6" s="25" t="s">
        <v>81</v>
      </c>
      <c r="V6" s="26" t="s">
        <v>96</v>
      </c>
      <c r="W6" s="26" t="s">
        <v>1270</v>
      </c>
      <c r="X6" s="26" t="s">
        <v>1271</v>
      </c>
      <c r="AA6" s="23" t="s">
        <v>96</v>
      </c>
      <c r="AB6" s="36" t="s">
        <v>90</v>
      </c>
      <c r="AC6" s="36" t="s">
        <v>1</v>
      </c>
      <c r="AD6" s="36" t="s">
        <v>1277</v>
      </c>
      <c r="AE6" s="36" t="s">
        <v>1278</v>
      </c>
    </row>
    <row r="7" spans="1:36" ht="30" x14ac:dyDescent="0.25">
      <c r="B7" t="s">
        <v>105</v>
      </c>
      <c r="C7" s="24" t="s">
        <v>104</v>
      </c>
      <c r="D7" s="24" t="s">
        <v>2</v>
      </c>
      <c r="E7" s="24" t="s">
        <v>108</v>
      </c>
      <c r="F7" s="24" t="s">
        <v>109</v>
      </c>
      <c r="G7" s="24">
        <v>1</v>
      </c>
      <c r="H7" s="24" t="s">
        <v>90</v>
      </c>
      <c r="I7" s="24" t="s">
        <v>1</v>
      </c>
      <c r="K7" s="24" t="s">
        <v>104</v>
      </c>
      <c r="L7" s="25" t="s">
        <v>110</v>
      </c>
      <c r="N7" s="24" t="s">
        <v>105</v>
      </c>
      <c r="O7" s="25">
        <v>4.5</v>
      </c>
      <c r="Q7" s="24" t="s">
        <v>302</v>
      </c>
      <c r="R7" s="25"/>
      <c r="V7" s="24" t="s">
        <v>105</v>
      </c>
      <c r="W7" s="9">
        <v>0.36324000000000001</v>
      </c>
      <c r="X7" s="9">
        <v>1.6</v>
      </c>
      <c r="Z7" t="s">
        <v>105</v>
      </c>
      <c r="AA7" s="24" t="s">
        <v>104</v>
      </c>
      <c r="AB7" s="24">
        <v>0.14792</v>
      </c>
      <c r="AC7" s="9">
        <v>0.4652</v>
      </c>
      <c r="AD7" s="9" t="s">
        <v>1</v>
      </c>
      <c r="AE7" s="24" t="s">
        <v>90</v>
      </c>
    </row>
    <row r="8" spans="1:36" x14ac:dyDescent="0.25">
      <c r="B8" t="s">
        <v>111</v>
      </c>
      <c r="C8" s="24" t="s">
        <v>52</v>
      </c>
      <c r="D8" s="24" t="s">
        <v>113</v>
      </c>
      <c r="E8" s="24" t="s">
        <v>108</v>
      </c>
      <c r="F8" s="24" t="s">
        <v>114</v>
      </c>
      <c r="G8" s="24">
        <v>1</v>
      </c>
      <c r="H8" s="24" t="s">
        <v>1</v>
      </c>
      <c r="I8" s="24" t="s">
        <v>90</v>
      </c>
      <c r="K8" s="24" t="s">
        <v>88</v>
      </c>
      <c r="L8" s="25" t="s">
        <v>115</v>
      </c>
      <c r="N8" s="24" t="s">
        <v>111</v>
      </c>
      <c r="O8" s="25">
        <v>4</v>
      </c>
      <c r="Q8" s="24" t="s">
        <v>303</v>
      </c>
      <c r="R8" s="25"/>
      <c r="V8" s="24" t="s">
        <v>111</v>
      </c>
      <c r="W8" s="9">
        <v>1.211379999999999</v>
      </c>
      <c r="X8" s="9">
        <v>5</v>
      </c>
      <c r="Z8" t="s">
        <v>111</v>
      </c>
      <c r="AA8" s="24" t="s">
        <v>52</v>
      </c>
      <c r="AB8" s="24">
        <v>6.6818</v>
      </c>
      <c r="AC8" s="9">
        <v>9.5648</v>
      </c>
      <c r="AD8" s="9" t="s">
        <v>1</v>
      </c>
      <c r="AE8" s="24" t="s">
        <v>90</v>
      </c>
    </row>
    <row r="9" spans="1:36" x14ac:dyDescent="0.25">
      <c r="B9" t="s">
        <v>116</v>
      </c>
      <c r="C9" s="24" t="s">
        <v>48</v>
      </c>
      <c r="D9" s="24" t="s">
        <v>118</v>
      </c>
      <c r="E9" s="24" t="s">
        <v>108</v>
      </c>
      <c r="F9" s="24" t="s">
        <v>119</v>
      </c>
      <c r="G9" s="24">
        <v>2</v>
      </c>
      <c r="H9" s="24" t="s">
        <v>90</v>
      </c>
      <c r="I9" s="24" t="s">
        <v>1</v>
      </c>
      <c r="K9" s="24" t="s">
        <v>64</v>
      </c>
      <c r="L9" s="25" t="s">
        <v>120</v>
      </c>
      <c r="N9" s="24" t="s">
        <v>121</v>
      </c>
      <c r="O9" s="25">
        <v>11.5</v>
      </c>
      <c r="Q9" s="24" t="s">
        <v>304</v>
      </c>
      <c r="R9" s="25"/>
      <c r="V9" s="24" t="s">
        <v>121</v>
      </c>
      <c r="W9" s="9">
        <v>13.975350000000065</v>
      </c>
      <c r="X9" s="9">
        <v>4.1352700000000002</v>
      </c>
      <c r="Z9" t="s">
        <v>116</v>
      </c>
      <c r="AA9" s="24" t="s">
        <v>48</v>
      </c>
      <c r="AB9" s="24">
        <v>34.827400000000004</v>
      </c>
      <c r="AC9" s="9">
        <v>21.774999999999999</v>
      </c>
      <c r="AD9" s="9" t="s">
        <v>90</v>
      </c>
      <c r="AE9" s="24" t="s">
        <v>1</v>
      </c>
    </row>
    <row r="10" spans="1:36" x14ac:dyDescent="0.25">
      <c r="B10" t="s">
        <v>121</v>
      </c>
      <c r="C10" s="24" t="s">
        <v>88</v>
      </c>
      <c r="D10" s="24" t="s">
        <v>124</v>
      </c>
      <c r="E10" s="24" t="s">
        <v>108</v>
      </c>
      <c r="F10" s="24" t="s">
        <v>114</v>
      </c>
      <c r="G10" s="24">
        <v>2</v>
      </c>
      <c r="H10" s="24" t="s">
        <v>90</v>
      </c>
      <c r="I10" s="24" t="s">
        <v>1</v>
      </c>
      <c r="K10" s="24"/>
      <c r="L10" s="25"/>
      <c r="N10" s="24" t="s">
        <v>116</v>
      </c>
      <c r="O10" s="25">
        <v>7.5</v>
      </c>
      <c r="Q10" s="24" t="s">
        <v>305</v>
      </c>
      <c r="R10" s="25"/>
      <c r="V10" s="24" t="s">
        <v>116</v>
      </c>
      <c r="W10" s="9">
        <v>10.207490000000043</v>
      </c>
      <c r="X10" s="9">
        <v>0.32</v>
      </c>
      <c r="Z10" t="s">
        <v>121</v>
      </c>
      <c r="AA10" s="24" t="s">
        <v>88</v>
      </c>
      <c r="AB10" s="24">
        <v>60.372199999999999</v>
      </c>
      <c r="AC10" s="9">
        <v>39.758600000000001</v>
      </c>
      <c r="AD10" s="9" t="s">
        <v>90</v>
      </c>
      <c r="AE10" s="24" t="s">
        <v>1</v>
      </c>
    </row>
    <row r="11" spans="1:36" ht="45" x14ac:dyDescent="0.25">
      <c r="B11" t="s">
        <v>125</v>
      </c>
      <c r="C11" s="24" t="s">
        <v>4</v>
      </c>
      <c r="D11" s="24" t="s">
        <v>118</v>
      </c>
      <c r="E11" s="24" t="s">
        <v>108</v>
      </c>
      <c r="F11" s="24" t="s">
        <v>119</v>
      </c>
      <c r="G11" s="24">
        <v>2</v>
      </c>
      <c r="H11" s="24" t="s">
        <v>90</v>
      </c>
      <c r="I11" s="24" t="s">
        <v>1</v>
      </c>
      <c r="K11" s="24" t="s">
        <v>127</v>
      </c>
      <c r="L11" s="25" t="s">
        <v>128</v>
      </c>
      <c r="N11" s="24" t="s">
        <v>129</v>
      </c>
      <c r="O11" s="25">
        <v>1</v>
      </c>
      <c r="Q11" s="24" t="s">
        <v>323</v>
      </c>
      <c r="R11" s="25" t="s">
        <v>53</v>
      </c>
      <c r="V11" s="24" t="s">
        <v>129</v>
      </c>
      <c r="W11" s="9">
        <v>15.6436300000003</v>
      </c>
      <c r="X11" s="9">
        <v>1.0649999999999999</v>
      </c>
      <c r="Z11" t="s">
        <v>125</v>
      </c>
      <c r="AA11" s="24" t="s">
        <v>4</v>
      </c>
      <c r="AB11" s="24">
        <v>40.166599999999995</v>
      </c>
      <c r="AC11" s="9">
        <v>22.161000000000001</v>
      </c>
      <c r="AD11" s="9" t="s">
        <v>90</v>
      </c>
      <c r="AE11" s="24" t="s">
        <v>1</v>
      </c>
    </row>
    <row r="12" spans="1:36" ht="30" x14ac:dyDescent="0.25">
      <c r="B12" t="s">
        <v>129</v>
      </c>
      <c r="C12" s="24" t="s">
        <v>5</v>
      </c>
      <c r="D12" s="24" t="s">
        <v>118</v>
      </c>
      <c r="E12" s="24" t="s">
        <v>131</v>
      </c>
      <c r="F12" s="24" t="s">
        <v>132</v>
      </c>
      <c r="G12" s="24">
        <v>3</v>
      </c>
      <c r="H12" s="24" t="s">
        <v>90</v>
      </c>
      <c r="I12" s="24" t="s">
        <v>1</v>
      </c>
      <c r="K12" s="24" t="s">
        <v>56</v>
      </c>
      <c r="L12" s="25" t="s">
        <v>133</v>
      </c>
      <c r="N12" s="24" t="s">
        <v>125</v>
      </c>
      <c r="O12" s="25">
        <v>2</v>
      </c>
      <c r="Q12" s="24" t="s">
        <v>324</v>
      </c>
      <c r="R12" s="25" t="s">
        <v>87</v>
      </c>
      <c r="V12" s="24" t="s">
        <v>125</v>
      </c>
      <c r="W12" s="9">
        <v>7.4504400000000501</v>
      </c>
      <c r="X12" s="9">
        <v>1.69</v>
      </c>
      <c r="Z12" t="s">
        <v>129</v>
      </c>
      <c r="AA12" s="24" t="s">
        <v>5</v>
      </c>
      <c r="AB12" s="24">
        <v>92.304000000000002</v>
      </c>
      <c r="AC12" s="9">
        <v>58.712200000000003</v>
      </c>
      <c r="AD12" s="9" t="s">
        <v>90</v>
      </c>
      <c r="AE12" s="24" t="s">
        <v>1</v>
      </c>
    </row>
    <row r="13" spans="1:36" ht="30" x14ac:dyDescent="0.25">
      <c r="B13" t="s">
        <v>134</v>
      </c>
      <c r="C13" s="24" t="s">
        <v>59</v>
      </c>
      <c r="D13" s="24" t="s">
        <v>136</v>
      </c>
      <c r="E13" s="24" t="s">
        <v>108</v>
      </c>
      <c r="F13" s="24" t="s">
        <v>114</v>
      </c>
      <c r="G13" s="24">
        <v>1</v>
      </c>
      <c r="H13" s="24" t="s">
        <v>1</v>
      </c>
      <c r="I13" s="24" t="s">
        <v>90</v>
      </c>
      <c r="K13" s="24" t="s">
        <v>137</v>
      </c>
      <c r="L13" s="25" t="s">
        <v>138</v>
      </c>
      <c r="N13" s="24" t="s">
        <v>139</v>
      </c>
      <c r="O13" s="25">
        <v>0.5</v>
      </c>
      <c r="Q13" s="24" t="s">
        <v>325</v>
      </c>
      <c r="R13" s="25"/>
      <c r="V13" s="24" t="s">
        <v>139</v>
      </c>
      <c r="W13" s="9">
        <v>0</v>
      </c>
      <c r="X13" s="9">
        <v>0</v>
      </c>
      <c r="Z13" t="s">
        <v>134</v>
      </c>
      <c r="AA13" s="24" t="s">
        <v>59</v>
      </c>
      <c r="AB13" s="24">
        <v>6.0373999999999999</v>
      </c>
      <c r="AC13" s="9">
        <v>8.9534000000000002</v>
      </c>
      <c r="AD13" s="9" t="s">
        <v>1</v>
      </c>
      <c r="AE13" s="24" t="s">
        <v>90</v>
      </c>
    </row>
    <row r="14" spans="1:36" ht="45" x14ac:dyDescent="0.25">
      <c r="B14" t="s">
        <v>139</v>
      </c>
      <c r="C14" s="24" t="s">
        <v>47</v>
      </c>
      <c r="D14" s="24" t="s">
        <v>2</v>
      </c>
      <c r="E14" s="24" t="s">
        <v>108</v>
      </c>
      <c r="F14" s="24" t="s">
        <v>114</v>
      </c>
      <c r="G14" s="24">
        <v>1</v>
      </c>
      <c r="H14" s="24" t="s">
        <v>90</v>
      </c>
      <c r="I14" s="24" t="s">
        <v>1</v>
      </c>
      <c r="K14" s="24" t="s">
        <v>141</v>
      </c>
      <c r="L14" s="25" t="s">
        <v>142</v>
      </c>
      <c r="N14" s="24" t="s">
        <v>134</v>
      </c>
      <c r="O14" s="25">
        <v>1.5</v>
      </c>
      <c r="Q14" s="24" t="s">
        <v>326</v>
      </c>
      <c r="R14" s="25"/>
      <c r="V14" s="24" t="s">
        <v>134</v>
      </c>
      <c r="W14" s="9">
        <v>1.35622</v>
      </c>
      <c r="X14" s="9">
        <v>2.02</v>
      </c>
      <c r="Z14" t="s">
        <v>139</v>
      </c>
      <c r="AA14" s="24" t="s">
        <v>47</v>
      </c>
      <c r="AB14" s="24">
        <v>0.33679999999999999</v>
      </c>
      <c r="AC14" s="9">
        <v>0.29299999999999998</v>
      </c>
      <c r="AD14" s="9" t="s">
        <v>90</v>
      </c>
      <c r="AE14" s="24" t="s">
        <v>1</v>
      </c>
    </row>
    <row r="15" spans="1:36" ht="30" x14ac:dyDescent="0.25">
      <c r="B15" t="s">
        <v>143</v>
      </c>
      <c r="C15" s="24" t="s">
        <v>55</v>
      </c>
      <c r="D15" s="24" t="s">
        <v>124</v>
      </c>
      <c r="E15" s="24" t="s">
        <v>108</v>
      </c>
      <c r="F15" s="24" t="s">
        <v>114</v>
      </c>
      <c r="G15" s="24">
        <v>3</v>
      </c>
      <c r="H15" s="24" t="s">
        <v>90</v>
      </c>
      <c r="I15" s="24" t="s">
        <v>1</v>
      </c>
      <c r="K15" s="24" t="s">
        <v>87</v>
      </c>
      <c r="L15" s="25" t="s">
        <v>144</v>
      </c>
      <c r="N15" s="24" t="s">
        <v>143</v>
      </c>
      <c r="O15" s="25">
        <v>4.5</v>
      </c>
      <c r="Q15" s="24" t="s">
        <v>327</v>
      </c>
      <c r="R15" s="25"/>
      <c r="V15" s="24" t="s">
        <v>143</v>
      </c>
      <c r="W15" s="9">
        <v>11.212250000000051</v>
      </c>
      <c r="X15" s="9">
        <v>0.95333000000000001</v>
      </c>
      <c r="Z15" t="s">
        <v>143</v>
      </c>
      <c r="AA15" s="24" t="s">
        <v>55</v>
      </c>
      <c r="AB15" s="24">
        <v>54.7438</v>
      </c>
      <c r="AC15" s="9">
        <v>32.632599999999996</v>
      </c>
      <c r="AD15" s="9" t="s">
        <v>90</v>
      </c>
      <c r="AE15" s="24" t="s">
        <v>1</v>
      </c>
    </row>
    <row r="16" spans="1:36" x14ac:dyDescent="0.25">
      <c r="B16" t="s">
        <v>145</v>
      </c>
      <c r="C16" s="24" t="s">
        <v>65</v>
      </c>
      <c r="D16" s="24" t="s">
        <v>146</v>
      </c>
      <c r="E16" s="24" t="s">
        <v>108</v>
      </c>
      <c r="F16" s="24" t="s">
        <v>119</v>
      </c>
      <c r="G16" s="24">
        <v>2</v>
      </c>
      <c r="H16" s="24" t="s">
        <v>90</v>
      </c>
      <c r="I16" s="24" t="s">
        <v>1</v>
      </c>
      <c r="K16" s="24" t="s">
        <v>79</v>
      </c>
      <c r="L16" s="25" t="s">
        <v>147</v>
      </c>
      <c r="N16" s="24" t="s">
        <v>148</v>
      </c>
      <c r="O16" s="25">
        <v>7.5</v>
      </c>
      <c r="Q16" s="24" t="s">
        <v>345</v>
      </c>
      <c r="R16" s="25" t="s">
        <v>210</v>
      </c>
      <c r="V16" s="24" t="s">
        <v>148</v>
      </c>
      <c r="W16" s="9">
        <v>0.70338000000000001</v>
      </c>
      <c r="X16" s="9">
        <v>0</v>
      </c>
      <c r="Z16" t="s">
        <v>145</v>
      </c>
      <c r="AA16" s="24" t="s">
        <v>65</v>
      </c>
      <c r="AB16" s="24">
        <v>16.437000000000001</v>
      </c>
      <c r="AC16" s="9">
        <v>11.321400000000001</v>
      </c>
      <c r="AD16" s="9" t="s">
        <v>90</v>
      </c>
      <c r="AE16" s="24" t="s">
        <v>1</v>
      </c>
    </row>
    <row r="17" spans="2:31" ht="30" x14ac:dyDescent="0.25">
      <c r="B17" t="s">
        <v>148</v>
      </c>
      <c r="C17" s="24" t="s">
        <v>149</v>
      </c>
      <c r="D17" s="24" t="s">
        <v>124</v>
      </c>
      <c r="E17" s="24" t="s">
        <v>108</v>
      </c>
      <c r="F17" s="24" t="s">
        <v>119</v>
      </c>
      <c r="G17" s="24">
        <v>2</v>
      </c>
      <c r="H17" s="24" t="s">
        <v>90</v>
      </c>
      <c r="I17" s="24" t="s">
        <v>1</v>
      </c>
      <c r="K17" s="24" t="s">
        <v>46</v>
      </c>
      <c r="L17" s="25" t="s">
        <v>152</v>
      </c>
      <c r="N17" s="24" t="s">
        <v>145</v>
      </c>
      <c r="O17" s="25">
        <v>2</v>
      </c>
      <c r="Q17" s="24" t="s">
        <v>346</v>
      </c>
      <c r="R17" s="25" t="s">
        <v>57</v>
      </c>
      <c r="V17" s="24" t="s">
        <v>145</v>
      </c>
      <c r="W17" s="9">
        <v>8.716050000000056</v>
      </c>
      <c r="X17" s="9">
        <v>0.1298</v>
      </c>
      <c r="Z17" t="s">
        <v>148</v>
      </c>
      <c r="AA17" s="24" t="s">
        <v>149</v>
      </c>
      <c r="AB17" s="24">
        <v>9.0024000000000015</v>
      </c>
      <c r="AC17" s="9">
        <v>6.9470000000000001</v>
      </c>
      <c r="AD17" s="9" t="s">
        <v>90</v>
      </c>
      <c r="AE17" s="24" t="s">
        <v>1</v>
      </c>
    </row>
    <row r="18" spans="2:31" x14ac:dyDescent="0.25">
      <c r="B18" t="s">
        <v>153</v>
      </c>
      <c r="C18" s="24" t="s">
        <v>67</v>
      </c>
      <c r="D18" s="24" t="s">
        <v>136</v>
      </c>
      <c r="E18" s="24" t="s">
        <v>108</v>
      </c>
      <c r="F18" s="24" t="s">
        <v>114</v>
      </c>
      <c r="G18" s="24">
        <v>2</v>
      </c>
      <c r="H18" s="24" t="s">
        <v>90</v>
      </c>
      <c r="I18" s="24" t="s">
        <v>1</v>
      </c>
      <c r="K18" s="24" t="s">
        <v>137</v>
      </c>
      <c r="L18" s="25" t="s">
        <v>155</v>
      </c>
      <c r="N18" s="24" t="s">
        <v>153</v>
      </c>
      <c r="O18" s="25">
        <v>6</v>
      </c>
      <c r="Q18" s="24" t="s">
        <v>347</v>
      </c>
      <c r="R18" s="25"/>
      <c r="V18" s="24" t="s">
        <v>282</v>
      </c>
      <c r="W18" s="9">
        <v>0</v>
      </c>
      <c r="X18" s="9">
        <v>0</v>
      </c>
      <c r="Z18" t="s">
        <v>153</v>
      </c>
      <c r="AA18" s="24" t="s">
        <v>67</v>
      </c>
      <c r="AB18" s="24">
        <v>19.3628</v>
      </c>
      <c r="AC18" s="9">
        <v>12.961799999999998</v>
      </c>
      <c r="AD18" s="9" t="s">
        <v>90</v>
      </c>
      <c r="AE18" s="24" t="s">
        <v>1</v>
      </c>
    </row>
    <row r="19" spans="2:31" x14ac:dyDescent="0.25">
      <c r="B19" t="s">
        <v>156</v>
      </c>
      <c r="C19" s="24" t="s">
        <v>68</v>
      </c>
      <c r="D19" s="24" t="s">
        <v>136</v>
      </c>
      <c r="E19" s="24" t="s">
        <v>108</v>
      </c>
      <c r="F19" s="24" t="s">
        <v>114</v>
      </c>
      <c r="G19" s="24">
        <v>2</v>
      </c>
      <c r="H19" s="24" t="s">
        <v>90</v>
      </c>
      <c r="I19" s="24" t="s">
        <v>1</v>
      </c>
      <c r="N19" s="24" t="s">
        <v>156</v>
      </c>
      <c r="O19" s="25">
        <v>9</v>
      </c>
      <c r="Q19" s="24" t="s">
        <v>348</v>
      </c>
      <c r="R19" s="25"/>
      <c r="V19" s="24" t="s">
        <v>153</v>
      </c>
      <c r="W19" s="9">
        <v>7.5014800000000195</v>
      </c>
      <c r="X19" s="9">
        <v>0.30292000000000002</v>
      </c>
      <c r="Z19" t="s">
        <v>156</v>
      </c>
      <c r="AA19" s="24" t="s">
        <v>68</v>
      </c>
      <c r="AB19" s="24">
        <v>57.629400000000004</v>
      </c>
      <c r="AC19" s="9">
        <v>34.260199999999998</v>
      </c>
      <c r="AD19" s="9" t="s">
        <v>90</v>
      </c>
      <c r="AE19" s="24" t="s">
        <v>1</v>
      </c>
    </row>
    <row r="20" spans="2:31" x14ac:dyDescent="0.25">
      <c r="B20" t="s">
        <v>158</v>
      </c>
      <c r="C20" s="24" t="s">
        <v>66</v>
      </c>
      <c r="D20" s="24" t="s">
        <v>146</v>
      </c>
      <c r="E20" s="24" t="s">
        <v>108</v>
      </c>
      <c r="F20" s="24" t="s">
        <v>160</v>
      </c>
      <c r="G20" s="24">
        <v>1</v>
      </c>
      <c r="H20" s="24" t="s">
        <v>90</v>
      </c>
      <c r="I20" s="24" t="s">
        <v>1</v>
      </c>
      <c r="N20" s="24" t="s">
        <v>158</v>
      </c>
      <c r="O20" s="25">
        <v>0.5</v>
      </c>
      <c r="Q20" s="24" t="s">
        <v>349</v>
      </c>
      <c r="R20" s="25"/>
      <c r="V20" s="24" t="s">
        <v>156</v>
      </c>
      <c r="W20" s="9">
        <v>15.183370000000071</v>
      </c>
      <c r="X20" s="9">
        <v>1.04867</v>
      </c>
      <c r="Z20" t="s">
        <v>158</v>
      </c>
      <c r="AA20" s="24" t="s">
        <v>66</v>
      </c>
      <c r="AB20" s="24">
        <v>0.58240000000000003</v>
      </c>
      <c r="AC20" s="9">
        <v>0.57399999999999995</v>
      </c>
      <c r="AD20" s="9" t="s">
        <v>90</v>
      </c>
      <c r="AE20" s="24" t="s">
        <v>1</v>
      </c>
    </row>
    <row r="21" spans="2:31" x14ac:dyDescent="0.25">
      <c r="B21" t="s">
        <v>161</v>
      </c>
      <c r="C21" s="24" t="s">
        <v>63</v>
      </c>
      <c r="D21" s="24" t="s">
        <v>146</v>
      </c>
      <c r="E21" s="24" t="s">
        <v>108</v>
      </c>
      <c r="F21" s="24" t="s">
        <v>119</v>
      </c>
      <c r="G21" s="24">
        <v>2</v>
      </c>
      <c r="H21" s="24" t="s">
        <v>90</v>
      </c>
      <c r="I21" s="24" t="s">
        <v>1</v>
      </c>
      <c r="N21" s="24" t="s">
        <v>161</v>
      </c>
      <c r="O21" s="25">
        <v>2</v>
      </c>
      <c r="Q21" s="24" t="s">
        <v>367</v>
      </c>
      <c r="R21" s="25" t="s">
        <v>211</v>
      </c>
      <c r="V21" s="24" t="s">
        <v>158</v>
      </c>
      <c r="W21" s="9">
        <v>1.525E-2</v>
      </c>
      <c r="X21" s="9">
        <v>0</v>
      </c>
      <c r="Z21" t="s">
        <v>161</v>
      </c>
      <c r="AA21" s="24" t="s">
        <v>63</v>
      </c>
      <c r="AB21" s="24">
        <v>8.7140000000000004</v>
      </c>
      <c r="AC21" s="9">
        <v>6.4903999999999993</v>
      </c>
      <c r="AD21" s="9" t="s">
        <v>90</v>
      </c>
      <c r="AE21" s="24" t="s">
        <v>1</v>
      </c>
    </row>
    <row r="22" spans="2:31" x14ac:dyDescent="0.25">
      <c r="B22" t="s">
        <v>163</v>
      </c>
      <c r="C22" s="24" t="s">
        <v>162</v>
      </c>
      <c r="D22" s="24" t="s">
        <v>146</v>
      </c>
      <c r="E22" s="24" t="s">
        <v>108</v>
      </c>
      <c r="F22" s="24" t="s">
        <v>119</v>
      </c>
      <c r="G22" s="24">
        <v>2</v>
      </c>
      <c r="H22" s="24" t="s">
        <v>90</v>
      </c>
      <c r="I22" s="24" t="s">
        <v>1</v>
      </c>
      <c r="N22" s="24" t="s">
        <v>163</v>
      </c>
      <c r="O22" s="25">
        <v>2</v>
      </c>
      <c r="Q22" s="24" t="s">
        <v>368</v>
      </c>
      <c r="R22" s="25" t="s">
        <v>212</v>
      </c>
      <c r="V22" s="24" t="s">
        <v>161</v>
      </c>
      <c r="W22" s="9">
        <v>3.2868500000000003</v>
      </c>
      <c r="X22" s="9">
        <v>0</v>
      </c>
      <c r="Z22" t="s">
        <v>163</v>
      </c>
      <c r="AA22" s="24" t="s">
        <v>162</v>
      </c>
      <c r="AB22" s="24">
        <v>27.5044</v>
      </c>
      <c r="AC22" s="9">
        <v>17.561400000000003</v>
      </c>
      <c r="AD22" s="9" t="s">
        <v>90</v>
      </c>
      <c r="AE22" s="24" t="s">
        <v>1</v>
      </c>
    </row>
    <row r="23" spans="2:31" x14ac:dyDescent="0.25">
      <c r="B23" t="s">
        <v>166</v>
      </c>
      <c r="C23" s="24" t="s">
        <v>165</v>
      </c>
      <c r="D23" s="24" t="s">
        <v>146</v>
      </c>
      <c r="E23" s="24" t="s">
        <v>131</v>
      </c>
      <c r="F23" s="24" t="s">
        <v>132</v>
      </c>
      <c r="G23" s="24">
        <v>2</v>
      </c>
      <c r="H23" s="24" t="s">
        <v>90</v>
      </c>
      <c r="I23" s="24" t="s">
        <v>1</v>
      </c>
      <c r="N23" s="24" t="s">
        <v>166</v>
      </c>
      <c r="O23" s="25">
        <v>2</v>
      </c>
      <c r="Q23" s="24" t="s">
        <v>369</v>
      </c>
      <c r="R23" s="25" t="s">
        <v>50</v>
      </c>
      <c r="V23" s="24" t="s">
        <v>163</v>
      </c>
      <c r="W23" s="9">
        <v>9.0801000000000442</v>
      </c>
      <c r="X23" s="9">
        <v>0.30004000000000003</v>
      </c>
      <c r="Z23" t="s">
        <v>166</v>
      </c>
      <c r="AA23" s="24" t="s">
        <v>165</v>
      </c>
      <c r="AB23" s="24">
        <v>10.9406</v>
      </c>
      <c r="AC23" s="9">
        <v>6.7210000000000001</v>
      </c>
      <c r="AD23" s="9" t="s">
        <v>90</v>
      </c>
      <c r="AE23" s="24" t="s">
        <v>1</v>
      </c>
    </row>
    <row r="24" spans="2:31" x14ac:dyDescent="0.25">
      <c r="B24" t="s">
        <v>167</v>
      </c>
      <c r="C24" s="24" t="s">
        <v>64</v>
      </c>
      <c r="D24" s="24" t="s">
        <v>146</v>
      </c>
      <c r="E24" s="24" t="s">
        <v>108</v>
      </c>
      <c r="F24" s="24" t="s">
        <v>119</v>
      </c>
      <c r="G24" s="24">
        <v>2</v>
      </c>
      <c r="H24" s="24" t="s">
        <v>90</v>
      </c>
      <c r="I24" s="24" t="s">
        <v>1</v>
      </c>
      <c r="N24" s="24" t="s">
        <v>167</v>
      </c>
      <c r="O24" s="25">
        <v>10</v>
      </c>
      <c r="Q24" s="24" t="s">
        <v>370</v>
      </c>
      <c r="R24" s="25"/>
      <c r="V24" s="24" t="s">
        <v>166</v>
      </c>
      <c r="W24" s="9">
        <v>2.8651099999999974</v>
      </c>
      <c r="X24" s="9">
        <v>0</v>
      </c>
      <c r="Z24" t="s">
        <v>167</v>
      </c>
      <c r="AA24" s="24" t="s">
        <v>64</v>
      </c>
      <c r="AB24" s="24">
        <v>19.9056</v>
      </c>
      <c r="AC24" s="9">
        <v>15.079000000000001</v>
      </c>
      <c r="AD24" s="9" t="s">
        <v>90</v>
      </c>
      <c r="AE24" s="24" t="s">
        <v>1</v>
      </c>
    </row>
    <row r="25" spans="2:31" x14ac:dyDescent="0.25">
      <c r="B25" t="s">
        <v>168</v>
      </c>
      <c r="C25" s="24" t="s">
        <v>0</v>
      </c>
      <c r="D25" s="24" t="s">
        <v>118</v>
      </c>
      <c r="E25" s="24" t="s">
        <v>131</v>
      </c>
      <c r="F25" s="24" t="s">
        <v>132</v>
      </c>
      <c r="G25" s="24">
        <v>2</v>
      </c>
      <c r="H25" s="24" t="s">
        <v>90</v>
      </c>
      <c r="I25" s="24" t="s">
        <v>1</v>
      </c>
      <c r="N25" s="24" t="s">
        <v>168</v>
      </c>
      <c r="O25" s="25">
        <v>2</v>
      </c>
      <c r="Q25" s="24" t="s">
        <v>371</v>
      </c>
      <c r="R25" s="25"/>
      <c r="V25" s="24" t="s">
        <v>167</v>
      </c>
      <c r="W25" s="9">
        <v>6.9122400000000273</v>
      </c>
      <c r="X25" s="9">
        <v>0.19919999999999999</v>
      </c>
      <c r="Z25" t="s">
        <v>168</v>
      </c>
      <c r="AA25" s="24" t="s">
        <v>0</v>
      </c>
      <c r="AB25" s="24">
        <v>36.020800000000001</v>
      </c>
      <c r="AC25" s="9">
        <v>23.439</v>
      </c>
      <c r="AD25" s="9" t="s">
        <v>90</v>
      </c>
      <c r="AE25" s="24" t="s">
        <v>1</v>
      </c>
    </row>
    <row r="26" spans="2:31" x14ac:dyDescent="0.25">
      <c r="B26" t="s">
        <v>169</v>
      </c>
      <c r="C26" s="24" t="s">
        <v>49</v>
      </c>
      <c r="D26" s="24" t="s">
        <v>2</v>
      </c>
      <c r="E26" s="24" t="s">
        <v>108</v>
      </c>
      <c r="F26" s="24" t="s">
        <v>114</v>
      </c>
      <c r="G26" s="24">
        <v>1</v>
      </c>
      <c r="H26" s="24" t="s">
        <v>1</v>
      </c>
      <c r="I26" s="24" t="s">
        <v>90</v>
      </c>
      <c r="N26" s="24" t="s">
        <v>169</v>
      </c>
      <c r="O26" s="25">
        <v>10.5</v>
      </c>
      <c r="Q26" s="24" t="s">
        <v>389</v>
      </c>
      <c r="R26" s="25" t="s">
        <v>211</v>
      </c>
      <c r="V26" s="24" t="s">
        <v>168</v>
      </c>
      <c r="W26" s="9">
        <v>5.6014000000000141</v>
      </c>
      <c r="X26" s="9">
        <v>0</v>
      </c>
      <c r="Z26" t="s">
        <v>169</v>
      </c>
      <c r="AA26" s="24" t="s">
        <v>49</v>
      </c>
      <c r="AB26" s="24">
        <v>5.4732200000000004</v>
      </c>
      <c r="AC26" s="9">
        <v>7.7741400000000001</v>
      </c>
      <c r="AD26" s="9" t="s">
        <v>1</v>
      </c>
      <c r="AE26" s="24" t="s">
        <v>90</v>
      </c>
    </row>
    <row r="27" spans="2:31" x14ac:dyDescent="0.25">
      <c r="B27" t="s">
        <v>170</v>
      </c>
      <c r="C27" s="24" t="s">
        <v>3</v>
      </c>
      <c r="D27" s="24" t="s">
        <v>118</v>
      </c>
      <c r="E27" s="24" t="s">
        <v>131</v>
      </c>
      <c r="F27" s="24" t="s">
        <v>132</v>
      </c>
      <c r="G27" s="24">
        <v>2</v>
      </c>
      <c r="H27" s="24" t="s">
        <v>90</v>
      </c>
      <c r="I27" s="24" t="s">
        <v>1</v>
      </c>
      <c r="N27" s="24" t="s">
        <v>170</v>
      </c>
      <c r="O27" s="25">
        <v>2</v>
      </c>
      <c r="Q27" s="24" t="s">
        <v>390</v>
      </c>
      <c r="R27" s="25" t="s">
        <v>212</v>
      </c>
      <c r="V27" s="24" t="s">
        <v>169</v>
      </c>
      <c r="W27" s="9">
        <v>0.91829000000000005</v>
      </c>
      <c r="X27" s="9">
        <v>0.2</v>
      </c>
      <c r="Z27" t="s">
        <v>170</v>
      </c>
      <c r="AA27" s="24" t="s">
        <v>3</v>
      </c>
      <c r="AB27" s="24">
        <v>41.021999999999998</v>
      </c>
      <c r="AC27" s="9">
        <v>26.558800000000002</v>
      </c>
      <c r="AD27" s="9" t="s">
        <v>90</v>
      </c>
      <c r="AE27" s="24" t="s">
        <v>1</v>
      </c>
    </row>
    <row r="28" spans="2:31" x14ac:dyDescent="0.25">
      <c r="B28" t="s">
        <v>173</v>
      </c>
      <c r="C28" s="24" t="s">
        <v>69</v>
      </c>
      <c r="D28" s="24" t="s">
        <v>136</v>
      </c>
      <c r="E28" s="24" t="s">
        <v>108</v>
      </c>
      <c r="F28" s="24" t="s">
        <v>114</v>
      </c>
      <c r="G28" s="24">
        <v>2</v>
      </c>
      <c r="H28" s="24" t="s">
        <v>90</v>
      </c>
      <c r="I28" s="24" t="s">
        <v>1</v>
      </c>
      <c r="N28" s="24" t="s">
        <v>173</v>
      </c>
      <c r="O28" s="25">
        <v>13</v>
      </c>
      <c r="Q28" s="24" t="s">
        <v>391</v>
      </c>
      <c r="R28" s="25" t="s">
        <v>213</v>
      </c>
      <c r="V28" s="24" t="s">
        <v>170</v>
      </c>
      <c r="W28" s="9">
        <v>11.492450000000053</v>
      </c>
      <c r="X28" s="9">
        <v>0</v>
      </c>
      <c r="Z28" t="s">
        <v>173</v>
      </c>
      <c r="AA28" s="24" t="s">
        <v>69</v>
      </c>
      <c r="AB28" s="24">
        <v>37.2896</v>
      </c>
      <c r="AC28" s="9">
        <v>19.813400000000001</v>
      </c>
      <c r="AD28" s="9" t="s">
        <v>90</v>
      </c>
      <c r="AE28" s="24" t="s">
        <v>1</v>
      </c>
    </row>
    <row r="29" spans="2:31" x14ac:dyDescent="0.25">
      <c r="B29" t="s">
        <v>175</v>
      </c>
      <c r="C29" s="24" t="s">
        <v>50</v>
      </c>
      <c r="D29" s="24" t="s">
        <v>2</v>
      </c>
      <c r="E29" s="24" t="s">
        <v>108</v>
      </c>
      <c r="F29" s="24" t="s">
        <v>114</v>
      </c>
      <c r="G29" s="24">
        <v>2</v>
      </c>
      <c r="H29" s="24" t="s">
        <v>90</v>
      </c>
      <c r="I29" s="24" t="s">
        <v>1</v>
      </c>
      <c r="N29" s="24" t="s">
        <v>176</v>
      </c>
      <c r="O29" s="25">
        <v>17.5</v>
      </c>
      <c r="Q29" s="24" t="s">
        <v>392</v>
      </c>
      <c r="R29" s="25" t="s">
        <v>6</v>
      </c>
      <c r="V29" s="24" t="s">
        <v>173</v>
      </c>
      <c r="W29" s="9">
        <v>6.4747500000000002</v>
      </c>
      <c r="X29" s="9">
        <v>2.2000000000000002</v>
      </c>
      <c r="Z29" t="s">
        <v>175</v>
      </c>
      <c r="AA29" s="24" t="s">
        <v>50</v>
      </c>
      <c r="AB29" s="24">
        <v>14.157200000000001</v>
      </c>
      <c r="AC29" s="9">
        <v>16.074400000000001</v>
      </c>
      <c r="AD29" s="9" t="s">
        <v>1</v>
      </c>
      <c r="AE29" s="24" t="s">
        <v>90</v>
      </c>
    </row>
    <row r="30" spans="2:31" x14ac:dyDescent="0.25">
      <c r="B30" t="s">
        <v>178</v>
      </c>
      <c r="C30" s="24" t="s">
        <v>177</v>
      </c>
      <c r="D30" s="24" t="s">
        <v>179</v>
      </c>
      <c r="E30" s="24" t="s">
        <v>108</v>
      </c>
      <c r="F30" s="24" t="s">
        <v>114</v>
      </c>
      <c r="G30" s="24">
        <v>1</v>
      </c>
      <c r="H30" s="24" t="s">
        <v>1</v>
      </c>
      <c r="I30" s="24" t="s">
        <v>90</v>
      </c>
      <c r="N30" s="24" t="s">
        <v>175</v>
      </c>
      <c r="O30" s="25">
        <v>6</v>
      </c>
      <c r="Q30" s="24" t="s">
        <v>393</v>
      </c>
      <c r="R30" s="25"/>
      <c r="V30" s="24" t="s">
        <v>176</v>
      </c>
      <c r="W30" s="9">
        <v>5.5278900000000144</v>
      </c>
      <c r="X30" s="9">
        <v>0</v>
      </c>
      <c r="Z30" t="s">
        <v>178</v>
      </c>
      <c r="AA30" s="24" t="s">
        <v>177</v>
      </c>
      <c r="AB30" s="24">
        <v>4.1193999999999997</v>
      </c>
      <c r="AC30" s="9">
        <v>3.9998</v>
      </c>
      <c r="AD30" s="9" t="s">
        <v>90</v>
      </c>
      <c r="AE30" s="24" t="s">
        <v>1</v>
      </c>
    </row>
    <row r="31" spans="2:31" x14ac:dyDescent="0.25">
      <c r="B31" t="s">
        <v>176</v>
      </c>
      <c r="C31" s="24" t="s">
        <v>6</v>
      </c>
      <c r="D31" s="24" t="s">
        <v>118</v>
      </c>
      <c r="E31" s="24" t="s">
        <v>108</v>
      </c>
      <c r="F31" s="24" t="s">
        <v>119</v>
      </c>
      <c r="G31" s="24">
        <v>2</v>
      </c>
      <c r="H31" s="24" t="s">
        <v>90</v>
      </c>
      <c r="I31" s="24" t="s">
        <v>1</v>
      </c>
      <c r="N31" s="24" t="s">
        <v>178</v>
      </c>
      <c r="O31" s="25">
        <v>15</v>
      </c>
      <c r="Q31" s="24" t="s">
        <v>411</v>
      </c>
      <c r="R31" s="25" t="s">
        <v>211</v>
      </c>
      <c r="V31" s="24" t="s">
        <v>175</v>
      </c>
      <c r="W31" s="9">
        <v>4.4486000000000026</v>
      </c>
      <c r="X31" s="9">
        <v>0.56000000000000005</v>
      </c>
      <c r="Z31" t="s">
        <v>176</v>
      </c>
      <c r="AA31" s="24" t="s">
        <v>6</v>
      </c>
      <c r="AB31" s="24">
        <v>34.750799999999998</v>
      </c>
      <c r="AC31" s="9">
        <v>22.867999999999999</v>
      </c>
      <c r="AD31" s="9" t="s">
        <v>90</v>
      </c>
      <c r="AE31" s="24" t="s">
        <v>1</v>
      </c>
    </row>
    <row r="32" spans="2:31" x14ac:dyDescent="0.25">
      <c r="B32" t="s">
        <v>180</v>
      </c>
      <c r="C32" s="24" t="s">
        <v>70</v>
      </c>
      <c r="D32" s="24" t="s">
        <v>136</v>
      </c>
      <c r="E32" s="24" t="s">
        <v>108</v>
      </c>
      <c r="F32" s="24" t="s">
        <v>114</v>
      </c>
      <c r="G32" s="24">
        <v>2</v>
      </c>
      <c r="H32" s="24" t="s">
        <v>90</v>
      </c>
      <c r="I32" s="24" t="s">
        <v>1</v>
      </c>
      <c r="N32" s="24" t="s">
        <v>180</v>
      </c>
      <c r="O32" s="25">
        <v>4</v>
      </c>
      <c r="Q32" s="24" t="s">
        <v>412</v>
      </c>
      <c r="R32" s="25" t="s">
        <v>212</v>
      </c>
      <c r="V32" s="24" t="s">
        <v>178</v>
      </c>
      <c r="W32" s="9">
        <v>0</v>
      </c>
      <c r="X32" s="9">
        <v>0</v>
      </c>
      <c r="Z32" t="s">
        <v>180</v>
      </c>
      <c r="AA32" s="24" t="s">
        <v>70</v>
      </c>
      <c r="AB32" s="24">
        <v>29.368400000000001</v>
      </c>
      <c r="AC32" s="9">
        <v>16.4816</v>
      </c>
      <c r="AD32" s="9" t="s">
        <v>90</v>
      </c>
      <c r="AE32" s="24" t="s">
        <v>1</v>
      </c>
    </row>
    <row r="33" spans="2:31" x14ac:dyDescent="0.25">
      <c r="B33" t="s">
        <v>181</v>
      </c>
      <c r="C33" s="24" t="s">
        <v>53</v>
      </c>
      <c r="D33" s="24" t="s">
        <v>136</v>
      </c>
      <c r="E33" s="24" t="s">
        <v>108</v>
      </c>
      <c r="F33" s="24" t="s">
        <v>114</v>
      </c>
      <c r="G33" s="24">
        <v>2</v>
      </c>
      <c r="H33" s="24" t="s">
        <v>1</v>
      </c>
      <c r="I33" s="24" t="s">
        <v>90</v>
      </c>
      <c r="N33" s="24" t="s">
        <v>182</v>
      </c>
      <c r="O33" s="25">
        <v>5.5</v>
      </c>
      <c r="Q33" s="24" t="s">
        <v>413</v>
      </c>
      <c r="R33" s="25" t="s">
        <v>213</v>
      </c>
      <c r="V33" s="24" t="s">
        <v>180</v>
      </c>
      <c r="W33" s="9">
        <v>7.5109100000000053</v>
      </c>
      <c r="X33" s="9">
        <v>0.58708000000000005</v>
      </c>
      <c r="Z33" t="s">
        <v>181</v>
      </c>
      <c r="AA33" s="24" t="s">
        <v>53</v>
      </c>
      <c r="AB33" s="24">
        <v>9.5356000000000005</v>
      </c>
      <c r="AC33" s="9">
        <v>11.885</v>
      </c>
      <c r="AD33" s="9" t="s">
        <v>1</v>
      </c>
      <c r="AE33" s="24" t="s">
        <v>90</v>
      </c>
    </row>
    <row r="34" spans="2:31" x14ac:dyDescent="0.25">
      <c r="B34" t="s">
        <v>182</v>
      </c>
      <c r="C34" s="24" t="s">
        <v>127</v>
      </c>
      <c r="D34" s="24" t="s">
        <v>124</v>
      </c>
      <c r="E34" s="24" t="s">
        <v>183</v>
      </c>
      <c r="F34" s="24" t="s">
        <v>114</v>
      </c>
      <c r="G34" s="24">
        <v>2</v>
      </c>
      <c r="H34" s="24" t="s">
        <v>1</v>
      </c>
      <c r="I34" s="24" t="s">
        <v>90</v>
      </c>
      <c r="N34" s="24" t="s">
        <v>181</v>
      </c>
      <c r="O34" s="25">
        <v>14</v>
      </c>
      <c r="Q34" s="24" t="s">
        <v>414</v>
      </c>
      <c r="R34" s="25" t="s">
        <v>6</v>
      </c>
      <c r="V34" s="24" t="s">
        <v>182</v>
      </c>
      <c r="W34" s="9">
        <v>2.3477299999999994</v>
      </c>
      <c r="X34" s="9">
        <v>0.45</v>
      </c>
      <c r="Z34" t="s">
        <v>182</v>
      </c>
      <c r="AA34" s="24" t="s">
        <v>127</v>
      </c>
      <c r="AB34" s="24">
        <v>6.9283508000000005</v>
      </c>
      <c r="AC34" s="9">
        <v>10.8116</v>
      </c>
      <c r="AD34" s="9" t="s">
        <v>1</v>
      </c>
      <c r="AE34" s="24" t="s">
        <v>90</v>
      </c>
    </row>
    <row r="35" spans="2:31" x14ac:dyDescent="0.25">
      <c r="B35" t="s">
        <v>184</v>
      </c>
      <c r="C35" s="24" t="s">
        <v>74</v>
      </c>
      <c r="D35" s="24" t="s">
        <v>185</v>
      </c>
      <c r="E35" s="24" t="s">
        <v>108</v>
      </c>
      <c r="F35" s="24" t="s">
        <v>114</v>
      </c>
      <c r="G35" s="24">
        <v>2</v>
      </c>
      <c r="H35" s="24" t="s">
        <v>90</v>
      </c>
      <c r="I35" s="24" t="s">
        <v>1</v>
      </c>
      <c r="N35" s="24" t="s">
        <v>184</v>
      </c>
      <c r="O35" s="25">
        <v>7</v>
      </c>
      <c r="Q35" s="24" t="s">
        <v>415</v>
      </c>
      <c r="R35" s="25"/>
      <c r="V35" s="24" t="s">
        <v>181</v>
      </c>
      <c r="W35" s="9">
        <v>1.026049999999999</v>
      </c>
      <c r="X35" s="9">
        <v>0</v>
      </c>
      <c r="Z35" t="s">
        <v>184</v>
      </c>
      <c r="AA35" s="24" t="s">
        <v>74</v>
      </c>
      <c r="AB35" s="24">
        <v>6.2473999999999998</v>
      </c>
      <c r="AC35" s="9">
        <v>4.7623999999999995</v>
      </c>
      <c r="AD35" s="9" t="s">
        <v>90</v>
      </c>
      <c r="AE35" s="24" t="s">
        <v>1</v>
      </c>
    </row>
    <row r="36" spans="2:31" x14ac:dyDescent="0.25">
      <c r="B36" t="s">
        <v>186</v>
      </c>
      <c r="C36" s="24" t="s">
        <v>56</v>
      </c>
      <c r="D36" s="24" t="s">
        <v>124</v>
      </c>
      <c r="E36" s="24" t="s">
        <v>108</v>
      </c>
      <c r="F36" s="24" t="s">
        <v>114</v>
      </c>
      <c r="G36" s="24">
        <v>2</v>
      </c>
      <c r="H36" s="24" t="s">
        <v>1</v>
      </c>
      <c r="I36" s="24" t="s">
        <v>90</v>
      </c>
      <c r="N36" s="24" t="s">
        <v>186</v>
      </c>
      <c r="O36" s="25">
        <v>13.5</v>
      </c>
      <c r="Q36" s="24" t="s">
        <v>433</v>
      </c>
      <c r="R36" s="25"/>
      <c r="V36" s="24" t="s">
        <v>184</v>
      </c>
      <c r="W36" s="9">
        <v>0.8811799999999993</v>
      </c>
      <c r="X36" s="9">
        <v>0</v>
      </c>
      <c r="Z36" t="s">
        <v>186</v>
      </c>
      <c r="AA36" s="24" t="s">
        <v>56</v>
      </c>
      <c r="AB36" s="24">
        <v>47.363</v>
      </c>
      <c r="AC36" s="9">
        <v>43.273199999999996</v>
      </c>
      <c r="AD36" s="9" t="s">
        <v>90</v>
      </c>
      <c r="AE36" s="24" t="s">
        <v>1</v>
      </c>
    </row>
    <row r="37" spans="2:31" x14ac:dyDescent="0.25">
      <c r="B37" t="s">
        <v>188</v>
      </c>
      <c r="C37" s="24" t="s">
        <v>187</v>
      </c>
      <c r="D37" s="24" t="s">
        <v>118</v>
      </c>
      <c r="E37" s="24" t="s">
        <v>131</v>
      </c>
      <c r="F37" s="24" t="s">
        <v>132</v>
      </c>
      <c r="G37" s="24">
        <v>3</v>
      </c>
      <c r="H37" s="24" t="s">
        <v>90</v>
      </c>
      <c r="I37" s="24" t="s">
        <v>1</v>
      </c>
      <c r="N37" s="24" t="s">
        <v>189</v>
      </c>
      <c r="O37" s="25">
        <v>1.5</v>
      </c>
      <c r="Q37" s="24" t="s">
        <v>434</v>
      </c>
      <c r="R37" s="25"/>
      <c r="V37" s="24" t="s">
        <v>186</v>
      </c>
      <c r="W37" s="9">
        <v>11.638010000000063</v>
      </c>
      <c r="X37" s="9">
        <v>3.2591999999999999</v>
      </c>
      <c r="Z37" t="s">
        <v>188</v>
      </c>
      <c r="AA37" s="24" t="s">
        <v>187</v>
      </c>
      <c r="AB37" s="24">
        <v>67.002200000000002</v>
      </c>
      <c r="AC37" s="9">
        <v>47.447199999999995</v>
      </c>
      <c r="AD37" s="9" t="s">
        <v>90</v>
      </c>
      <c r="AE37" s="24" t="s">
        <v>1</v>
      </c>
    </row>
    <row r="38" spans="2:31" x14ac:dyDescent="0.25">
      <c r="B38" t="s">
        <v>190</v>
      </c>
      <c r="C38" s="24" t="s">
        <v>10</v>
      </c>
      <c r="D38" s="24" t="s">
        <v>118</v>
      </c>
      <c r="E38" s="24" t="s">
        <v>108</v>
      </c>
      <c r="F38" s="24" t="s">
        <v>119</v>
      </c>
      <c r="G38" s="24">
        <v>2</v>
      </c>
      <c r="H38" s="24" t="s">
        <v>90</v>
      </c>
      <c r="I38" s="24" t="s">
        <v>1</v>
      </c>
      <c r="N38" s="24" t="s">
        <v>191</v>
      </c>
      <c r="O38" s="25">
        <v>154</v>
      </c>
      <c r="Q38" s="24" t="s">
        <v>435</v>
      </c>
      <c r="R38" s="25"/>
      <c r="V38" s="24" t="s">
        <v>189</v>
      </c>
      <c r="W38" s="9">
        <v>0</v>
      </c>
      <c r="X38" s="9">
        <v>0</v>
      </c>
      <c r="Z38" t="s">
        <v>190</v>
      </c>
      <c r="AA38" s="24" t="s">
        <v>10</v>
      </c>
      <c r="AB38" s="24">
        <v>24.5824</v>
      </c>
      <c r="AC38" s="9">
        <v>15.737200000000001</v>
      </c>
      <c r="AD38" s="9" t="s">
        <v>90</v>
      </c>
      <c r="AE38" s="24" t="s">
        <v>1</v>
      </c>
    </row>
    <row r="39" spans="2:31" x14ac:dyDescent="0.25">
      <c r="B39" t="s">
        <v>189</v>
      </c>
      <c r="C39" s="24" t="s">
        <v>192</v>
      </c>
      <c r="D39" s="24" t="s">
        <v>185</v>
      </c>
      <c r="E39" s="24" t="s">
        <v>108</v>
      </c>
      <c r="F39" s="24" t="s">
        <v>193</v>
      </c>
      <c r="G39" s="24">
        <v>2</v>
      </c>
      <c r="H39" s="24" t="s">
        <v>90</v>
      </c>
      <c r="I39" s="24" t="s">
        <v>1</v>
      </c>
      <c r="N39" s="24" t="s">
        <v>188</v>
      </c>
      <c r="O39" s="25">
        <v>23.5</v>
      </c>
      <c r="Q39" s="24" t="s">
        <v>436</v>
      </c>
      <c r="R39" s="25"/>
      <c r="V39" s="24" t="s">
        <v>191</v>
      </c>
      <c r="W39" s="9">
        <v>0.57149000000000005</v>
      </c>
      <c r="X39" s="9">
        <v>0</v>
      </c>
      <c r="Z39" t="s">
        <v>189</v>
      </c>
      <c r="AA39" s="24" t="s">
        <v>192</v>
      </c>
      <c r="AB39" s="24">
        <v>2.3876667590936025</v>
      </c>
      <c r="AC39" s="9">
        <v>1.9462222687403361</v>
      </c>
      <c r="AD39" s="9" t="s">
        <v>90</v>
      </c>
      <c r="AE39" s="24" t="s">
        <v>1</v>
      </c>
    </row>
    <row r="40" spans="2:31" x14ac:dyDescent="0.25">
      <c r="B40" t="s">
        <v>191</v>
      </c>
      <c r="C40" s="24" t="s">
        <v>137</v>
      </c>
      <c r="D40" s="24" t="s">
        <v>185</v>
      </c>
      <c r="E40" s="24" t="s">
        <v>183</v>
      </c>
      <c r="F40" s="24" t="s">
        <v>194</v>
      </c>
      <c r="G40" s="24">
        <v>2</v>
      </c>
      <c r="H40" s="24" t="s">
        <v>90</v>
      </c>
      <c r="I40" s="24" t="s">
        <v>1</v>
      </c>
      <c r="N40" s="24" t="s">
        <v>190</v>
      </c>
      <c r="O40" s="25">
        <v>1.5</v>
      </c>
      <c r="Q40" s="24" t="s">
        <v>437</v>
      </c>
      <c r="R40" s="25"/>
      <c r="V40" s="24" t="s">
        <v>188</v>
      </c>
      <c r="W40" s="9">
        <v>5.8486400000000209</v>
      </c>
      <c r="X40" s="9">
        <v>0.59998000000000007</v>
      </c>
      <c r="Z40" t="s">
        <v>191</v>
      </c>
      <c r="AA40" s="24" t="s">
        <v>137</v>
      </c>
      <c r="AB40" s="24">
        <v>30.993311094673473</v>
      </c>
      <c r="AC40" s="9">
        <v>21.022399996549556</v>
      </c>
      <c r="AD40" s="9" t="s">
        <v>90</v>
      </c>
      <c r="AE40" s="24" t="s">
        <v>1</v>
      </c>
    </row>
    <row r="41" spans="2:31" x14ac:dyDescent="0.25">
      <c r="B41" t="s">
        <v>195</v>
      </c>
      <c r="C41" s="24" t="s">
        <v>141</v>
      </c>
      <c r="D41" s="24" t="s">
        <v>185</v>
      </c>
      <c r="E41" s="24" t="s">
        <v>183</v>
      </c>
      <c r="F41" s="24" t="s">
        <v>196</v>
      </c>
      <c r="G41" s="24">
        <v>2</v>
      </c>
      <c r="H41" s="24" t="s">
        <v>90</v>
      </c>
      <c r="I41" s="24" t="s">
        <v>1</v>
      </c>
      <c r="N41" s="24" t="s">
        <v>197</v>
      </c>
      <c r="O41" s="25">
        <v>20</v>
      </c>
      <c r="Q41" s="24" t="s">
        <v>455</v>
      </c>
      <c r="R41" s="25" t="s">
        <v>60</v>
      </c>
      <c r="V41" s="24" t="s">
        <v>190</v>
      </c>
      <c r="W41" s="9">
        <v>7.1906500000000291</v>
      </c>
      <c r="X41" s="9">
        <v>0</v>
      </c>
      <c r="Z41" t="s">
        <v>195</v>
      </c>
      <c r="AA41" s="24" t="s">
        <v>141</v>
      </c>
      <c r="AB41" s="24">
        <v>1.0938338000000001</v>
      </c>
      <c r="AC41" s="9">
        <v>0.88460000000000005</v>
      </c>
      <c r="AD41" s="9" t="s">
        <v>90</v>
      </c>
      <c r="AE41" s="24" t="s">
        <v>1</v>
      </c>
    </row>
    <row r="42" spans="2:31" x14ac:dyDescent="0.25">
      <c r="B42" t="s">
        <v>197</v>
      </c>
      <c r="C42" s="24" t="s">
        <v>60</v>
      </c>
      <c r="D42" s="24" t="s">
        <v>136</v>
      </c>
      <c r="E42" s="24" t="s">
        <v>108</v>
      </c>
      <c r="F42" s="24" t="s">
        <v>196</v>
      </c>
      <c r="G42" s="24">
        <v>2</v>
      </c>
      <c r="H42" s="24" t="s">
        <v>1</v>
      </c>
      <c r="I42" s="24" t="s">
        <v>90</v>
      </c>
      <c r="N42" s="146" t="s">
        <v>1897</v>
      </c>
      <c r="O42" s="154">
        <v>1.8</v>
      </c>
      <c r="Q42" s="24" t="s">
        <v>456</v>
      </c>
      <c r="R42" s="25" t="s">
        <v>87</v>
      </c>
      <c r="V42" s="24" t="s">
        <v>197</v>
      </c>
      <c r="W42" s="9">
        <v>4.8918200000000009</v>
      </c>
      <c r="X42" s="9">
        <v>1.89</v>
      </c>
      <c r="Z42" t="s">
        <v>197</v>
      </c>
      <c r="AA42" s="24" t="s">
        <v>60</v>
      </c>
      <c r="AB42" s="24">
        <v>12.106399999999999</v>
      </c>
      <c r="AC42" s="9">
        <v>11.0298</v>
      </c>
      <c r="AD42" s="9" t="s">
        <v>90</v>
      </c>
      <c r="AE42" s="24" t="s">
        <v>1</v>
      </c>
    </row>
    <row r="43" spans="2:31" x14ac:dyDescent="0.25">
      <c r="B43" t="s">
        <v>1897</v>
      </c>
      <c r="C43" s="146" t="s">
        <v>91</v>
      </c>
      <c r="D43" s="146" t="s">
        <v>124</v>
      </c>
      <c r="E43" s="24" t="s">
        <v>108</v>
      </c>
      <c r="F43" s="24" t="s">
        <v>196</v>
      </c>
      <c r="G43" s="146">
        <v>1</v>
      </c>
      <c r="H43" s="146" t="s">
        <v>90</v>
      </c>
      <c r="I43" s="146" t="s">
        <v>1</v>
      </c>
      <c r="N43" s="24" t="s">
        <v>198</v>
      </c>
      <c r="O43" s="25">
        <v>5.5</v>
      </c>
      <c r="Q43" s="24" t="s">
        <v>457</v>
      </c>
      <c r="R43" s="25"/>
      <c r="V43" s="146" t="s">
        <v>1897</v>
      </c>
      <c r="W43" s="9">
        <v>1.1198300000000001</v>
      </c>
      <c r="X43" s="9">
        <v>0</v>
      </c>
      <c r="Z43" t="s">
        <v>1897</v>
      </c>
      <c r="AA43" s="146" t="s">
        <v>91</v>
      </c>
      <c r="AD43" t="s">
        <v>90</v>
      </c>
      <c r="AE43" s="24" t="s">
        <v>1</v>
      </c>
    </row>
    <row r="44" spans="2:31" x14ac:dyDescent="0.25">
      <c r="B44" t="s">
        <v>199</v>
      </c>
      <c r="C44" s="24" t="s">
        <v>62</v>
      </c>
      <c r="D44" s="24" t="s">
        <v>124</v>
      </c>
      <c r="E44" s="24" t="s">
        <v>108</v>
      </c>
      <c r="F44" s="24" t="s">
        <v>196</v>
      </c>
      <c r="G44" s="24">
        <v>2</v>
      </c>
      <c r="H44" s="24" t="s">
        <v>90</v>
      </c>
      <c r="I44" s="24" t="s">
        <v>1</v>
      </c>
      <c r="N44" s="24" t="s">
        <v>200</v>
      </c>
      <c r="O44" s="25">
        <v>6</v>
      </c>
      <c r="Q44" s="24" t="s">
        <v>458</v>
      </c>
      <c r="R44" s="25"/>
      <c r="V44" s="24" t="s">
        <v>198</v>
      </c>
      <c r="W44" s="9">
        <v>5.9533599999999982</v>
      </c>
      <c r="X44" s="9">
        <v>0</v>
      </c>
      <c r="Z44" t="s">
        <v>199</v>
      </c>
      <c r="AA44" s="24" t="s">
        <v>62</v>
      </c>
      <c r="AB44" s="24">
        <v>21.903400000000001</v>
      </c>
      <c r="AC44" s="9">
        <v>22.088199999999997</v>
      </c>
      <c r="AD44" s="9" t="s">
        <v>1</v>
      </c>
      <c r="AE44" s="24" t="s">
        <v>90</v>
      </c>
    </row>
    <row r="45" spans="2:31" x14ac:dyDescent="0.25">
      <c r="B45" t="s">
        <v>201</v>
      </c>
      <c r="C45" s="24" t="s">
        <v>82</v>
      </c>
      <c r="D45" s="24" t="s">
        <v>113</v>
      </c>
      <c r="E45" s="24" t="s">
        <v>108</v>
      </c>
      <c r="F45" s="24" t="s">
        <v>196</v>
      </c>
      <c r="G45" s="24">
        <v>2</v>
      </c>
      <c r="H45" s="24" t="s">
        <v>90</v>
      </c>
      <c r="I45" s="24" t="s">
        <v>1</v>
      </c>
      <c r="N45" s="24" t="s">
        <v>201</v>
      </c>
      <c r="O45" s="25">
        <v>1.5</v>
      </c>
      <c r="Q45" s="24" t="s">
        <v>459</v>
      </c>
      <c r="R45" s="25"/>
      <c r="V45" s="24" t="s">
        <v>200</v>
      </c>
      <c r="W45" s="9">
        <v>6.2124100000000038</v>
      </c>
      <c r="X45" s="9">
        <v>0</v>
      </c>
      <c r="Z45" t="s">
        <v>201</v>
      </c>
      <c r="AA45" s="24" t="s">
        <v>82</v>
      </c>
      <c r="AB45" s="24">
        <v>36.398000000000003</v>
      </c>
      <c r="AC45" s="9">
        <v>24.432599999999997</v>
      </c>
      <c r="AD45" s="9" t="s">
        <v>90</v>
      </c>
      <c r="AE45" s="24" t="s">
        <v>1</v>
      </c>
    </row>
    <row r="46" spans="2:31" x14ac:dyDescent="0.25">
      <c r="B46" t="s">
        <v>198</v>
      </c>
      <c r="C46" s="24" t="s">
        <v>72</v>
      </c>
      <c r="D46" s="24" t="s">
        <v>136</v>
      </c>
      <c r="E46" s="24" t="s">
        <v>108</v>
      </c>
      <c r="F46" s="24" t="s">
        <v>196</v>
      </c>
      <c r="G46" s="24">
        <v>2</v>
      </c>
      <c r="H46" s="24" t="s">
        <v>90</v>
      </c>
      <c r="I46" s="24" t="s">
        <v>1</v>
      </c>
      <c r="N46" s="24" t="s">
        <v>195</v>
      </c>
      <c r="O46" s="25">
        <v>3</v>
      </c>
      <c r="Q46" s="24" t="s">
        <v>477</v>
      </c>
      <c r="R46" s="25" t="s">
        <v>56</v>
      </c>
      <c r="V46" s="24" t="s">
        <v>201</v>
      </c>
      <c r="W46" s="9">
        <v>12.661930000000179</v>
      </c>
      <c r="X46" s="9">
        <v>1.0669999999999999</v>
      </c>
      <c r="Z46" t="s">
        <v>198</v>
      </c>
      <c r="AA46" s="24" t="s">
        <v>72</v>
      </c>
      <c r="AB46" s="24">
        <v>31.197200000000002</v>
      </c>
      <c r="AC46" s="9">
        <v>15.0016</v>
      </c>
      <c r="AD46" s="9" t="s">
        <v>90</v>
      </c>
      <c r="AE46" s="24" t="s">
        <v>1</v>
      </c>
    </row>
    <row r="47" spans="2:31" x14ac:dyDescent="0.25">
      <c r="B47" t="s">
        <v>200</v>
      </c>
      <c r="C47" s="24" t="s">
        <v>87</v>
      </c>
      <c r="D47" s="24" t="s">
        <v>113</v>
      </c>
      <c r="E47" s="24" t="s">
        <v>108</v>
      </c>
      <c r="F47" s="24" t="s">
        <v>196</v>
      </c>
      <c r="G47" s="24">
        <v>2</v>
      </c>
      <c r="H47" s="24" t="s">
        <v>90</v>
      </c>
      <c r="I47" s="24" t="s">
        <v>1</v>
      </c>
      <c r="N47" s="24" t="s">
        <v>199</v>
      </c>
      <c r="O47" s="25">
        <v>5.5</v>
      </c>
      <c r="Q47" s="24" t="s">
        <v>478</v>
      </c>
      <c r="R47" s="25" t="s">
        <v>57</v>
      </c>
      <c r="V47" s="24" t="s">
        <v>195</v>
      </c>
      <c r="W47" s="9">
        <v>0.19812000000000002</v>
      </c>
      <c r="X47" s="9">
        <v>0</v>
      </c>
      <c r="Z47" t="s">
        <v>200</v>
      </c>
      <c r="AA47" s="24" t="s">
        <v>87</v>
      </c>
      <c r="AB47" s="24">
        <v>16.317599999999999</v>
      </c>
      <c r="AC47" s="9">
        <v>11.298399999999999</v>
      </c>
      <c r="AD47" s="9" t="s">
        <v>90</v>
      </c>
      <c r="AE47" s="24" t="s">
        <v>1</v>
      </c>
    </row>
    <row r="48" spans="2:31" x14ac:dyDescent="0.25">
      <c r="B48" t="s">
        <v>202</v>
      </c>
      <c r="C48" s="24" t="s">
        <v>71</v>
      </c>
      <c r="D48" s="24" t="s">
        <v>136</v>
      </c>
      <c r="E48" s="24" t="s">
        <v>108</v>
      </c>
      <c r="F48" s="24" t="s">
        <v>196</v>
      </c>
      <c r="G48" s="24">
        <v>3</v>
      </c>
      <c r="H48" s="24" t="s">
        <v>90</v>
      </c>
      <c r="I48" s="24" t="s">
        <v>1</v>
      </c>
      <c r="N48" s="24" t="s">
        <v>203</v>
      </c>
      <c r="O48" s="25">
        <v>1.5</v>
      </c>
      <c r="Q48" s="24" t="s">
        <v>479</v>
      </c>
      <c r="R48" s="25"/>
      <c r="V48" s="24" t="s">
        <v>199</v>
      </c>
      <c r="W48" s="9">
        <v>3.3140999999999985</v>
      </c>
      <c r="X48" s="9">
        <v>1.1333299999999999</v>
      </c>
      <c r="Z48" t="s">
        <v>202</v>
      </c>
      <c r="AA48" s="24" t="s">
        <v>71</v>
      </c>
      <c r="AB48" s="24">
        <v>72.435600000000008</v>
      </c>
      <c r="AC48" s="9">
        <v>38.974800000000002</v>
      </c>
      <c r="AD48" s="9" t="s">
        <v>90</v>
      </c>
      <c r="AE48" s="24" t="s">
        <v>1</v>
      </c>
    </row>
    <row r="49" spans="2:31" x14ac:dyDescent="0.25">
      <c r="B49" t="s">
        <v>203</v>
      </c>
      <c r="C49" s="24" t="s">
        <v>204</v>
      </c>
      <c r="D49" s="24" t="s">
        <v>113</v>
      </c>
      <c r="E49" s="24" t="s">
        <v>108</v>
      </c>
      <c r="F49" s="24" t="s">
        <v>196</v>
      </c>
      <c r="G49" s="24">
        <v>2</v>
      </c>
      <c r="H49" s="24" t="s">
        <v>90</v>
      </c>
      <c r="I49" s="24" t="s">
        <v>1</v>
      </c>
      <c r="N49" s="24" t="s">
        <v>202</v>
      </c>
      <c r="O49" s="25">
        <v>13.5</v>
      </c>
      <c r="Q49" s="24" t="s">
        <v>480</v>
      </c>
      <c r="R49" s="25"/>
      <c r="V49" s="24" t="s">
        <v>203</v>
      </c>
      <c r="W49" s="9">
        <v>2.9444899999999987</v>
      </c>
      <c r="X49" s="9">
        <v>0</v>
      </c>
      <c r="Z49" t="s">
        <v>203</v>
      </c>
      <c r="AA49" s="24" t="s">
        <v>204</v>
      </c>
      <c r="AB49" s="24">
        <v>9.5169999999999995</v>
      </c>
      <c r="AC49" s="9">
        <v>5.7406000000000006</v>
      </c>
      <c r="AD49" s="9" t="s">
        <v>90</v>
      </c>
      <c r="AE49" s="24" t="s">
        <v>1</v>
      </c>
    </row>
    <row r="50" spans="2:31" x14ac:dyDescent="0.25">
      <c r="B50" t="s">
        <v>205</v>
      </c>
      <c r="C50" s="24" t="s">
        <v>79</v>
      </c>
      <c r="D50" s="24" t="s">
        <v>2</v>
      </c>
      <c r="E50" s="24" t="s">
        <v>108</v>
      </c>
      <c r="F50" s="24" t="s">
        <v>196</v>
      </c>
      <c r="G50" s="24">
        <v>1</v>
      </c>
      <c r="H50" s="24" t="s">
        <v>90</v>
      </c>
      <c r="I50" s="24" t="s">
        <v>1</v>
      </c>
      <c r="N50" s="24" t="s">
        <v>205</v>
      </c>
      <c r="O50" s="25">
        <v>11.5</v>
      </c>
      <c r="Q50" s="24" t="s">
        <v>481</v>
      </c>
      <c r="R50" s="25"/>
      <c r="V50" s="24" t="s">
        <v>202</v>
      </c>
      <c r="W50" s="9">
        <v>20.607280000000145</v>
      </c>
      <c r="X50" s="9">
        <v>2</v>
      </c>
      <c r="Z50" t="s">
        <v>205</v>
      </c>
      <c r="AA50" s="24" t="s">
        <v>79</v>
      </c>
      <c r="AB50" s="24">
        <v>1.1415999999999999</v>
      </c>
      <c r="AC50" s="9">
        <v>0.84339999999999993</v>
      </c>
      <c r="AD50" s="9" t="s">
        <v>90</v>
      </c>
      <c r="AE50" s="24" t="s">
        <v>1</v>
      </c>
    </row>
    <row r="51" spans="2:31" x14ac:dyDescent="0.25">
      <c r="B51" t="s">
        <v>206</v>
      </c>
      <c r="C51" s="24" t="s">
        <v>57</v>
      </c>
      <c r="D51" s="24" t="s">
        <v>124</v>
      </c>
      <c r="E51" s="24" t="s">
        <v>108</v>
      </c>
      <c r="F51" s="24" t="s">
        <v>196</v>
      </c>
      <c r="G51" s="24">
        <v>2</v>
      </c>
      <c r="H51" s="24" t="s">
        <v>90</v>
      </c>
      <c r="I51" s="24" t="s">
        <v>1</v>
      </c>
      <c r="N51" s="24" t="s">
        <v>206</v>
      </c>
      <c r="O51" s="25">
        <v>2.5</v>
      </c>
      <c r="Q51" s="24" t="s">
        <v>499</v>
      </c>
      <c r="R51" s="25"/>
      <c r="V51" s="24" t="s">
        <v>205</v>
      </c>
      <c r="W51" s="9">
        <v>6.5700000000000008E-2</v>
      </c>
      <c r="X51" s="9">
        <v>0</v>
      </c>
      <c r="Z51" t="s">
        <v>206</v>
      </c>
      <c r="AA51" s="24" t="s">
        <v>57</v>
      </c>
      <c r="AB51" s="24">
        <v>29.898</v>
      </c>
      <c r="AC51" s="9">
        <v>20.562200000000001</v>
      </c>
      <c r="AD51" s="9" t="s">
        <v>90</v>
      </c>
      <c r="AE51" s="24" t="s">
        <v>1</v>
      </c>
    </row>
    <row r="52" spans="2:31" x14ac:dyDescent="0.25">
      <c r="B52" t="s">
        <v>207</v>
      </c>
      <c r="C52" s="24" t="s">
        <v>46</v>
      </c>
      <c r="D52" s="24" t="s">
        <v>2</v>
      </c>
      <c r="E52" s="24" t="s">
        <v>108</v>
      </c>
      <c r="F52" s="24" t="s">
        <v>196</v>
      </c>
      <c r="G52" s="24">
        <v>1</v>
      </c>
      <c r="H52" s="24" t="s">
        <v>90</v>
      </c>
      <c r="I52" s="24" t="s">
        <v>1</v>
      </c>
      <c r="N52" s="24" t="s">
        <v>207</v>
      </c>
      <c r="O52" s="25">
        <v>1.5</v>
      </c>
      <c r="Q52" s="24" t="s">
        <v>500</v>
      </c>
      <c r="R52" s="25"/>
      <c r="V52" s="24" t="s">
        <v>206</v>
      </c>
      <c r="W52" s="9">
        <v>10.808990000000053</v>
      </c>
      <c r="X52" s="9">
        <v>8.8049999999999997</v>
      </c>
      <c r="Z52" t="s">
        <v>207</v>
      </c>
      <c r="AA52" s="24" t="s">
        <v>46</v>
      </c>
      <c r="AB52" s="24">
        <v>0.66439999999999999</v>
      </c>
      <c r="AC52" s="9">
        <v>0.44600000000000001</v>
      </c>
      <c r="AD52" s="9" t="s">
        <v>90</v>
      </c>
      <c r="AE52" s="24" t="s">
        <v>1</v>
      </c>
    </row>
    <row r="53" spans="2:31" x14ac:dyDescent="0.25">
      <c r="B53" t="s">
        <v>208</v>
      </c>
      <c r="C53" s="24" t="s">
        <v>58</v>
      </c>
      <c r="D53" s="24" t="s">
        <v>124</v>
      </c>
      <c r="E53" s="24" t="s">
        <v>108</v>
      </c>
      <c r="F53" s="24" t="s">
        <v>209</v>
      </c>
      <c r="G53" s="24">
        <v>2</v>
      </c>
      <c r="H53" s="24" t="s">
        <v>90</v>
      </c>
      <c r="I53" s="24" t="s">
        <v>1</v>
      </c>
      <c r="N53" s="24" t="s">
        <v>208</v>
      </c>
      <c r="O53" s="25">
        <v>9</v>
      </c>
      <c r="Q53" s="24" t="s">
        <v>501</v>
      </c>
      <c r="R53" s="25"/>
      <c r="V53" s="24" t="s">
        <v>207</v>
      </c>
      <c r="W53" s="9">
        <v>0</v>
      </c>
      <c r="X53" s="9">
        <v>0</v>
      </c>
      <c r="Z53" t="s">
        <v>208</v>
      </c>
      <c r="AA53" s="24" t="s">
        <v>58</v>
      </c>
      <c r="AB53" s="24">
        <v>11.5794</v>
      </c>
      <c r="AC53" s="9">
        <v>7.8386000000000005</v>
      </c>
      <c r="AD53" s="9" t="s">
        <v>90</v>
      </c>
      <c r="AE53" s="24" t="s">
        <v>1</v>
      </c>
    </row>
    <row r="54" spans="2:31" x14ac:dyDescent="0.25">
      <c r="Q54" s="24" t="s">
        <v>502</v>
      </c>
      <c r="R54" s="25"/>
      <c r="V54" s="24" t="s">
        <v>208</v>
      </c>
      <c r="W54" s="9">
        <v>4.098809999999995</v>
      </c>
      <c r="X54" s="9">
        <v>0.26500000000000001</v>
      </c>
    </row>
    <row r="55" spans="2:31" x14ac:dyDescent="0.25">
      <c r="Q55" s="24" t="s">
        <v>503</v>
      </c>
      <c r="R55" s="25"/>
      <c r="V55" s="24" t="s">
        <v>283</v>
      </c>
      <c r="W55" s="9">
        <v>3.0400000000000002E-3</v>
      </c>
      <c r="X55" s="9">
        <v>0.9</v>
      </c>
    </row>
    <row r="56" spans="2:31" x14ac:dyDescent="0.25">
      <c r="Q56" s="24" t="s">
        <v>521</v>
      </c>
      <c r="R56" s="25" t="s">
        <v>214</v>
      </c>
    </row>
    <row r="57" spans="2:31" x14ac:dyDescent="0.25">
      <c r="B57" t="s">
        <v>104</v>
      </c>
      <c r="C57" t="s">
        <v>105</v>
      </c>
      <c r="Q57" s="24" t="s">
        <v>522</v>
      </c>
      <c r="R57" s="25" t="s">
        <v>64</v>
      </c>
    </row>
    <row r="58" spans="2:31" x14ac:dyDescent="0.25">
      <c r="B58" t="s">
        <v>52</v>
      </c>
      <c r="C58" t="s">
        <v>111</v>
      </c>
      <c r="Q58" s="24" t="s">
        <v>523</v>
      </c>
      <c r="R58" s="25"/>
    </row>
    <row r="59" spans="2:31" x14ac:dyDescent="0.25">
      <c r="B59" t="s">
        <v>48</v>
      </c>
      <c r="C59" t="s">
        <v>116</v>
      </c>
      <c r="Q59" s="24" t="s">
        <v>524</v>
      </c>
      <c r="R59" s="25"/>
    </row>
    <row r="60" spans="2:31" x14ac:dyDescent="0.25">
      <c r="B60" t="s">
        <v>88</v>
      </c>
      <c r="C60" t="s">
        <v>121</v>
      </c>
      <c r="Q60" s="24" t="s">
        <v>525</v>
      </c>
      <c r="R60" s="25"/>
    </row>
    <row r="61" spans="2:31" x14ac:dyDescent="0.25">
      <c r="B61" t="s">
        <v>4</v>
      </c>
      <c r="C61" t="s">
        <v>125</v>
      </c>
      <c r="Q61" s="24" t="s">
        <v>543</v>
      </c>
      <c r="R61" s="25" t="s">
        <v>69</v>
      </c>
    </row>
    <row r="62" spans="2:31" x14ac:dyDescent="0.25">
      <c r="B62" t="s">
        <v>5</v>
      </c>
      <c r="C62" t="s">
        <v>129</v>
      </c>
      <c r="Q62" s="24" t="s">
        <v>544</v>
      </c>
      <c r="R62" s="25" t="s">
        <v>60</v>
      </c>
    </row>
    <row r="63" spans="2:31" x14ac:dyDescent="0.25">
      <c r="B63" t="s">
        <v>59</v>
      </c>
      <c r="C63" t="s">
        <v>134</v>
      </c>
      <c r="Q63" s="24" t="s">
        <v>545</v>
      </c>
      <c r="R63" s="25" t="s">
        <v>71</v>
      </c>
    </row>
    <row r="64" spans="2:31" x14ac:dyDescent="0.25">
      <c r="B64" t="s">
        <v>47</v>
      </c>
      <c r="C64" t="s">
        <v>139</v>
      </c>
      <c r="Q64" s="24" t="s">
        <v>546</v>
      </c>
      <c r="R64" s="25"/>
    </row>
    <row r="65" spans="2:18" x14ac:dyDescent="0.25">
      <c r="B65" t="s">
        <v>55</v>
      </c>
      <c r="C65" t="s">
        <v>143</v>
      </c>
      <c r="Q65" s="24" t="s">
        <v>547</v>
      </c>
      <c r="R65" s="25"/>
    </row>
    <row r="66" spans="2:18" x14ac:dyDescent="0.25">
      <c r="B66" t="s">
        <v>65</v>
      </c>
      <c r="C66" t="s">
        <v>145</v>
      </c>
      <c r="Q66" s="24" t="s">
        <v>565</v>
      </c>
      <c r="R66" s="25" t="s">
        <v>70</v>
      </c>
    </row>
    <row r="67" spans="2:18" x14ac:dyDescent="0.25">
      <c r="B67" t="s">
        <v>149</v>
      </c>
      <c r="C67" t="s">
        <v>148</v>
      </c>
      <c r="Q67" s="24" t="s">
        <v>566</v>
      </c>
      <c r="R67" s="25" t="s">
        <v>53</v>
      </c>
    </row>
    <row r="68" spans="2:18" x14ac:dyDescent="0.25">
      <c r="B68" t="s">
        <v>67</v>
      </c>
      <c r="C68" t="s">
        <v>153</v>
      </c>
      <c r="Q68" s="24" t="s">
        <v>567</v>
      </c>
      <c r="R68" s="25" t="s">
        <v>56</v>
      </c>
    </row>
    <row r="69" spans="2:18" x14ac:dyDescent="0.25">
      <c r="B69" t="s">
        <v>68</v>
      </c>
      <c r="C69" t="s">
        <v>156</v>
      </c>
      <c r="Q69" s="24" t="s">
        <v>568</v>
      </c>
      <c r="R69" s="25" t="s">
        <v>71</v>
      </c>
    </row>
    <row r="70" spans="2:18" x14ac:dyDescent="0.25">
      <c r="B70" t="s">
        <v>66</v>
      </c>
      <c r="C70" t="s">
        <v>158</v>
      </c>
      <c r="Q70" s="24" t="s">
        <v>569</v>
      </c>
      <c r="R70" s="25"/>
    </row>
    <row r="71" spans="2:18" x14ac:dyDescent="0.25">
      <c r="B71" t="s">
        <v>63</v>
      </c>
      <c r="C71" t="s">
        <v>161</v>
      </c>
      <c r="Q71" s="24" t="s">
        <v>587</v>
      </c>
      <c r="R71" s="25"/>
    </row>
    <row r="72" spans="2:18" x14ac:dyDescent="0.25">
      <c r="B72" t="s">
        <v>162</v>
      </c>
      <c r="C72" t="s">
        <v>163</v>
      </c>
      <c r="Q72" s="24" t="s">
        <v>588</v>
      </c>
      <c r="R72" s="25"/>
    </row>
    <row r="73" spans="2:18" x14ac:dyDescent="0.25">
      <c r="B73" t="s">
        <v>165</v>
      </c>
      <c r="C73" t="s">
        <v>166</v>
      </c>
      <c r="Q73" s="24" t="s">
        <v>589</v>
      </c>
      <c r="R73" s="25"/>
    </row>
    <row r="74" spans="2:18" x14ac:dyDescent="0.25">
      <c r="B74" t="s">
        <v>64</v>
      </c>
      <c r="C74" t="s">
        <v>167</v>
      </c>
      <c r="Q74" s="24" t="s">
        <v>590</v>
      </c>
      <c r="R74" s="25"/>
    </row>
    <row r="75" spans="2:18" x14ac:dyDescent="0.25">
      <c r="B75" t="s">
        <v>0</v>
      </c>
      <c r="C75" t="s">
        <v>168</v>
      </c>
      <c r="Q75" s="24" t="s">
        <v>591</v>
      </c>
      <c r="R75" s="25"/>
    </row>
    <row r="76" spans="2:18" x14ac:dyDescent="0.25">
      <c r="B76" t="s">
        <v>49</v>
      </c>
      <c r="C76" t="s">
        <v>169</v>
      </c>
      <c r="Q76" s="24" t="s">
        <v>609</v>
      </c>
      <c r="R76" s="25" t="s">
        <v>64</v>
      </c>
    </row>
    <row r="77" spans="2:18" x14ac:dyDescent="0.25">
      <c r="B77" t="s">
        <v>3</v>
      </c>
      <c r="C77" t="s">
        <v>170</v>
      </c>
      <c r="Q77" s="24" t="s">
        <v>610</v>
      </c>
      <c r="R77" s="25"/>
    </row>
    <row r="78" spans="2:18" x14ac:dyDescent="0.25">
      <c r="B78" t="s">
        <v>69</v>
      </c>
      <c r="C78" t="s">
        <v>173</v>
      </c>
      <c r="Q78" s="24" t="s">
        <v>611</v>
      </c>
      <c r="R78" s="25"/>
    </row>
    <row r="79" spans="2:18" x14ac:dyDescent="0.25">
      <c r="B79" t="s">
        <v>50</v>
      </c>
      <c r="C79" t="s">
        <v>175</v>
      </c>
      <c r="Q79" s="24" t="s">
        <v>612</v>
      </c>
      <c r="R79" s="25"/>
    </row>
    <row r="80" spans="2:18" x14ac:dyDescent="0.25">
      <c r="B80" t="s">
        <v>177</v>
      </c>
      <c r="C80" t="s">
        <v>178</v>
      </c>
      <c r="Q80" s="24" t="s">
        <v>613</v>
      </c>
      <c r="R80" s="25"/>
    </row>
    <row r="81" spans="2:18" x14ac:dyDescent="0.25">
      <c r="B81" t="s">
        <v>6</v>
      </c>
      <c r="C81" t="s">
        <v>176</v>
      </c>
      <c r="Q81" s="24" t="s">
        <v>631</v>
      </c>
      <c r="R81" s="25" t="s">
        <v>65</v>
      </c>
    </row>
    <row r="82" spans="2:18" x14ac:dyDescent="0.25">
      <c r="B82" t="s">
        <v>70</v>
      </c>
      <c r="C82" t="s">
        <v>180</v>
      </c>
      <c r="Q82" s="24" t="s">
        <v>632</v>
      </c>
      <c r="R82" s="25" t="s">
        <v>64</v>
      </c>
    </row>
    <row r="83" spans="2:18" x14ac:dyDescent="0.25">
      <c r="B83" t="s">
        <v>53</v>
      </c>
      <c r="C83" t="s">
        <v>181</v>
      </c>
      <c r="Q83" s="24" t="s">
        <v>633</v>
      </c>
      <c r="R83" s="25" t="s">
        <v>215</v>
      </c>
    </row>
    <row r="84" spans="2:18" x14ac:dyDescent="0.25">
      <c r="B84" t="s">
        <v>127</v>
      </c>
      <c r="C84" t="s">
        <v>182</v>
      </c>
      <c r="Q84" s="24" t="s">
        <v>634</v>
      </c>
      <c r="R84" s="25"/>
    </row>
    <row r="85" spans="2:18" x14ac:dyDescent="0.25">
      <c r="B85" t="s">
        <v>74</v>
      </c>
      <c r="C85" t="s">
        <v>184</v>
      </c>
      <c r="Q85" s="24" t="s">
        <v>635</v>
      </c>
      <c r="R85" s="25"/>
    </row>
    <row r="86" spans="2:18" x14ac:dyDescent="0.25">
      <c r="B86" t="s">
        <v>56</v>
      </c>
      <c r="C86" t="s">
        <v>186</v>
      </c>
      <c r="Q86" s="24" t="s">
        <v>652</v>
      </c>
      <c r="R86" s="25"/>
    </row>
    <row r="87" spans="2:18" x14ac:dyDescent="0.25">
      <c r="B87" t="s">
        <v>187</v>
      </c>
      <c r="C87" t="s">
        <v>188</v>
      </c>
      <c r="Q87" s="24" t="s">
        <v>653</v>
      </c>
      <c r="R87" s="25"/>
    </row>
    <row r="88" spans="2:18" x14ac:dyDescent="0.25">
      <c r="B88" t="s">
        <v>10</v>
      </c>
      <c r="C88" t="s">
        <v>190</v>
      </c>
      <c r="Q88" s="24" t="s">
        <v>654</v>
      </c>
      <c r="R88" s="25"/>
    </row>
    <row r="89" spans="2:18" x14ac:dyDescent="0.25">
      <c r="B89" t="s">
        <v>192</v>
      </c>
      <c r="C89" t="s">
        <v>189</v>
      </c>
      <c r="Q89" s="24" t="s">
        <v>655</v>
      </c>
      <c r="R89" s="25"/>
    </row>
    <row r="90" spans="2:18" x14ac:dyDescent="0.25">
      <c r="B90" t="s">
        <v>137</v>
      </c>
      <c r="C90" t="s">
        <v>191</v>
      </c>
      <c r="Q90" s="24" t="s">
        <v>656</v>
      </c>
      <c r="R90" s="25"/>
    </row>
    <row r="91" spans="2:18" x14ac:dyDescent="0.25">
      <c r="B91" t="s">
        <v>141</v>
      </c>
      <c r="C91" t="s">
        <v>195</v>
      </c>
      <c r="Q91" s="24" t="s">
        <v>673</v>
      </c>
      <c r="R91" s="25" t="s">
        <v>65</v>
      </c>
    </row>
    <row r="92" spans="2:18" x14ac:dyDescent="0.25">
      <c r="B92" t="s">
        <v>60</v>
      </c>
      <c r="C92" t="s">
        <v>197</v>
      </c>
      <c r="Q92" s="24" t="s">
        <v>674</v>
      </c>
      <c r="R92" s="25" t="s">
        <v>63</v>
      </c>
    </row>
    <row r="93" spans="2:18" x14ac:dyDescent="0.25">
      <c r="B93" t="s">
        <v>91</v>
      </c>
      <c r="C93" t="s">
        <v>1897</v>
      </c>
      <c r="Q93" s="24"/>
      <c r="R93" s="25"/>
    </row>
    <row r="94" spans="2:18" x14ac:dyDescent="0.25">
      <c r="B94" t="s">
        <v>62</v>
      </c>
      <c r="C94" t="s">
        <v>199</v>
      </c>
      <c r="Q94" s="24" t="s">
        <v>675</v>
      </c>
      <c r="R94" s="25" t="s">
        <v>214</v>
      </c>
    </row>
    <row r="95" spans="2:18" x14ac:dyDescent="0.25">
      <c r="B95" t="s">
        <v>82</v>
      </c>
      <c r="C95" t="s">
        <v>201</v>
      </c>
      <c r="Q95" s="24" t="s">
        <v>676</v>
      </c>
      <c r="R95" s="25"/>
    </row>
    <row r="96" spans="2:18" x14ac:dyDescent="0.25">
      <c r="B96" t="s">
        <v>72</v>
      </c>
      <c r="C96" t="s">
        <v>198</v>
      </c>
      <c r="Q96" s="24" t="s">
        <v>677</v>
      </c>
      <c r="R96" s="25"/>
    </row>
    <row r="97" spans="2:18" x14ac:dyDescent="0.25">
      <c r="B97" t="s">
        <v>87</v>
      </c>
      <c r="C97" t="s">
        <v>200</v>
      </c>
      <c r="Q97" s="24" t="s">
        <v>694</v>
      </c>
      <c r="R97" s="25"/>
    </row>
    <row r="98" spans="2:18" x14ac:dyDescent="0.25">
      <c r="B98" t="s">
        <v>71</v>
      </c>
      <c r="C98" t="s">
        <v>202</v>
      </c>
      <c r="Q98" s="24" t="s">
        <v>695</v>
      </c>
      <c r="R98" s="25"/>
    </row>
    <row r="99" spans="2:18" x14ac:dyDescent="0.25">
      <c r="B99" t="s">
        <v>204</v>
      </c>
      <c r="C99" t="s">
        <v>203</v>
      </c>
      <c r="Q99" s="24" t="s">
        <v>696</v>
      </c>
      <c r="R99" s="25"/>
    </row>
    <row r="100" spans="2:18" x14ac:dyDescent="0.25">
      <c r="B100" t="s">
        <v>79</v>
      </c>
      <c r="C100" t="s">
        <v>205</v>
      </c>
      <c r="Q100" s="24" t="s">
        <v>697</v>
      </c>
      <c r="R100" s="25"/>
    </row>
    <row r="101" spans="2:18" x14ac:dyDescent="0.25">
      <c r="B101" t="s">
        <v>57</v>
      </c>
      <c r="C101" t="s">
        <v>206</v>
      </c>
      <c r="Q101" s="24" t="s">
        <v>698</v>
      </c>
      <c r="R101" s="25"/>
    </row>
    <row r="102" spans="2:18" x14ac:dyDescent="0.25">
      <c r="B102" t="s">
        <v>46</v>
      </c>
      <c r="C102" t="s">
        <v>207</v>
      </c>
      <c r="Q102" s="24" t="s">
        <v>715</v>
      </c>
      <c r="R102" s="25" t="s">
        <v>50</v>
      </c>
    </row>
    <row r="103" spans="2:18" x14ac:dyDescent="0.25">
      <c r="B103" t="s">
        <v>58</v>
      </c>
      <c r="C103" t="s">
        <v>208</v>
      </c>
      <c r="Q103" s="24" t="s">
        <v>716</v>
      </c>
      <c r="R103" s="25" t="s">
        <v>81</v>
      </c>
    </row>
    <row r="104" spans="2:18" x14ac:dyDescent="0.25">
      <c r="Q104" s="24" t="s">
        <v>717</v>
      </c>
      <c r="R104" s="25" t="s">
        <v>82</v>
      </c>
    </row>
    <row r="105" spans="2:18" x14ac:dyDescent="0.25">
      <c r="Q105" s="24" t="s">
        <v>718</v>
      </c>
      <c r="R105" s="25"/>
    </row>
    <row r="106" spans="2:18" x14ac:dyDescent="0.25">
      <c r="Q106" s="24" t="s">
        <v>719</v>
      </c>
      <c r="R106" s="25"/>
    </row>
    <row r="107" spans="2:18" x14ac:dyDescent="0.25">
      <c r="Q107" s="24" t="s">
        <v>736</v>
      </c>
      <c r="R107" s="25"/>
    </row>
    <row r="108" spans="2:18" x14ac:dyDescent="0.25">
      <c r="Q108" s="24" t="s">
        <v>737</v>
      </c>
      <c r="R108" s="25"/>
    </row>
    <row r="109" spans="2:18" x14ac:dyDescent="0.25">
      <c r="Q109" s="24" t="s">
        <v>738</v>
      </c>
      <c r="R109" s="25"/>
    </row>
    <row r="110" spans="2:18" x14ac:dyDescent="0.25">
      <c r="Q110" s="24" t="s">
        <v>739</v>
      </c>
      <c r="R110" s="25"/>
    </row>
    <row r="111" spans="2:18" x14ac:dyDescent="0.25">
      <c r="Q111" s="24" t="s">
        <v>740</v>
      </c>
      <c r="R111" s="25"/>
    </row>
    <row r="112" spans="2:18" x14ac:dyDescent="0.25">
      <c r="Q112" s="24" t="s">
        <v>757</v>
      </c>
      <c r="R112" s="25" t="s">
        <v>70</v>
      </c>
    </row>
    <row r="113" spans="17:18" x14ac:dyDescent="0.25">
      <c r="Q113" s="24" t="s">
        <v>758</v>
      </c>
      <c r="R113" s="25" t="s">
        <v>71</v>
      </c>
    </row>
    <row r="114" spans="17:18" x14ac:dyDescent="0.25">
      <c r="Q114" s="24" t="s">
        <v>759</v>
      </c>
      <c r="R114" s="25"/>
    </row>
    <row r="115" spans="17:18" x14ac:dyDescent="0.25">
      <c r="Q115" s="24" t="s">
        <v>760</v>
      </c>
      <c r="R115" s="25"/>
    </row>
    <row r="116" spans="17:18" x14ac:dyDescent="0.25">
      <c r="Q116" s="24" t="s">
        <v>761</v>
      </c>
      <c r="R116" s="25"/>
    </row>
    <row r="117" spans="17:18" x14ac:dyDescent="0.25">
      <c r="Q117" s="24" t="s">
        <v>778</v>
      </c>
      <c r="R117" s="25" t="s">
        <v>4</v>
      </c>
    </row>
    <row r="118" spans="17:18" x14ac:dyDescent="0.25">
      <c r="Q118" s="24" t="s">
        <v>779</v>
      </c>
      <c r="R118" s="25" t="s">
        <v>216</v>
      </c>
    </row>
    <row r="119" spans="17:18" x14ac:dyDescent="0.25">
      <c r="Q119" s="24" t="s">
        <v>780</v>
      </c>
      <c r="R119" s="25" t="s">
        <v>213</v>
      </c>
    </row>
    <row r="120" spans="17:18" x14ac:dyDescent="0.25">
      <c r="Q120" s="24" t="s">
        <v>781</v>
      </c>
      <c r="R120" s="25" t="s">
        <v>217</v>
      </c>
    </row>
    <row r="121" spans="17:18" x14ac:dyDescent="0.25">
      <c r="Q121" s="24" t="s">
        <v>782</v>
      </c>
      <c r="R121" s="25"/>
    </row>
    <row r="122" spans="17:18" x14ac:dyDescent="0.25">
      <c r="Q122" s="24" t="s">
        <v>799</v>
      </c>
      <c r="R122" s="25" t="s">
        <v>49</v>
      </c>
    </row>
    <row r="123" spans="17:18" x14ac:dyDescent="0.25">
      <c r="Q123" s="24" t="s">
        <v>800</v>
      </c>
      <c r="R123" s="25"/>
    </row>
    <row r="124" spans="17:18" x14ac:dyDescent="0.25">
      <c r="Q124" s="24" t="s">
        <v>801</v>
      </c>
      <c r="R124" s="25"/>
    </row>
    <row r="125" spans="17:18" x14ac:dyDescent="0.25">
      <c r="Q125" s="24" t="s">
        <v>802</v>
      </c>
      <c r="R125" s="25"/>
    </row>
    <row r="126" spans="17:18" x14ac:dyDescent="0.25">
      <c r="Q126" s="24" t="s">
        <v>803</v>
      </c>
      <c r="R126" s="25"/>
    </row>
    <row r="127" spans="17:18" x14ac:dyDescent="0.25">
      <c r="Q127" s="24" t="s">
        <v>820</v>
      </c>
      <c r="R127" s="25"/>
    </row>
    <row r="128" spans="17:18" x14ac:dyDescent="0.25">
      <c r="Q128" s="24" t="s">
        <v>821</v>
      </c>
      <c r="R128" s="25"/>
    </row>
    <row r="129" spans="17:18" x14ac:dyDescent="0.25">
      <c r="Q129" s="24" t="s">
        <v>822</v>
      </c>
      <c r="R129" s="25"/>
    </row>
    <row r="130" spans="17:18" x14ac:dyDescent="0.25">
      <c r="Q130" s="24" t="s">
        <v>823</v>
      </c>
      <c r="R130" s="25"/>
    </row>
    <row r="131" spans="17:18" x14ac:dyDescent="0.25">
      <c r="Q131" s="24" t="s">
        <v>824</v>
      </c>
      <c r="R131" s="25"/>
    </row>
    <row r="132" spans="17:18" x14ac:dyDescent="0.25">
      <c r="Q132" s="24" t="s">
        <v>841</v>
      </c>
      <c r="R132" s="25" t="s">
        <v>68</v>
      </c>
    </row>
    <row r="133" spans="17:18" x14ac:dyDescent="0.25">
      <c r="Q133" s="24" t="s">
        <v>842</v>
      </c>
      <c r="R133" s="25" t="s">
        <v>69</v>
      </c>
    </row>
    <row r="134" spans="17:18" x14ac:dyDescent="0.25">
      <c r="Q134" s="24" t="s">
        <v>843</v>
      </c>
      <c r="R134" s="25" t="s">
        <v>72</v>
      </c>
    </row>
    <row r="135" spans="17:18" x14ac:dyDescent="0.25">
      <c r="Q135" s="24" t="s">
        <v>844</v>
      </c>
      <c r="R135" s="25" t="s">
        <v>71</v>
      </c>
    </row>
    <row r="136" spans="17:18" x14ac:dyDescent="0.25">
      <c r="Q136" s="24" t="s">
        <v>845</v>
      </c>
      <c r="R136" s="25"/>
    </row>
    <row r="137" spans="17:18" x14ac:dyDescent="0.25">
      <c r="Q137" s="24" t="s">
        <v>862</v>
      </c>
      <c r="R137" s="25" t="s">
        <v>88</v>
      </c>
    </row>
    <row r="138" spans="17:18" x14ac:dyDescent="0.25">
      <c r="Q138" s="24" t="s">
        <v>863</v>
      </c>
      <c r="R138" s="25" t="s">
        <v>62</v>
      </c>
    </row>
    <row r="139" spans="17:18" x14ac:dyDescent="0.25">
      <c r="Q139" s="24" t="s">
        <v>864</v>
      </c>
      <c r="R139" s="25"/>
    </row>
    <row r="140" spans="17:18" x14ac:dyDescent="0.25">
      <c r="Q140" s="24" t="s">
        <v>865</v>
      </c>
      <c r="R140" s="25"/>
    </row>
    <row r="141" spans="17:18" x14ac:dyDescent="0.25">
      <c r="Q141" s="24" t="s">
        <v>866</v>
      </c>
      <c r="R141" s="25"/>
    </row>
    <row r="142" spans="17:18" x14ac:dyDescent="0.25">
      <c r="Q142" s="24" t="s">
        <v>883</v>
      </c>
      <c r="R142" s="25" t="s">
        <v>52</v>
      </c>
    </row>
    <row r="143" spans="17:18" x14ac:dyDescent="0.25">
      <c r="Q143" s="24" t="s">
        <v>884</v>
      </c>
      <c r="R143" s="25" t="s">
        <v>68</v>
      </c>
    </row>
    <row r="144" spans="17:18" x14ac:dyDescent="0.25">
      <c r="Q144" s="24" t="s">
        <v>885</v>
      </c>
      <c r="R144" s="25" t="s">
        <v>70</v>
      </c>
    </row>
    <row r="145" spans="17:18" x14ac:dyDescent="0.25">
      <c r="Q145" s="24" t="s">
        <v>886</v>
      </c>
      <c r="R145" s="25" t="s">
        <v>56</v>
      </c>
    </row>
    <row r="146" spans="17:18" x14ac:dyDescent="0.25">
      <c r="Q146" s="24" t="s">
        <v>887</v>
      </c>
      <c r="R146" s="25"/>
    </row>
    <row r="147" spans="17:18" x14ac:dyDescent="0.25">
      <c r="Q147" s="24" t="s">
        <v>904</v>
      </c>
      <c r="R147" s="25"/>
    </row>
    <row r="148" spans="17:18" x14ac:dyDescent="0.25">
      <c r="Q148" s="24" t="s">
        <v>905</v>
      </c>
      <c r="R148" s="25"/>
    </row>
    <row r="149" spans="17:18" x14ac:dyDescent="0.25">
      <c r="Q149" s="24" t="s">
        <v>906</v>
      </c>
      <c r="R149" s="25"/>
    </row>
    <row r="150" spans="17:18" x14ac:dyDescent="0.25">
      <c r="Q150" s="24" t="s">
        <v>907</v>
      </c>
      <c r="R150" s="25"/>
    </row>
    <row r="151" spans="17:18" x14ac:dyDescent="0.25">
      <c r="Q151" s="24" t="s">
        <v>908</v>
      </c>
      <c r="R151" s="25"/>
    </row>
    <row r="152" spans="17:18" x14ac:dyDescent="0.25">
      <c r="Q152" s="24" t="s">
        <v>925</v>
      </c>
      <c r="R152" s="25" t="s">
        <v>55</v>
      </c>
    </row>
    <row r="153" spans="17:18" x14ac:dyDescent="0.25">
      <c r="Q153" s="24" t="s">
        <v>926</v>
      </c>
      <c r="R153" s="25" t="s">
        <v>57</v>
      </c>
    </row>
    <row r="154" spans="17:18" x14ac:dyDescent="0.25">
      <c r="Q154" s="24" t="s">
        <v>927</v>
      </c>
      <c r="R154" s="25"/>
    </row>
    <row r="155" spans="17:18" x14ac:dyDescent="0.25">
      <c r="Q155" s="24" t="s">
        <v>928</v>
      </c>
      <c r="R155" s="25"/>
    </row>
    <row r="156" spans="17:18" x14ac:dyDescent="0.25">
      <c r="Q156" s="24" t="s">
        <v>929</v>
      </c>
      <c r="R156" s="25"/>
    </row>
    <row r="157" spans="17:18" x14ac:dyDescent="0.25">
      <c r="Q157" s="24" t="s">
        <v>946</v>
      </c>
      <c r="R157" s="25"/>
    </row>
    <row r="158" spans="17:18" x14ac:dyDescent="0.25">
      <c r="Q158" s="24" t="s">
        <v>947</v>
      </c>
      <c r="R158" s="25"/>
    </row>
    <row r="159" spans="17:18" x14ac:dyDescent="0.25">
      <c r="Q159" s="24" t="s">
        <v>948</v>
      </c>
      <c r="R159" s="25"/>
    </row>
    <row r="160" spans="17:18" x14ac:dyDescent="0.25">
      <c r="Q160" s="24" t="s">
        <v>949</v>
      </c>
      <c r="R160" s="25"/>
    </row>
    <row r="161" spans="17:18" x14ac:dyDescent="0.25">
      <c r="Q161" s="24" t="s">
        <v>950</v>
      </c>
      <c r="R161" s="25"/>
    </row>
    <row r="162" spans="17:18" x14ac:dyDescent="0.25">
      <c r="Q162" s="24" t="s">
        <v>967</v>
      </c>
      <c r="R162" s="25"/>
    </row>
    <row r="163" spans="17:18" x14ac:dyDescent="0.25">
      <c r="Q163" s="24" t="s">
        <v>968</v>
      </c>
      <c r="R163" s="25"/>
    </row>
    <row r="164" spans="17:18" x14ac:dyDescent="0.25">
      <c r="Q164" s="24" t="s">
        <v>969</v>
      </c>
      <c r="R164" s="25"/>
    </row>
    <row r="165" spans="17:18" x14ac:dyDescent="0.25">
      <c r="Q165" s="24" t="s">
        <v>970</v>
      </c>
      <c r="R165" s="25"/>
    </row>
    <row r="166" spans="17:18" x14ac:dyDescent="0.25">
      <c r="Q166" s="24" t="s">
        <v>971</v>
      </c>
      <c r="R166" s="25"/>
    </row>
    <row r="167" spans="17:18" x14ac:dyDescent="0.25">
      <c r="Q167" s="24" t="s">
        <v>988</v>
      </c>
      <c r="R167" s="25"/>
    </row>
    <row r="168" spans="17:18" x14ac:dyDescent="0.25">
      <c r="Q168" s="24" t="s">
        <v>989</v>
      </c>
      <c r="R168" s="25"/>
    </row>
    <row r="169" spans="17:18" x14ac:dyDescent="0.25">
      <c r="Q169" s="24" t="s">
        <v>990</v>
      </c>
      <c r="R169" s="25"/>
    </row>
    <row r="170" spans="17:18" x14ac:dyDescent="0.25">
      <c r="Q170" s="24" t="s">
        <v>991</v>
      </c>
      <c r="R170" s="25"/>
    </row>
    <row r="171" spans="17:18" x14ac:dyDescent="0.25">
      <c r="Q171" s="24" t="s">
        <v>992</v>
      </c>
      <c r="R171" s="25"/>
    </row>
    <row r="172" spans="17:18" x14ac:dyDescent="0.25">
      <c r="Q172" s="24" t="s">
        <v>1009</v>
      </c>
      <c r="R172" s="25" t="s">
        <v>219</v>
      </c>
    </row>
    <row r="173" spans="17:18" x14ac:dyDescent="0.25">
      <c r="Q173" s="24" t="s">
        <v>1010</v>
      </c>
      <c r="R173" s="25" t="s">
        <v>220</v>
      </c>
    </row>
    <row r="174" spans="17:18" x14ac:dyDescent="0.25">
      <c r="Q174" s="24" t="s">
        <v>1011</v>
      </c>
      <c r="R174" s="25"/>
    </row>
    <row r="175" spans="17:18" x14ac:dyDescent="0.25">
      <c r="Q175" s="24" t="s">
        <v>1012</v>
      </c>
      <c r="R175" s="25"/>
    </row>
    <row r="176" spans="17:18" x14ac:dyDescent="0.25">
      <c r="Q176" s="24" t="s">
        <v>1013</v>
      </c>
      <c r="R176" s="25"/>
    </row>
    <row r="177" spans="17:18" x14ac:dyDescent="0.25">
      <c r="Q177" s="24" t="s">
        <v>1030</v>
      </c>
      <c r="R177" s="25" t="s">
        <v>59</v>
      </c>
    </row>
    <row r="178" spans="17:18" x14ac:dyDescent="0.25">
      <c r="Q178" s="24" t="s">
        <v>1031</v>
      </c>
      <c r="R178" s="25" t="s">
        <v>67</v>
      </c>
    </row>
    <row r="179" spans="17:18" x14ac:dyDescent="0.25">
      <c r="Q179" s="24" t="s">
        <v>1032</v>
      </c>
      <c r="R179" s="25" t="s">
        <v>71</v>
      </c>
    </row>
    <row r="180" spans="17:18" x14ac:dyDescent="0.25">
      <c r="Q180" s="24" t="s">
        <v>1033</v>
      </c>
      <c r="R180" s="25"/>
    </row>
    <row r="181" spans="17:18" x14ac:dyDescent="0.25">
      <c r="Q181" s="24" t="s">
        <v>1034</v>
      </c>
      <c r="R181" s="25"/>
    </row>
    <row r="182" spans="17:18" x14ac:dyDescent="0.25">
      <c r="Q182" s="24" t="s">
        <v>1907</v>
      </c>
      <c r="R182" s="154" t="s">
        <v>56</v>
      </c>
    </row>
    <row r="183" spans="17:18" x14ac:dyDescent="0.25">
      <c r="Q183" s="24" t="s">
        <v>1908</v>
      </c>
      <c r="R183" s="25"/>
    </row>
    <row r="184" spans="17:18" x14ac:dyDescent="0.25">
      <c r="Q184" s="24" t="s">
        <v>1909</v>
      </c>
      <c r="R184" s="25"/>
    </row>
    <row r="185" spans="17:18" x14ac:dyDescent="0.25">
      <c r="Q185" s="24" t="s">
        <v>1910</v>
      </c>
      <c r="R185" s="154"/>
    </row>
    <row r="186" spans="17:18" x14ac:dyDescent="0.25">
      <c r="Q186" s="24" t="s">
        <v>1911</v>
      </c>
      <c r="R186" s="25"/>
    </row>
    <row r="187" spans="17:18" x14ac:dyDescent="0.25">
      <c r="Q187" s="24" t="s">
        <v>1051</v>
      </c>
      <c r="R187" s="25" t="s">
        <v>69</v>
      </c>
    </row>
    <row r="188" spans="17:18" x14ac:dyDescent="0.25">
      <c r="Q188" s="24" t="s">
        <v>1052</v>
      </c>
      <c r="R188" s="25" t="s">
        <v>70</v>
      </c>
    </row>
    <row r="189" spans="17:18" x14ac:dyDescent="0.25">
      <c r="Q189" s="24" t="s">
        <v>1053</v>
      </c>
      <c r="R189" s="25" t="s">
        <v>71</v>
      </c>
    </row>
    <row r="190" spans="17:18" x14ac:dyDescent="0.25">
      <c r="Q190" s="24" t="s">
        <v>1054</v>
      </c>
      <c r="R190" s="25"/>
    </row>
    <row r="191" spans="17:18" x14ac:dyDescent="0.25">
      <c r="Q191" s="24" t="s">
        <v>1055</v>
      </c>
      <c r="R191" s="25"/>
    </row>
    <row r="192" spans="17:18" x14ac:dyDescent="0.25">
      <c r="Q192" s="24" t="s">
        <v>1072</v>
      </c>
      <c r="R192" s="25" t="s">
        <v>52</v>
      </c>
    </row>
    <row r="193" spans="17:18" x14ac:dyDescent="0.25">
      <c r="Q193" s="24" t="s">
        <v>1073</v>
      </c>
      <c r="R193" s="25" t="s">
        <v>59</v>
      </c>
    </row>
    <row r="194" spans="17:18" x14ac:dyDescent="0.25">
      <c r="Q194" s="24" t="s">
        <v>1074</v>
      </c>
      <c r="R194" s="25" t="s">
        <v>204</v>
      </c>
    </row>
    <row r="195" spans="17:18" x14ac:dyDescent="0.25">
      <c r="Q195" s="24" t="s">
        <v>1075</v>
      </c>
      <c r="R195" s="25"/>
    </row>
    <row r="196" spans="17:18" x14ac:dyDescent="0.25">
      <c r="Q196" s="24" t="s">
        <v>1076</v>
      </c>
      <c r="R196" s="25"/>
    </row>
    <row r="197" spans="17:18" x14ac:dyDescent="0.25">
      <c r="Q197" s="24" t="s">
        <v>1093</v>
      </c>
      <c r="R197" s="25" t="s">
        <v>52</v>
      </c>
    </row>
    <row r="198" spans="17:18" x14ac:dyDescent="0.25">
      <c r="Q198" s="24" t="s">
        <v>1094</v>
      </c>
      <c r="R198" s="25" t="s">
        <v>49</v>
      </c>
    </row>
    <row r="199" spans="17:18" x14ac:dyDescent="0.25">
      <c r="Q199" s="24" t="s">
        <v>1095</v>
      </c>
      <c r="R199" s="25" t="s">
        <v>204</v>
      </c>
    </row>
    <row r="200" spans="17:18" x14ac:dyDescent="0.25">
      <c r="Q200" s="24" t="s">
        <v>1096</v>
      </c>
      <c r="R200" s="25"/>
    </row>
    <row r="201" spans="17:18" x14ac:dyDescent="0.25">
      <c r="Q201" s="24" t="s">
        <v>1097</v>
      </c>
      <c r="R201" s="25"/>
    </row>
    <row r="202" spans="17:18" x14ac:dyDescent="0.25">
      <c r="Q202" s="24" t="s">
        <v>1114</v>
      </c>
      <c r="R202" s="25"/>
    </row>
    <row r="203" spans="17:18" x14ac:dyDescent="0.25">
      <c r="Q203" s="24" t="s">
        <v>1115</v>
      </c>
      <c r="R203" s="25"/>
    </row>
    <row r="204" spans="17:18" x14ac:dyDescent="0.25">
      <c r="Q204" s="24" t="s">
        <v>1116</v>
      </c>
      <c r="R204" s="25"/>
    </row>
    <row r="205" spans="17:18" x14ac:dyDescent="0.25">
      <c r="Q205" s="24" t="s">
        <v>1117</v>
      </c>
      <c r="R205" s="25"/>
    </row>
    <row r="206" spans="17:18" x14ac:dyDescent="0.25">
      <c r="Q206" s="24" t="s">
        <v>1118</v>
      </c>
      <c r="R206" s="25"/>
    </row>
    <row r="207" spans="17:18" x14ac:dyDescent="0.25">
      <c r="Q207" s="24" t="s">
        <v>1135</v>
      </c>
      <c r="R207" s="25" t="s">
        <v>210</v>
      </c>
    </row>
    <row r="208" spans="17:18" x14ac:dyDescent="0.25">
      <c r="Q208" s="24" t="s">
        <v>1136</v>
      </c>
      <c r="R208" s="25"/>
    </row>
    <row r="209" spans="17:18" x14ac:dyDescent="0.25">
      <c r="Q209" s="24" t="s">
        <v>1137</v>
      </c>
      <c r="R209" s="25"/>
    </row>
    <row r="210" spans="17:18" x14ac:dyDescent="0.25">
      <c r="Q210" s="24" t="s">
        <v>1138</v>
      </c>
      <c r="R210" s="25"/>
    </row>
    <row r="211" spans="17:18" x14ac:dyDescent="0.25">
      <c r="Q211" s="24" t="s">
        <v>1139</v>
      </c>
      <c r="R211" s="25"/>
    </row>
    <row r="212" spans="17:18" x14ac:dyDescent="0.25">
      <c r="Q212" s="24" t="s">
        <v>1156</v>
      </c>
      <c r="R212" s="25" t="s">
        <v>87</v>
      </c>
    </row>
    <row r="213" spans="17:18" x14ac:dyDescent="0.25">
      <c r="Q213" s="24" t="s">
        <v>1157</v>
      </c>
      <c r="R213" s="25" t="s">
        <v>82</v>
      </c>
    </row>
    <row r="214" spans="17:18" x14ac:dyDescent="0.25">
      <c r="Q214" s="24" t="s">
        <v>1158</v>
      </c>
      <c r="R214" s="25"/>
    </row>
    <row r="215" spans="17:18" x14ac:dyDescent="0.25">
      <c r="Q215" s="24" t="s">
        <v>1159</v>
      </c>
      <c r="R215" s="25"/>
    </row>
    <row r="216" spans="17:18" x14ac:dyDescent="0.25">
      <c r="Q216" s="24" t="s">
        <v>1160</v>
      </c>
      <c r="R216" s="25"/>
    </row>
    <row r="217" spans="17:18" x14ac:dyDescent="0.25">
      <c r="Q217" s="24" t="s">
        <v>1177</v>
      </c>
      <c r="R217" s="25" t="s">
        <v>67</v>
      </c>
    </row>
    <row r="218" spans="17:18" x14ac:dyDescent="0.25">
      <c r="Q218" s="24" t="s">
        <v>1178</v>
      </c>
      <c r="R218" s="25" t="s">
        <v>68</v>
      </c>
    </row>
    <row r="219" spans="17:18" x14ac:dyDescent="0.25">
      <c r="Q219" s="24" t="s">
        <v>1179</v>
      </c>
      <c r="R219" s="25" t="s">
        <v>69</v>
      </c>
    </row>
    <row r="220" spans="17:18" x14ac:dyDescent="0.25">
      <c r="Q220" s="24" t="s">
        <v>1180</v>
      </c>
      <c r="R220" s="25" t="s">
        <v>70</v>
      </c>
    </row>
    <row r="221" spans="17:18" x14ac:dyDescent="0.25">
      <c r="Q221" s="24" t="s">
        <v>1181</v>
      </c>
      <c r="R221" s="25" t="s">
        <v>72</v>
      </c>
    </row>
    <row r="222" spans="17:18" x14ac:dyDescent="0.25">
      <c r="Q222" s="24" t="s">
        <v>1198</v>
      </c>
      <c r="R222" s="25"/>
    </row>
    <row r="223" spans="17:18" x14ac:dyDescent="0.25">
      <c r="Q223" s="24" t="s">
        <v>1199</v>
      </c>
      <c r="R223" s="25"/>
    </row>
    <row r="224" spans="17:18" x14ac:dyDescent="0.25">
      <c r="Q224" s="24" t="s">
        <v>1200</v>
      </c>
      <c r="R224" s="25"/>
    </row>
    <row r="225" spans="17:18" x14ac:dyDescent="0.25">
      <c r="Q225" s="24" t="s">
        <v>1201</v>
      </c>
      <c r="R225" s="25"/>
    </row>
    <row r="226" spans="17:18" x14ac:dyDescent="0.25">
      <c r="Q226" s="24" t="s">
        <v>1202</v>
      </c>
      <c r="R226" s="25"/>
    </row>
    <row r="227" spans="17:18" x14ac:dyDescent="0.25">
      <c r="Q227" s="24" t="s">
        <v>1219</v>
      </c>
      <c r="R227" s="25" t="s">
        <v>88</v>
      </c>
    </row>
    <row r="228" spans="17:18" x14ac:dyDescent="0.25">
      <c r="Q228" s="24" t="s">
        <v>1220</v>
      </c>
      <c r="R228" s="25" t="s">
        <v>55</v>
      </c>
    </row>
    <row r="229" spans="17:18" x14ac:dyDescent="0.25">
      <c r="Q229" s="24" t="s">
        <v>1221</v>
      </c>
      <c r="R229" s="25" t="s">
        <v>56</v>
      </c>
    </row>
    <row r="230" spans="17:18" x14ac:dyDescent="0.25">
      <c r="Q230" s="24" t="s">
        <v>1222</v>
      </c>
      <c r="R230" s="25"/>
    </row>
    <row r="231" spans="17:18" x14ac:dyDescent="0.25">
      <c r="Q231" s="24" t="s">
        <v>1223</v>
      </c>
      <c r="R231" s="25"/>
    </row>
    <row r="232" spans="17:18" x14ac:dyDescent="0.25">
      <c r="Q232" s="24" t="s">
        <v>1240</v>
      </c>
      <c r="R232" s="25" t="s">
        <v>223</v>
      </c>
    </row>
    <row r="233" spans="17:18" x14ac:dyDescent="0.25">
      <c r="Q233" s="24" t="s">
        <v>1241</v>
      </c>
      <c r="R233" s="25"/>
    </row>
    <row r="234" spans="17:18" x14ac:dyDescent="0.25">
      <c r="Q234" s="24" t="s">
        <v>1242</v>
      </c>
      <c r="R234" s="25"/>
    </row>
    <row r="235" spans="17:18" x14ac:dyDescent="0.25">
      <c r="Q235" s="24" t="s">
        <v>1243</v>
      </c>
      <c r="R235" s="25"/>
    </row>
    <row r="236" spans="17:18" x14ac:dyDescent="0.25">
      <c r="Q236" s="24" t="s">
        <v>1244</v>
      </c>
      <c r="R236" s="25"/>
    </row>
    <row r="237" spans="17:18" x14ac:dyDescent="0.25">
      <c r="Q237" s="24" t="s">
        <v>1261</v>
      </c>
      <c r="R237" s="25"/>
    </row>
    <row r="238" spans="17:18" x14ac:dyDescent="0.25">
      <c r="Q238" s="24" t="s">
        <v>1262</v>
      </c>
      <c r="R238" s="25"/>
    </row>
    <row r="239" spans="17:18" x14ac:dyDescent="0.25">
      <c r="Q239" s="24" t="s">
        <v>1263</v>
      </c>
      <c r="R239" s="25"/>
    </row>
    <row r="240" spans="17:18" x14ac:dyDescent="0.25">
      <c r="Q240" s="24" t="s">
        <v>1264</v>
      </c>
      <c r="R240" s="25"/>
    </row>
    <row r="241" spans="17:18" x14ac:dyDescent="0.25">
      <c r="Q241" s="24" t="s">
        <v>1265</v>
      </c>
      <c r="R241" s="25"/>
    </row>
  </sheetData>
  <dataConsolidate/>
  <mergeCells count="8">
    <mergeCell ref="AG5:AJ5"/>
    <mergeCell ref="C5:I5"/>
    <mergeCell ref="K5:L5"/>
    <mergeCell ref="V4:X4"/>
    <mergeCell ref="A1:B1"/>
    <mergeCell ref="AA4:AE4"/>
    <mergeCell ref="N4:O4"/>
    <mergeCell ref="Q4:R4"/>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D0B9-AD8F-48B4-ABF3-2C46750A890F}">
  <sheetPr codeName="Sheet13">
    <tabColor theme="1"/>
  </sheetPr>
  <dimension ref="B3:AG71"/>
  <sheetViews>
    <sheetView zoomScale="71" workbookViewId="0">
      <selection activeCell="E4" sqref="E4"/>
    </sheetView>
  </sheetViews>
  <sheetFormatPr defaultRowHeight="15" x14ac:dyDescent="0.25"/>
  <cols>
    <col min="2" max="2" width="10.85546875" bestFit="1" customWidth="1"/>
    <col min="3" max="3" width="25.140625" bestFit="1" customWidth="1"/>
    <col min="4" max="4" width="28.5703125" bestFit="1" customWidth="1"/>
    <col min="5" max="5" width="20.28515625" bestFit="1" customWidth="1"/>
    <col min="6" max="6" width="21.7109375" bestFit="1" customWidth="1"/>
    <col min="7" max="16" width="20.28515625" bestFit="1" customWidth="1"/>
    <col min="17" max="17" width="19" bestFit="1" customWidth="1"/>
    <col min="18" max="18" width="18.42578125" bestFit="1" customWidth="1"/>
    <col min="19" max="19" width="3.28515625" customWidth="1"/>
    <col min="20" max="20" width="19.85546875" bestFit="1" customWidth="1"/>
    <col min="21" max="21" width="21.42578125" bestFit="1" customWidth="1"/>
    <col min="22" max="30" width="8" bestFit="1" customWidth="1"/>
    <col min="31" max="31" width="8.42578125" bestFit="1" customWidth="1"/>
    <col min="32" max="32" width="13" customWidth="1"/>
    <col min="33" max="33" width="18.42578125" bestFit="1" customWidth="1"/>
  </cols>
  <sheetData>
    <row r="3" spans="2:33" x14ac:dyDescent="0.25">
      <c r="E3" s="1" t="s">
        <v>1</v>
      </c>
      <c r="S3" s="54"/>
      <c r="T3" s="1" t="s">
        <v>90</v>
      </c>
    </row>
    <row r="4" spans="2:33" x14ac:dyDescent="0.25">
      <c r="B4" s="40" t="s">
        <v>284</v>
      </c>
      <c r="C4" s="40" t="s">
        <v>285</v>
      </c>
      <c r="D4" s="41" t="s">
        <v>95</v>
      </c>
      <c r="E4" s="40" t="s">
        <v>276</v>
      </c>
      <c r="F4" s="137" t="s">
        <v>1898</v>
      </c>
      <c r="G4" s="137">
        <v>2024</v>
      </c>
      <c r="H4" s="137">
        <v>2025</v>
      </c>
      <c r="I4" s="137">
        <v>2026</v>
      </c>
      <c r="J4" s="137">
        <v>2027</v>
      </c>
      <c r="K4" s="137">
        <v>2028</v>
      </c>
      <c r="L4" s="137">
        <v>2029</v>
      </c>
      <c r="M4" s="137">
        <v>2030</v>
      </c>
      <c r="N4" s="137">
        <v>2031</v>
      </c>
      <c r="O4" s="137">
        <v>2032</v>
      </c>
      <c r="P4" s="137">
        <v>2033</v>
      </c>
      <c r="Q4" s="40" t="s">
        <v>277</v>
      </c>
      <c r="R4" s="40" t="s">
        <v>278</v>
      </c>
      <c r="S4" s="55"/>
      <c r="T4" s="40" t="s">
        <v>276</v>
      </c>
      <c r="U4" s="137" t="s">
        <v>1898</v>
      </c>
      <c r="V4" s="137">
        <v>2024</v>
      </c>
      <c r="W4" s="137">
        <v>2025</v>
      </c>
      <c r="X4" s="137">
        <v>2026</v>
      </c>
      <c r="Y4" s="137">
        <v>2027</v>
      </c>
      <c r="Z4" s="137">
        <v>2028</v>
      </c>
      <c r="AA4" s="137">
        <v>2029</v>
      </c>
      <c r="AB4" s="137">
        <v>2030</v>
      </c>
      <c r="AC4" s="137">
        <v>2031</v>
      </c>
      <c r="AD4" s="137">
        <v>2032</v>
      </c>
      <c r="AE4" s="137">
        <v>2033</v>
      </c>
      <c r="AF4" s="138" t="s">
        <v>277</v>
      </c>
      <c r="AG4" s="40" t="s">
        <v>278</v>
      </c>
    </row>
    <row r="5" spans="2:33" x14ac:dyDescent="0.25">
      <c r="B5" s="43" t="s">
        <v>105</v>
      </c>
      <c r="C5" s="43" t="s">
        <v>86</v>
      </c>
      <c r="D5" s="44" t="s">
        <v>90</v>
      </c>
      <c r="E5" s="43">
        <v>0.52501322563180663</v>
      </c>
      <c r="F5" s="43">
        <v>0.54367072623947299</v>
      </c>
      <c r="G5" s="43">
        <v>0.54367072623947299</v>
      </c>
      <c r="H5" s="43">
        <v>0.55195071728723522</v>
      </c>
      <c r="I5" s="43">
        <v>0.57157519280458835</v>
      </c>
      <c r="J5" s="43">
        <v>0.58532002740345979</v>
      </c>
      <c r="K5" s="43">
        <v>0.58830657844919088</v>
      </c>
      <c r="L5" s="43">
        <v>0.59142847553428912</v>
      </c>
      <c r="M5" s="43">
        <v>0.59612378668409238</v>
      </c>
      <c r="N5" s="43">
        <v>0.61509052871542003</v>
      </c>
      <c r="O5" s="43">
        <v>0.65456548009896798</v>
      </c>
      <c r="P5" s="44">
        <v>0.69407727089005389</v>
      </c>
      <c r="Q5" s="43">
        <v>0.98880500459526</v>
      </c>
      <c r="R5" s="43">
        <v>0.80434782608695599</v>
      </c>
      <c r="S5" s="55"/>
      <c r="T5" s="43">
        <v>2.2543028631986615E-2</v>
      </c>
      <c r="U5" s="43">
        <v>0.20089635321563645</v>
      </c>
      <c r="V5" s="43">
        <v>0.20089635321563645</v>
      </c>
      <c r="W5" s="43">
        <v>0.20715410457265909</v>
      </c>
      <c r="X5" s="43">
        <v>0.21119871734546478</v>
      </c>
      <c r="Y5" s="43">
        <v>0.21503854280505277</v>
      </c>
      <c r="Z5" s="43">
        <v>0.21642151577278237</v>
      </c>
      <c r="AA5" s="43">
        <v>0.21811192793118545</v>
      </c>
      <c r="AB5" s="43">
        <v>0.22052612520156292</v>
      </c>
      <c r="AC5" s="43">
        <v>0.22493437206033232</v>
      </c>
      <c r="AD5" s="43">
        <v>0.23600928317930087</v>
      </c>
      <c r="AE5" s="43">
        <v>0.24605091413066413</v>
      </c>
      <c r="AF5" s="139">
        <v>0.66720751886760699</v>
      </c>
      <c r="AG5" s="43">
        <v>0.59740259740259705</v>
      </c>
    </row>
    <row r="6" spans="2:33" x14ac:dyDescent="0.25">
      <c r="B6" s="49" t="s">
        <v>111</v>
      </c>
      <c r="C6" s="49" t="s">
        <v>52</v>
      </c>
      <c r="D6" s="65" t="s">
        <v>90</v>
      </c>
      <c r="E6" s="49">
        <v>13.298476294450609</v>
      </c>
      <c r="F6" s="49">
        <v>10.590187407037693</v>
      </c>
      <c r="G6" s="49">
        <v>10.590187407037693</v>
      </c>
      <c r="H6" s="49">
        <v>10.751473738437062</v>
      </c>
      <c r="I6" s="49">
        <v>11.133739811379991</v>
      </c>
      <c r="J6" s="49">
        <v>11.401476084928529</v>
      </c>
      <c r="K6" s="49">
        <v>11.459651251897231</v>
      </c>
      <c r="L6" s="49">
        <v>11.520462830672786</v>
      </c>
      <c r="M6" s="49">
        <v>11.611923015322986</v>
      </c>
      <c r="N6" s="49">
        <v>11.98137706704661</v>
      </c>
      <c r="O6" s="49">
        <v>12.750311484257322</v>
      </c>
      <c r="P6" s="65">
        <v>13.519963498003884</v>
      </c>
      <c r="Q6" s="49">
        <v>0.98493309332921997</v>
      </c>
      <c r="R6" s="49">
        <v>0.43165467625899201</v>
      </c>
      <c r="S6" s="54"/>
      <c r="T6" s="49">
        <v>8.2335492902430705</v>
      </c>
      <c r="U6" s="49">
        <v>6.4502283592203087</v>
      </c>
      <c r="V6" s="49">
        <v>6.4502283592203087</v>
      </c>
      <c r="W6" s="49">
        <v>6.6511475129129156</v>
      </c>
      <c r="X6" s="49">
        <v>6.7810088846681964</v>
      </c>
      <c r="Y6" s="49">
        <v>6.9042951000596009</v>
      </c>
      <c r="Z6" s="49">
        <v>6.9486985514597848</v>
      </c>
      <c r="AA6" s="49">
        <v>7.0029730281656839</v>
      </c>
      <c r="AB6" s="49">
        <v>7.0804862505258059</v>
      </c>
      <c r="AC6" s="49">
        <v>7.2220229108371932</v>
      </c>
      <c r="AD6" s="49">
        <v>7.5776077914583873</v>
      </c>
      <c r="AE6" s="49">
        <v>7.9000168929605161</v>
      </c>
      <c r="AF6" s="140">
        <v>0.999999999510924</v>
      </c>
      <c r="AG6" s="49">
        <v>0.73008130081300804</v>
      </c>
    </row>
    <row r="7" spans="2:33" x14ac:dyDescent="0.25">
      <c r="B7" s="43" t="s">
        <v>121</v>
      </c>
      <c r="C7" s="43" t="s">
        <v>88</v>
      </c>
      <c r="D7" s="44" t="s">
        <v>1</v>
      </c>
      <c r="E7" s="43">
        <v>41.814386222545039</v>
      </c>
      <c r="F7" s="43">
        <v>43.793628159965564</v>
      </c>
      <c r="G7" s="43">
        <v>44.402656728845677</v>
      </c>
      <c r="H7" s="43">
        <v>44.460595924850921</v>
      </c>
      <c r="I7" s="43">
        <v>46.041381761134403</v>
      </c>
      <c r="J7" s="43">
        <v>47.148552234900301</v>
      </c>
      <c r="K7" s="43">
        <v>47.389124146656854</v>
      </c>
      <c r="L7" s="43">
        <v>47.640598418674678</v>
      </c>
      <c r="M7" s="43">
        <v>48.018813946319717</v>
      </c>
      <c r="N7" s="43">
        <v>49.546618199587684</v>
      </c>
      <c r="O7" s="43">
        <v>52.726394595645374</v>
      </c>
      <c r="P7" s="44">
        <v>55.909138470431429</v>
      </c>
      <c r="Q7" s="43">
        <v>0.99845368529380196</v>
      </c>
      <c r="R7" s="43">
        <v>0.93437180796731301</v>
      </c>
      <c r="S7" s="55"/>
      <c r="T7" s="43">
        <v>58.126773424342879</v>
      </c>
      <c r="U7" s="43">
        <v>59.840745102372814</v>
      </c>
      <c r="V7" s="43">
        <v>60.376468710947847</v>
      </c>
      <c r="W7" s="43">
        <v>61.704733661028605</v>
      </c>
      <c r="X7" s="43">
        <v>62.909497401640039</v>
      </c>
      <c r="Y7" s="43">
        <v>64.053261401766861</v>
      </c>
      <c r="Z7" s="43">
        <v>64.465205827440684</v>
      </c>
      <c r="AA7" s="43">
        <v>64.968726779761667</v>
      </c>
      <c r="AB7" s="43">
        <v>65.687840696819364</v>
      </c>
      <c r="AC7" s="43">
        <v>67.000919667151919</v>
      </c>
      <c r="AD7" s="43">
        <v>70.299789570431216</v>
      </c>
      <c r="AE7" s="43">
        <v>73.29087760440683</v>
      </c>
      <c r="AF7" s="139">
        <v>0.99834550745823403</v>
      </c>
      <c r="AG7" s="43">
        <v>0.92898781134075203</v>
      </c>
    </row>
    <row r="8" spans="2:33" x14ac:dyDescent="0.25">
      <c r="B8" s="49" t="s">
        <v>116</v>
      </c>
      <c r="C8" s="49" t="s">
        <v>48</v>
      </c>
      <c r="D8" s="65" t="s">
        <v>1</v>
      </c>
      <c r="E8" s="49">
        <v>19.095973898870607</v>
      </c>
      <c r="F8" s="49">
        <v>24.486039039814276</v>
      </c>
      <c r="G8" s="49">
        <v>24.333781897594246</v>
      </c>
      <c r="H8" s="49">
        <v>24.828041077626455</v>
      </c>
      <c r="I8" s="49">
        <v>24.942451016073353</v>
      </c>
      <c r="J8" s="49">
        <v>25.542249376852787</v>
      </c>
      <c r="K8" s="49">
        <v>25.672576767024562</v>
      </c>
      <c r="L8" s="49">
        <v>25.808810400153749</v>
      </c>
      <c r="M8" s="49">
        <v>26.013704821453853</v>
      </c>
      <c r="N8" s="49">
        <v>26.841377260717021</v>
      </c>
      <c r="O8" s="49">
        <v>28.563988832459323</v>
      </c>
      <c r="P8" s="65">
        <v>30.288208005667794</v>
      </c>
      <c r="Q8" s="49">
        <v>0.99984967897990995</v>
      </c>
      <c r="R8" s="49">
        <v>0.86037735849056596</v>
      </c>
      <c r="S8" s="54"/>
      <c r="T8" s="49">
        <v>34.894976026874403</v>
      </c>
      <c r="U8" s="49">
        <v>35.461728398204095</v>
      </c>
      <c r="V8" s="49">
        <v>35.327797496060334</v>
      </c>
      <c r="W8" s="49">
        <v>36.538710674494354</v>
      </c>
      <c r="X8" s="49">
        <v>36.576280560644896</v>
      </c>
      <c r="Y8" s="49">
        <v>37.241277654751599</v>
      </c>
      <c r="Z8" s="49">
        <v>37.480786719537839</v>
      </c>
      <c r="AA8" s="49">
        <v>37.773539394108965</v>
      </c>
      <c r="AB8" s="49">
        <v>38.191640213090885</v>
      </c>
      <c r="AC8" s="49">
        <v>38.955078911552249</v>
      </c>
      <c r="AD8" s="49">
        <v>40.873078515730704</v>
      </c>
      <c r="AE8" s="49">
        <v>42.612130322388872</v>
      </c>
      <c r="AF8" s="140">
        <v>0.99975562985770905</v>
      </c>
      <c r="AG8" s="49">
        <v>0.93665027480474405</v>
      </c>
    </row>
    <row r="9" spans="2:33" x14ac:dyDescent="0.25">
      <c r="B9" s="43" t="s">
        <v>129</v>
      </c>
      <c r="C9" s="43" t="s">
        <v>5</v>
      </c>
      <c r="D9" s="44" t="s">
        <v>1</v>
      </c>
      <c r="E9" s="43">
        <v>51.961112951887365</v>
      </c>
      <c r="F9" s="43">
        <v>64.525349645468978</v>
      </c>
      <c r="G9" s="43">
        <v>66.656949636549371</v>
      </c>
      <c r="H9" s="43">
        <v>65.508057177128265</v>
      </c>
      <c r="I9" s="43">
        <v>67.837180455706999</v>
      </c>
      <c r="J9" s="43">
        <v>69.468480828353265</v>
      </c>
      <c r="K9" s="43">
        <v>69.822938482883956</v>
      </c>
      <c r="L9" s="43">
        <v>70.193459629693692</v>
      </c>
      <c r="M9" s="43">
        <v>70.750720815578987</v>
      </c>
      <c r="N9" s="43">
        <v>73.001781250029822</v>
      </c>
      <c r="O9" s="43">
        <v>77.686850571086794</v>
      </c>
      <c r="P9" s="44">
        <v>82.376292162963935</v>
      </c>
      <c r="Q9" s="43">
        <v>0.99501168636092097</v>
      </c>
      <c r="R9" s="43">
        <v>0.88730025231286802</v>
      </c>
      <c r="S9" s="55"/>
      <c r="T9" s="43">
        <v>89.087456888901528</v>
      </c>
      <c r="U9" s="43">
        <v>92.54801497016885</v>
      </c>
      <c r="V9" s="43">
        <v>94.423047600181448</v>
      </c>
      <c r="W9" s="43">
        <v>95.430807300638321</v>
      </c>
      <c r="X9" s="43">
        <v>97.294061050418293</v>
      </c>
      <c r="Y9" s="43">
        <v>99.062974315535385</v>
      </c>
      <c r="Z9" s="43">
        <v>99.700075989468687</v>
      </c>
      <c r="AA9" s="43">
        <v>100.4788073463974</v>
      </c>
      <c r="AB9" s="43">
        <v>101.59096872485713</v>
      </c>
      <c r="AC9" s="43">
        <v>103.62173976548264</v>
      </c>
      <c r="AD9" s="43">
        <v>108.7236792662531</v>
      </c>
      <c r="AE9" s="43">
        <v>113.34961197601295</v>
      </c>
      <c r="AF9" s="139">
        <v>0.99089094860280802</v>
      </c>
      <c r="AG9" s="43">
        <v>0.94519906323184999</v>
      </c>
    </row>
    <row r="10" spans="2:33" x14ac:dyDescent="0.25">
      <c r="B10" s="49" t="s">
        <v>125</v>
      </c>
      <c r="C10" s="49" t="s">
        <v>4</v>
      </c>
      <c r="D10" s="65" t="s">
        <v>1</v>
      </c>
      <c r="E10" s="49">
        <v>20.201273073074457</v>
      </c>
      <c r="F10" s="49">
        <v>24.241214321584117</v>
      </c>
      <c r="G10" s="49">
        <v>24.241214321584117</v>
      </c>
      <c r="H10" s="49">
        <v>24.610402927632382</v>
      </c>
      <c r="I10" s="49">
        <v>25.485419907588916</v>
      </c>
      <c r="J10" s="49">
        <v>26.098275198935255</v>
      </c>
      <c r="K10" s="49">
        <v>26.231439668691955</v>
      </c>
      <c r="L10" s="49">
        <v>26.370638953621746</v>
      </c>
      <c r="M10" s="49">
        <v>26.579993694268143</v>
      </c>
      <c r="N10" s="49">
        <v>27.425683624538717</v>
      </c>
      <c r="O10" s="49">
        <v>29.185794497974268</v>
      </c>
      <c r="P10" s="65">
        <v>30.947547968538021</v>
      </c>
      <c r="Q10" s="49">
        <v>0.99996590652525696</v>
      </c>
      <c r="R10" s="49">
        <v>0.92901554404145004</v>
      </c>
      <c r="S10" s="54"/>
      <c r="T10" s="49">
        <v>38.759048323454472</v>
      </c>
      <c r="U10" s="49">
        <v>40.361114859762338</v>
      </c>
      <c r="V10" s="49">
        <v>40.361114859762338</v>
      </c>
      <c r="W10" s="49">
        <v>41.618329424595792</v>
      </c>
      <c r="X10" s="49">
        <v>42.430913018441565</v>
      </c>
      <c r="Y10" s="49">
        <v>43.202353783468894</v>
      </c>
      <c r="Z10" s="49">
        <v>43.480200194839874</v>
      </c>
      <c r="AA10" s="49">
        <v>43.819812727340214</v>
      </c>
      <c r="AB10" s="49">
        <v>44.304837426714627</v>
      </c>
      <c r="AC10" s="49">
        <v>45.190476986363585</v>
      </c>
      <c r="AD10" s="49">
        <v>47.415483824862818</v>
      </c>
      <c r="AE10" s="49">
        <v>49.432899341471469</v>
      </c>
      <c r="AF10" s="140">
        <v>0.99998666274943804</v>
      </c>
      <c r="AG10" s="49">
        <v>0.90185036202735303</v>
      </c>
    </row>
    <row r="11" spans="2:33" x14ac:dyDescent="0.25">
      <c r="B11" s="43" t="s">
        <v>139</v>
      </c>
      <c r="C11" s="43" t="s">
        <v>47</v>
      </c>
      <c r="D11" s="44" t="s">
        <v>1</v>
      </c>
      <c r="E11" s="43">
        <v>0.28717464667459663</v>
      </c>
      <c r="F11" s="43">
        <v>0.33267690936951866</v>
      </c>
      <c r="G11" s="43">
        <v>0.33267690936951866</v>
      </c>
      <c r="H11" s="43">
        <v>0.3377435088725485</v>
      </c>
      <c r="I11" s="43">
        <v>0.3497518984142638</v>
      </c>
      <c r="J11" s="43">
        <v>0.35816248385405014</v>
      </c>
      <c r="K11" s="43">
        <v>0.35998998076277738</v>
      </c>
      <c r="L11" s="43">
        <v>0.36190029710595073</v>
      </c>
      <c r="M11" s="43">
        <v>0.36477339938359066</v>
      </c>
      <c r="N11" s="43">
        <v>0.37637931600785951</v>
      </c>
      <c r="O11" s="43">
        <v>0.40053438669674235</v>
      </c>
      <c r="P11" s="44">
        <v>0.42471199974380491</v>
      </c>
      <c r="Q11" s="43">
        <v>0.98969115099799099</v>
      </c>
      <c r="R11" s="43">
        <v>0.76923076923076905</v>
      </c>
      <c r="S11" s="55"/>
      <c r="T11" s="43">
        <v>0.33494408875038034</v>
      </c>
      <c r="U11" s="43">
        <v>0.33628297828133996</v>
      </c>
      <c r="V11" s="43">
        <v>0.33628297828133996</v>
      </c>
      <c r="W11" s="43">
        <v>0.3467579084132219</v>
      </c>
      <c r="X11" s="43">
        <v>0.35352823752802626</v>
      </c>
      <c r="Y11" s="43">
        <v>0.35995577053677508</v>
      </c>
      <c r="Z11" s="43">
        <v>0.36227074669749965</v>
      </c>
      <c r="AA11" s="43">
        <v>0.36510034925648988</v>
      </c>
      <c r="AB11" s="43">
        <v>0.36914150498304404</v>
      </c>
      <c r="AC11" s="43">
        <v>0.37652052585095969</v>
      </c>
      <c r="AD11" s="43">
        <v>0.39505896139583146</v>
      </c>
      <c r="AE11" s="43">
        <v>0.41186777603619446</v>
      </c>
      <c r="AF11" s="139">
        <v>1</v>
      </c>
      <c r="AG11" s="43">
        <v>0.71875</v>
      </c>
    </row>
    <row r="12" spans="2:33" x14ac:dyDescent="0.25">
      <c r="B12" s="49" t="s">
        <v>134</v>
      </c>
      <c r="C12" s="49" t="s">
        <v>59</v>
      </c>
      <c r="D12" s="65" t="s">
        <v>90</v>
      </c>
      <c r="E12" s="49">
        <v>7.8274516714809419</v>
      </c>
      <c r="F12" s="49">
        <v>6.8909407466752866</v>
      </c>
      <c r="G12" s="49">
        <v>6.8909407466752866</v>
      </c>
      <c r="H12" s="49">
        <v>6.9958883278845763</v>
      </c>
      <c r="I12" s="49">
        <v>7.2446254613146639</v>
      </c>
      <c r="J12" s="49">
        <v>7.4188390730145439</v>
      </c>
      <c r="K12" s="49">
        <v>7.4566931366964448</v>
      </c>
      <c r="L12" s="49">
        <v>7.4962626900903393</v>
      </c>
      <c r="M12" s="49">
        <v>7.5557750187093475</v>
      </c>
      <c r="N12" s="49">
        <v>7.7961754838941966</v>
      </c>
      <c r="O12" s="49">
        <v>8.2965142695475169</v>
      </c>
      <c r="P12" s="65">
        <v>8.7973199888837357</v>
      </c>
      <c r="Q12" s="49">
        <v>0.99286838320655302</v>
      </c>
      <c r="R12" s="49">
        <v>0.71111111111111103</v>
      </c>
      <c r="S12" s="54"/>
      <c r="T12" s="49">
        <v>7.0036383073523512</v>
      </c>
      <c r="U12" s="49">
        <v>5.8107863535718316</v>
      </c>
      <c r="V12" s="49">
        <v>5.8107863535718316</v>
      </c>
      <c r="W12" s="49">
        <v>5.9917874300343907</v>
      </c>
      <c r="X12" s="49">
        <v>6.108775022539243</v>
      </c>
      <c r="Y12" s="49">
        <v>6.2198392853968274</v>
      </c>
      <c r="Z12" s="49">
        <v>6.2598408101612728</v>
      </c>
      <c r="AA12" s="49">
        <v>6.3087347982538144</v>
      </c>
      <c r="AB12" s="49">
        <v>6.3785637639318633</v>
      </c>
      <c r="AC12" s="49">
        <v>6.5060692177646571</v>
      </c>
      <c r="AD12" s="49">
        <v>6.8264032674726058</v>
      </c>
      <c r="AE12" s="49">
        <v>7.1168504118125302</v>
      </c>
      <c r="AF12" s="140">
        <v>0.96014931006408499</v>
      </c>
      <c r="AG12" s="49">
        <v>0.32805429864253299</v>
      </c>
    </row>
    <row r="13" spans="2:33" x14ac:dyDescent="0.25">
      <c r="B13" s="43" t="s">
        <v>143</v>
      </c>
      <c r="C13" s="43" t="s">
        <v>55</v>
      </c>
      <c r="D13" s="44" t="s">
        <v>1</v>
      </c>
      <c r="E13" s="43">
        <v>36.010068682135532</v>
      </c>
      <c r="F13" s="43">
        <v>36.597600863410108</v>
      </c>
      <c r="G13" s="43">
        <v>36.978243718960172</v>
      </c>
      <c r="H13" s="43">
        <v>41.019374306424091</v>
      </c>
      <c r="I13" s="43">
        <v>37.675651371314146</v>
      </c>
      <c r="J13" s="43">
        <v>38.581648697689538</v>
      </c>
      <c r="K13" s="43">
        <v>38.778508633911557</v>
      </c>
      <c r="L13" s="43">
        <v>38.98428996885395</v>
      </c>
      <c r="M13" s="43">
        <v>39.293783642104231</v>
      </c>
      <c r="N13" s="43">
        <v>40.543985486791804</v>
      </c>
      <c r="O13" s="43">
        <v>43.14599572962365</v>
      </c>
      <c r="P13" s="44">
        <v>45.750434259569076</v>
      </c>
      <c r="Q13" s="43">
        <v>0.99065335103848595</v>
      </c>
      <c r="R13" s="43">
        <v>0.86328011611030397</v>
      </c>
      <c r="S13" s="55"/>
      <c r="T13" s="43">
        <v>52.514987143284309</v>
      </c>
      <c r="U13" s="43">
        <v>53.226515358524757</v>
      </c>
      <c r="V13" s="43">
        <v>53.561342613884143</v>
      </c>
      <c r="W13" s="43">
        <v>58.33704466871756</v>
      </c>
      <c r="X13" s="43">
        <v>55.252081091020763</v>
      </c>
      <c r="Y13" s="43">
        <v>56.256624822796788</v>
      </c>
      <c r="Z13" s="43">
        <v>56.618426899628041</v>
      </c>
      <c r="AA13" s="43">
        <v>57.060658703055886</v>
      </c>
      <c r="AB13" s="43">
        <v>57.692241247823091</v>
      </c>
      <c r="AC13" s="43">
        <v>58.845490737078066</v>
      </c>
      <c r="AD13" s="43">
        <v>61.742818405125277</v>
      </c>
      <c r="AE13" s="43">
        <v>64.369827766660791</v>
      </c>
      <c r="AF13" s="139">
        <v>0.99696960154248204</v>
      </c>
      <c r="AG13" s="43">
        <v>0.953744919682601</v>
      </c>
    </row>
    <row r="14" spans="2:33" x14ac:dyDescent="0.25">
      <c r="B14" s="49" t="s">
        <v>148</v>
      </c>
      <c r="C14" s="49" t="s">
        <v>89</v>
      </c>
      <c r="D14" s="65" t="s">
        <v>1</v>
      </c>
      <c r="E14" s="49">
        <v>7.828158394739626</v>
      </c>
      <c r="F14" s="49">
        <v>7.6238033060706574</v>
      </c>
      <c r="G14" s="49">
        <v>7.6238033060706574</v>
      </c>
      <c r="H14" s="49">
        <v>7.739912230236567</v>
      </c>
      <c r="I14" s="49">
        <v>8.0151029552622859</v>
      </c>
      <c r="J14" s="49">
        <v>8.2078444629411713</v>
      </c>
      <c r="K14" s="49">
        <v>8.2497243667823881</v>
      </c>
      <c r="L14" s="49">
        <v>8.2935022054076395</v>
      </c>
      <c r="M14" s="49">
        <v>8.3593437652696156</v>
      </c>
      <c r="N14" s="49">
        <v>8.6253112040611111</v>
      </c>
      <c r="O14" s="49">
        <v>9.1788618190565394</v>
      </c>
      <c r="P14" s="65">
        <v>9.7329290268781516</v>
      </c>
      <c r="Q14" s="49">
        <v>0.96246517772729201</v>
      </c>
      <c r="R14" s="49">
        <v>0.76111111111111096</v>
      </c>
      <c r="S14" s="54"/>
      <c r="T14" s="49">
        <v>9.0691414580839158</v>
      </c>
      <c r="U14" s="49">
        <v>8.8575699627478421</v>
      </c>
      <c r="V14" s="49">
        <v>8.8575699627478421</v>
      </c>
      <c r="W14" s="49">
        <v>9.133475769732863</v>
      </c>
      <c r="X14" s="49">
        <v>9.3118037484836567</v>
      </c>
      <c r="Y14" s="49">
        <v>9.4811026038816646</v>
      </c>
      <c r="Z14" s="49">
        <v>9.5420782245048308</v>
      </c>
      <c r="AA14" s="49">
        <v>9.6166089151782597</v>
      </c>
      <c r="AB14" s="49">
        <v>9.723051470674978</v>
      </c>
      <c r="AC14" s="49">
        <v>9.9174121663253452</v>
      </c>
      <c r="AD14" s="49">
        <v>10.405707740123958</v>
      </c>
      <c r="AE14" s="49">
        <v>10.848445735453938</v>
      </c>
      <c r="AF14" s="140">
        <v>0.97441874651423299</v>
      </c>
      <c r="AG14" s="49">
        <v>0.88379888268156404</v>
      </c>
    </row>
    <row r="15" spans="2:33" x14ac:dyDescent="0.25">
      <c r="B15" s="43" t="s">
        <v>145</v>
      </c>
      <c r="C15" s="43" t="s">
        <v>65</v>
      </c>
      <c r="D15" s="44" t="s">
        <v>1</v>
      </c>
      <c r="E15" s="43">
        <v>10.069413573062114</v>
      </c>
      <c r="F15" s="43">
        <v>12.312600070927305</v>
      </c>
      <c r="G15" s="43">
        <v>12.312600070927305</v>
      </c>
      <c r="H15" s="43">
        <v>12.500118385674766</v>
      </c>
      <c r="I15" s="43">
        <v>12.944557100111714</v>
      </c>
      <c r="J15" s="43">
        <v>13.255838622711856</v>
      </c>
      <c r="K15" s="43">
        <v>13.323475533883895</v>
      </c>
      <c r="L15" s="43">
        <v>13.394177648999207</v>
      </c>
      <c r="M15" s="43">
        <v>13.500513130396138</v>
      </c>
      <c r="N15" s="43">
        <v>13.930056046740912</v>
      </c>
      <c r="O15" s="43">
        <v>14.824051742567354</v>
      </c>
      <c r="P15" s="44">
        <v>15.718881746496058</v>
      </c>
      <c r="Q15" s="43">
        <v>0.99950819247107103</v>
      </c>
      <c r="R15" s="43">
        <v>0.78256611165523904</v>
      </c>
      <c r="S15" s="55"/>
      <c r="T15" s="43">
        <v>16.293475591026759</v>
      </c>
      <c r="U15" s="43">
        <v>16.253098563207249</v>
      </c>
      <c r="V15" s="43">
        <v>16.253098563207249</v>
      </c>
      <c r="W15" s="43">
        <v>16.759368826264549</v>
      </c>
      <c r="X15" s="43">
        <v>17.086589748865652</v>
      </c>
      <c r="Y15" s="43">
        <v>17.397242782936452</v>
      </c>
      <c r="Z15" s="43">
        <v>17.50912931345318</v>
      </c>
      <c r="AA15" s="43">
        <v>17.645888567581991</v>
      </c>
      <c r="AB15" s="43">
        <v>17.841204139808202</v>
      </c>
      <c r="AC15" s="43">
        <v>18.19784411629211</v>
      </c>
      <c r="AD15" s="43">
        <v>19.093836597560035</v>
      </c>
      <c r="AE15" s="43">
        <v>19.906233711671298</v>
      </c>
      <c r="AF15" s="139">
        <v>0.99914349258023305</v>
      </c>
      <c r="AG15" s="43">
        <v>0.88140827671402</v>
      </c>
    </row>
    <row r="16" spans="2:33" x14ac:dyDescent="0.25">
      <c r="B16" s="49" t="s">
        <v>153</v>
      </c>
      <c r="C16" s="49" t="s">
        <v>67</v>
      </c>
      <c r="D16" s="65" t="s">
        <v>1</v>
      </c>
      <c r="E16" s="49">
        <v>12.947297227605407</v>
      </c>
      <c r="F16" s="49">
        <v>15.761811435475066</v>
      </c>
      <c r="G16" s="49">
        <v>18.197925710995509</v>
      </c>
      <c r="H16" s="49">
        <v>14.610676636493585</v>
      </c>
      <c r="I16" s="49">
        <v>15.130155743892987</v>
      </c>
      <c r="J16" s="49">
        <v>15.493994991594683</v>
      </c>
      <c r="K16" s="49">
        <v>15.573051925884073</v>
      </c>
      <c r="L16" s="49">
        <v>15.655691602533039</v>
      </c>
      <c r="M16" s="49">
        <v>15.779981092099547</v>
      </c>
      <c r="N16" s="49">
        <v>16.28204934926119</v>
      </c>
      <c r="O16" s="49">
        <v>17.326990014871701</v>
      </c>
      <c r="P16" s="65">
        <v>18.372905855718265</v>
      </c>
      <c r="Q16" s="49">
        <v>0.99854823717631702</v>
      </c>
      <c r="R16" s="49">
        <v>0.91085899513776303</v>
      </c>
      <c r="S16" s="54"/>
      <c r="T16" s="49">
        <v>19.541578558919319</v>
      </c>
      <c r="U16" s="49">
        <v>19.843562235389712</v>
      </c>
      <c r="V16" s="49">
        <v>21.986456669689833</v>
      </c>
      <c r="W16" s="49">
        <v>19.2187477753065</v>
      </c>
      <c r="X16" s="49">
        <v>19.593987227547579</v>
      </c>
      <c r="Y16" s="49">
        <v>19.950227511375207</v>
      </c>
      <c r="Z16" s="49">
        <v>20.07853300018844</v>
      </c>
      <c r="AA16" s="49">
        <v>20.235361198092985</v>
      </c>
      <c r="AB16" s="49">
        <v>20.459338649637733</v>
      </c>
      <c r="AC16" s="49">
        <v>20.868314299358737</v>
      </c>
      <c r="AD16" s="49">
        <v>21.895790553659737</v>
      </c>
      <c r="AE16" s="49">
        <v>22.827404112102514</v>
      </c>
      <c r="AF16" s="140">
        <v>0.99894938727286597</v>
      </c>
      <c r="AG16" s="49">
        <v>0.776685393258427</v>
      </c>
    </row>
    <row r="17" spans="2:33" x14ac:dyDescent="0.25">
      <c r="B17" s="43" t="s">
        <v>156</v>
      </c>
      <c r="C17" s="43" t="s">
        <v>68</v>
      </c>
      <c r="D17" s="44" t="s">
        <v>1</v>
      </c>
      <c r="E17" s="43">
        <v>40.423743381883021</v>
      </c>
      <c r="F17" s="43">
        <v>37.995045366508286</v>
      </c>
      <c r="G17" s="43">
        <v>37.386016797628173</v>
      </c>
      <c r="H17" s="43">
        <v>38.728277919071481</v>
      </c>
      <c r="I17" s="43">
        <v>39.30489306846998</v>
      </c>
      <c r="J17" s="43">
        <v>40.250069242932028</v>
      </c>
      <c r="K17" s="43">
        <v>40.455442168443369</v>
      </c>
      <c r="L17" s="43">
        <v>40.670122288653744</v>
      </c>
      <c r="M17" s="43">
        <v>40.992999672048697</v>
      </c>
      <c r="N17" s="43">
        <v>42.29726510690891</v>
      </c>
      <c r="O17" s="43">
        <v>45.011796392635745</v>
      </c>
      <c r="P17" s="44">
        <v>47.72886097405528</v>
      </c>
      <c r="Q17" s="43">
        <v>0.99864578866768206</v>
      </c>
      <c r="R17" s="43">
        <v>0.93746659540352695</v>
      </c>
      <c r="S17" s="55"/>
      <c r="T17" s="43">
        <v>54.976802229712618</v>
      </c>
      <c r="U17" s="43">
        <v>55.271867723910887</v>
      </c>
      <c r="V17" s="43">
        <v>54.736144115335854</v>
      </c>
      <c r="W17" s="43">
        <v>57.131642355865708</v>
      </c>
      <c r="X17" s="43">
        <v>57.543122334266798</v>
      </c>
      <c r="Y17" s="43">
        <v>58.589319720976683</v>
      </c>
      <c r="Z17" s="43">
        <v>58.966124010639462</v>
      </c>
      <c r="AA17" s="43">
        <v>59.426693065456256</v>
      </c>
      <c r="AB17" s="43">
        <v>60.084464337055159</v>
      </c>
      <c r="AC17" s="43">
        <v>61.285533602352295</v>
      </c>
      <c r="AD17" s="43">
        <v>64.30299968060271</v>
      </c>
      <c r="AE17" s="43">
        <v>67.038938636731345</v>
      </c>
      <c r="AF17" s="139">
        <v>0.99901652906236105</v>
      </c>
      <c r="AG17" s="43">
        <v>0.93765121905825399</v>
      </c>
    </row>
    <row r="18" spans="2:33" x14ac:dyDescent="0.25">
      <c r="B18" s="49" t="s">
        <v>158</v>
      </c>
      <c r="C18" s="49" t="s">
        <v>66</v>
      </c>
      <c r="D18" s="65" t="s">
        <v>1</v>
      </c>
      <c r="E18" s="49">
        <v>0.5544604921395514</v>
      </c>
      <c r="F18" s="49">
        <v>0.62466218504855386</v>
      </c>
      <c r="G18" s="49">
        <v>0.62466218504855386</v>
      </c>
      <c r="H18" s="49">
        <v>0.63417565901441042</v>
      </c>
      <c r="I18" s="49">
        <v>0.65672362263550499</v>
      </c>
      <c r="J18" s="49">
        <v>0.67251604624648331</v>
      </c>
      <c r="K18" s="49">
        <v>0.6759475083649048</v>
      </c>
      <c r="L18" s="49">
        <v>0.6795344792289848</v>
      </c>
      <c r="M18" s="49">
        <v>0.68492925805514326</v>
      </c>
      <c r="N18" s="49">
        <v>0.7067215046277916</v>
      </c>
      <c r="O18" s="49">
        <v>0.75207709983611448</v>
      </c>
      <c r="P18" s="65">
        <v>0.79747502247480651</v>
      </c>
      <c r="Q18" s="49">
        <v>0.559383832080938</v>
      </c>
      <c r="R18" s="49">
        <v>0.83333333333333304</v>
      </c>
      <c r="S18" s="54"/>
      <c r="T18" s="49">
        <v>0.92275632024235177</v>
      </c>
      <c r="U18" s="49">
        <v>0.57862796199591426</v>
      </c>
      <c r="V18" s="49">
        <v>0.57862796199591426</v>
      </c>
      <c r="W18" s="49">
        <v>0.59665173324130161</v>
      </c>
      <c r="X18" s="49">
        <v>0.6083011534937397</v>
      </c>
      <c r="Y18" s="49">
        <v>0.61936073891944721</v>
      </c>
      <c r="Z18" s="49">
        <v>0.62334402093031516</v>
      </c>
      <c r="AA18" s="49">
        <v>0.62821279891704151</v>
      </c>
      <c r="AB18" s="49">
        <v>0.63516624542841349</v>
      </c>
      <c r="AC18" s="49">
        <v>0.64786301595230011</v>
      </c>
      <c r="AD18" s="49">
        <v>0.67976132145900203</v>
      </c>
      <c r="AE18" s="49">
        <v>0.70868354109862752</v>
      </c>
      <c r="AF18" s="140">
        <v>0.56162884198401997</v>
      </c>
      <c r="AG18" s="49">
        <v>0.81818181818181801</v>
      </c>
    </row>
    <row r="19" spans="2:33" x14ac:dyDescent="0.25">
      <c r="B19" s="43" t="s">
        <v>161</v>
      </c>
      <c r="C19" s="43" t="s">
        <v>63</v>
      </c>
      <c r="D19" s="44" t="s">
        <v>1</v>
      </c>
      <c r="E19" s="43">
        <v>6.2487641529191906</v>
      </c>
      <c r="F19" s="43">
        <v>7.0842727349676808</v>
      </c>
      <c r="G19" s="43">
        <v>7.0842727349676808</v>
      </c>
      <c r="H19" s="43">
        <v>7.1921647217795677</v>
      </c>
      <c r="I19" s="43">
        <v>7.447880415370892</v>
      </c>
      <c r="J19" s="43">
        <v>7.6269817579591548</v>
      </c>
      <c r="K19" s="43">
        <v>7.6658978539042266</v>
      </c>
      <c r="L19" s="43">
        <v>7.7065775692795855</v>
      </c>
      <c r="M19" s="43">
        <v>7.7677595736718716</v>
      </c>
      <c r="N19" s="43">
        <v>8.0149047057504301</v>
      </c>
      <c r="O19" s="43">
        <v>8.5292809785635146</v>
      </c>
      <c r="P19" s="44">
        <v>9.0441372853342834</v>
      </c>
      <c r="Q19" s="43">
        <v>0.98581486101822302</v>
      </c>
      <c r="R19" s="43">
        <v>0.86854460093896702</v>
      </c>
      <c r="S19" s="55"/>
      <c r="T19" s="43">
        <v>8.6874309269093697</v>
      </c>
      <c r="U19" s="43">
        <v>8.5362543006984506</v>
      </c>
      <c r="V19" s="43">
        <v>8.5362543006984506</v>
      </c>
      <c r="W19" s="43">
        <v>8.8021513967833602</v>
      </c>
      <c r="X19" s="43">
        <v>8.9740103809007241</v>
      </c>
      <c r="Y19" s="43">
        <v>9.1371677805681877</v>
      </c>
      <c r="Z19" s="43">
        <v>9.1959314602197537</v>
      </c>
      <c r="AA19" s="43">
        <v>9.2677584885662192</v>
      </c>
      <c r="AB19" s="43">
        <v>9.370339752497248</v>
      </c>
      <c r="AC19" s="43">
        <v>9.5576498534741408</v>
      </c>
      <c r="AD19" s="43">
        <v>10.028232102260278</v>
      </c>
      <c r="AE19" s="43">
        <v>10.454909411343108</v>
      </c>
      <c r="AF19" s="139">
        <v>0.98708168142152697</v>
      </c>
      <c r="AG19" s="43">
        <v>0.91347342398022202</v>
      </c>
    </row>
    <row r="20" spans="2:33" x14ac:dyDescent="0.25">
      <c r="B20" s="49" t="s">
        <v>163</v>
      </c>
      <c r="C20" s="49" t="s">
        <v>8</v>
      </c>
      <c r="D20" s="65" t="s">
        <v>1</v>
      </c>
      <c r="E20" s="49">
        <v>16.231849108938583</v>
      </c>
      <c r="F20" s="49">
        <v>19.360186833855192</v>
      </c>
      <c r="G20" s="49">
        <v>19.360186833855192</v>
      </c>
      <c r="H20" s="49">
        <v>19.655038415760512</v>
      </c>
      <c r="I20" s="49">
        <v>20.353868597698657</v>
      </c>
      <c r="J20" s="49">
        <v>20.843323984923934</v>
      </c>
      <c r="K20" s="49">
        <v>20.949675464677384</v>
      </c>
      <c r="L20" s="49">
        <v>21.060846634884818</v>
      </c>
      <c r="M20" s="49">
        <v>21.228047289097042</v>
      </c>
      <c r="N20" s="49">
        <v>21.903455494162504</v>
      </c>
      <c r="O20" s="49">
        <v>23.30916376050423</v>
      </c>
      <c r="P20" s="65">
        <v>24.716183883045609</v>
      </c>
      <c r="Q20" s="49">
        <v>0.99969952799779904</v>
      </c>
      <c r="R20" s="49">
        <v>0.74519846350832197</v>
      </c>
      <c r="S20" s="54"/>
      <c r="T20" s="49">
        <v>27.540186050697884</v>
      </c>
      <c r="U20" s="49">
        <v>27.620767313613495</v>
      </c>
      <c r="V20" s="49">
        <v>27.620767313613495</v>
      </c>
      <c r="W20" s="49">
        <v>28.481130836256664</v>
      </c>
      <c r="X20" s="49">
        <v>29.037215137853831</v>
      </c>
      <c r="Y20" s="49">
        <v>29.565143713194015</v>
      </c>
      <c r="Z20" s="49">
        <v>29.755285415276955</v>
      </c>
      <c r="AA20" s="49">
        <v>29.987696208922561</v>
      </c>
      <c r="AB20" s="49">
        <v>30.31961851605714</v>
      </c>
      <c r="AC20" s="49">
        <v>30.925698013261076</v>
      </c>
      <c r="AD20" s="49">
        <v>32.448361506846936</v>
      </c>
      <c r="AE20" s="49">
        <v>33.828961739341338</v>
      </c>
      <c r="AF20" s="140">
        <v>0.99979386480764898</v>
      </c>
      <c r="AG20" s="49">
        <v>0.90590405904059002</v>
      </c>
    </row>
    <row r="21" spans="2:33" x14ac:dyDescent="0.25">
      <c r="B21" s="43" t="s">
        <v>166</v>
      </c>
      <c r="C21" s="43" t="s">
        <v>9</v>
      </c>
      <c r="D21" s="44" t="s">
        <v>1</v>
      </c>
      <c r="E21" s="43">
        <v>5.670354183424382</v>
      </c>
      <c r="F21" s="43">
        <v>7.4364994708393297</v>
      </c>
      <c r="G21" s="43">
        <v>7.4364994708393297</v>
      </c>
      <c r="H21" s="43">
        <v>7.549755796908495</v>
      </c>
      <c r="I21" s="43">
        <v>7.8181855555047202</v>
      </c>
      <c r="J21" s="43">
        <v>8.0061917333033374</v>
      </c>
      <c r="K21" s="43">
        <v>8.0470427193861003</v>
      </c>
      <c r="L21" s="43">
        <v>8.0897450112345695</v>
      </c>
      <c r="M21" s="43">
        <v>8.1539689563464464</v>
      </c>
      <c r="N21" s="43">
        <v>8.4134020291092924</v>
      </c>
      <c r="O21" s="43">
        <v>8.9533528502720614</v>
      </c>
      <c r="P21" s="44">
        <v>9.4938075724569746</v>
      </c>
      <c r="Q21" s="43">
        <v>0.99992264927713703</v>
      </c>
      <c r="R21" s="43">
        <v>0.85913043478260798</v>
      </c>
      <c r="S21" s="55"/>
      <c r="T21" s="43">
        <v>11.126220001412204</v>
      </c>
      <c r="U21" s="43">
        <v>11.061470271967046</v>
      </c>
      <c r="V21" s="43">
        <v>11.061470271967046</v>
      </c>
      <c r="W21" s="43">
        <v>11.406025708126549</v>
      </c>
      <c r="X21" s="43">
        <v>11.628724444225488</v>
      </c>
      <c r="Y21" s="43">
        <v>11.840147471527455</v>
      </c>
      <c r="Z21" s="43">
        <v>11.916294769000071</v>
      </c>
      <c r="AA21" s="43">
        <v>12.009369847458448</v>
      </c>
      <c r="AB21" s="43">
        <v>12.142296955937519</v>
      </c>
      <c r="AC21" s="43">
        <v>12.385017596702115</v>
      </c>
      <c r="AD21" s="43">
        <v>12.994808656351935</v>
      </c>
      <c r="AE21" s="43">
        <v>13.547706707872781</v>
      </c>
      <c r="AF21" s="139">
        <v>0.99724399572448097</v>
      </c>
      <c r="AG21" s="43">
        <v>0.94337899543379</v>
      </c>
    </row>
    <row r="22" spans="2:33" x14ac:dyDescent="0.25">
      <c r="B22" s="49" t="s">
        <v>167</v>
      </c>
      <c r="C22" s="49" t="s">
        <v>64</v>
      </c>
      <c r="D22" s="65" t="s">
        <v>1</v>
      </c>
      <c r="E22" s="49">
        <v>15.045404922772301</v>
      </c>
      <c r="F22" s="49">
        <v>15.409510343682671</v>
      </c>
      <c r="G22" s="49">
        <v>16.39918176811285</v>
      </c>
      <c r="H22" s="49">
        <v>16.648937864362161</v>
      </c>
      <c r="I22" s="49">
        <v>17.240886861393868</v>
      </c>
      <c r="J22" s="49">
        <v>17.655483473057405</v>
      </c>
      <c r="K22" s="49">
        <v>17.745569238383528</v>
      </c>
      <c r="L22" s="49">
        <v>17.839737556243843</v>
      </c>
      <c r="M22" s="49">
        <v>17.98136604070551</v>
      </c>
      <c r="N22" s="49">
        <v>18.55347528828645</v>
      </c>
      <c r="O22" s="49">
        <v>19.744190314464035</v>
      </c>
      <c r="P22" s="65">
        <v>20.936016557617791</v>
      </c>
      <c r="Q22" s="49">
        <v>0.98727091829787295</v>
      </c>
      <c r="R22" s="49">
        <v>0.90797987059669305</v>
      </c>
      <c r="S22" s="54"/>
      <c r="T22" s="49">
        <v>20.054343903794198</v>
      </c>
      <c r="U22" s="49">
        <v>18.787739565372284</v>
      </c>
      <c r="V22" s="49">
        <v>19.658290429306707</v>
      </c>
      <c r="W22" s="49">
        <v>20.270629536720453</v>
      </c>
      <c r="X22" s="49">
        <v>20.66640661922704</v>
      </c>
      <c r="Y22" s="49">
        <v>21.042144669590773</v>
      </c>
      <c r="Z22" s="49">
        <v>21.177472582817387</v>
      </c>
      <c r="AA22" s="49">
        <v>21.342884311916571</v>
      </c>
      <c r="AB22" s="49">
        <v>21.579120512002188</v>
      </c>
      <c r="AC22" s="49">
        <v>22.010480243757751</v>
      </c>
      <c r="AD22" s="49">
        <v>23.094192395673986</v>
      </c>
      <c r="AE22" s="49">
        <v>24.076795088386529</v>
      </c>
      <c r="AF22" s="140">
        <v>0.98921763200472301</v>
      </c>
      <c r="AG22" s="49">
        <v>0.96199143468950699</v>
      </c>
    </row>
    <row r="23" spans="2:33" x14ac:dyDescent="0.25">
      <c r="B23" s="43" t="s">
        <v>168</v>
      </c>
      <c r="C23" s="43" t="s">
        <v>0</v>
      </c>
      <c r="D23" s="44" t="s">
        <v>1</v>
      </c>
      <c r="E23" s="43">
        <v>20.103503546554251</v>
      </c>
      <c r="F23" s="43">
        <v>25.691975395320192</v>
      </c>
      <c r="G23" s="43">
        <v>25.691975395320192</v>
      </c>
      <c r="H23" s="43">
        <v>26.083258788016369</v>
      </c>
      <c r="I23" s="43">
        <v>27.01064280522354</v>
      </c>
      <c r="J23" s="43">
        <v>27.660175574386109</v>
      </c>
      <c r="K23" s="43">
        <v>27.801309522344887</v>
      </c>
      <c r="L23" s="43">
        <v>27.948839450343502</v>
      </c>
      <c r="M23" s="43">
        <v>28.170723419282787</v>
      </c>
      <c r="N23" s="43">
        <v>29.067025254345385</v>
      </c>
      <c r="O23" s="43">
        <v>30.932473274128689</v>
      </c>
      <c r="P23" s="44">
        <v>32.799662195355388</v>
      </c>
      <c r="Q23" s="43">
        <v>0.99999867193996705</v>
      </c>
      <c r="R23" s="43">
        <v>0.81657675331044599</v>
      </c>
      <c r="S23" s="55"/>
      <c r="T23" s="43">
        <v>35.759336104629625</v>
      </c>
      <c r="U23" s="43">
        <v>36.189845076782561</v>
      </c>
      <c r="V23" s="43">
        <v>36.189845076782561</v>
      </c>
      <c r="W23" s="43">
        <v>37.317128118583675</v>
      </c>
      <c r="X23" s="43">
        <v>38.045732233593668</v>
      </c>
      <c r="Y23" s="43">
        <v>38.737445578709583</v>
      </c>
      <c r="Z23" s="43">
        <v>38.986576917563653</v>
      </c>
      <c r="AA23" s="43">
        <v>39.29109092764552</v>
      </c>
      <c r="AB23" s="43">
        <v>39.725988942473954</v>
      </c>
      <c r="AC23" s="43">
        <v>40.520098782326741</v>
      </c>
      <c r="AD23" s="43">
        <v>42.515153999702441</v>
      </c>
      <c r="AE23" s="43">
        <v>44.324072193742495</v>
      </c>
      <c r="AF23" s="139">
        <v>0.99787030884794103</v>
      </c>
      <c r="AG23" s="43">
        <v>0.926220515633571</v>
      </c>
    </row>
    <row r="24" spans="2:33" x14ac:dyDescent="0.25">
      <c r="B24" s="49" t="s">
        <v>169</v>
      </c>
      <c r="C24" s="49" t="s">
        <v>49</v>
      </c>
      <c r="D24" s="65" t="s">
        <v>90</v>
      </c>
      <c r="E24" s="49">
        <v>8.3045561853490319</v>
      </c>
      <c r="F24" s="49">
        <v>8.4547738544171924</v>
      </c>
      <c r="G24" s="49">
        <v>8.4547738544171924</v>
      </c>
      <c r="H24" s="49">
        <v>8.5835382856192357</v>
      </c>
      <c r="I24" s="49">
        <v>8.8887239329290093</v>
      </c>
      <c r="J24" s="49">
        <v>9.1024736578841097</v>
      </c>
      <c r="K24" s="49">
        <v>9.1489183393386107</v>
      </c>
      <c r="L24" s="49">
        <v>9.1974678244908485</v>
      </c>
      <c r="M24" s="49">
        <v>9.2704859070024757</v>
      </c>
      <c r="N24" s="49">
        <v>9.5654429589282586</v>
      </c>
      <c r="O24" s="49">
        <v>10.179328847489053</v>
      </c>
      <c r="P24" s="65">
        <v>10.793787635867018</v>
      </c>
      <c r="Q24" s="49">
        <v>0.95908087563560196</v>
      </c>
      <c r="R24" s="49">
        <v>0.71485943775100402</v>
      </c>
      <c r="S24" s="54"/>
      <c r="T24" s="49">
        <v>4.6221490946465922</v>
      </c>
      <c r="U24" s="49">
        <v>5.2359520873661234</v>
      </c>
      <c r="V24" s="49">
        <v>5.2359520873661234</v>
      </c>
      <c r="W24" s="49">
        <v>5.3990475629960439</v>
      </c>
      <c r="X24" s="49">
        <v>5.5044621130930702</v>
      </c>
      <c r="Y24" s="49">
        <v>5.6045393011974811</v>
      </c>
      <c r="Z24" s="49">
        <v>5.6405836597995629</v>
      </c>
      <c r="AA24" s="49">
        <v>5.6846407913882047</v>
      </c>
      <c r="AB24" s="49">
        <v>5.7475618998842783</v>
      </c>
      <c r="AC24" s="49">
        <v>5.8624538278478671</v>
      </c>
      <c r="AD24" s="49">
        <v>6.1510987089648248</v>
      </c>
      <c r="AE24" s="49">
        <v>6.4128132582773034</v>
      </c>
      <c r="AF24" s="140">
        <v>0.99999999906387704</v>
      </c>
      <c r="AG24" s="49">
        <v>0.69937369519832904</v>
      </c>
    </row>
    <row r="25" spans="2:33" x14ac:dyDescent="0.25">
      <c r="B25" s="43" t="s">
        <v>170</v>
      </c>
      <c r="C25" s="43" t="s">
        <v>3</v>
      </c>
      <c r="D25" s="44" t="s">
        <v>1</v>
      </c>
      <c r="E25" s="43">
        <v>22.630931812730491</v>
      </c>
      <c r="F25" s="43">
        <v>29.078513270358222</v>
      </c>
      <c r="G25" s="43">
        <v>29.078513270358222</v>
      </c>
      <c r="H25" s="43">
        <v>29.521372924079483</v>
      </c>
      <c r="I25" s="43">
        <v>30.57099826569447</v>
      </c>
      <c r="J25" s="43">
        <v>31.306147936243612</v>
      </c>
      <c r="K25" s="43">
        <v>31.465885181646893</v>
      </c>
      <c r="L25" s="43">
        <v>31.632861480785969</v>
      </c>
      <c r="M25" s="43">
        <v>31.883992654469719</v>
      </c>
      <c r="N25" s="43">
        <v>32.898438776423482</v>
      </c>
      <c r="O25" s="43">
        <v>35.009777206566653</v>
      </c>
      <c r="P25" s="44">
        <v>37.123086011698327</v>
      </c>
      <c r="Q25" s="43">
        <v>0.99982240975917303</v>
      </c>
      <c r="R25" s="43">
        <v>0.82309124767225295</v>
      </c>
      <c r="S25" s="55"/>
      <c r="T25" s="43">
        <v>38.763860474000566</v>
      </c>
      <c r="U25" s="43">
        <v>41.145250527473749</v>
      </c>
      <c r="V25" s="43">
        <v>41.145250527473749</v>
      </c>
      <c r="W25" s="43">
        <v>42.426890254636774</v>
      </c>
      <c r="X25" s="43">
        <v>43.255260721098566</v>
      </c>
      <c r="Y25" s="43">
        <v>44.041689035936805</v>
      </c>
      <c r="Z25" s="43">
        <v>44.324933446893738</v>
      </c>
      <c r="AA25" s="43">
        <v>44.671143971071473</v>
      </c>
      <c r="AB25" s="43">
        <v>45.165591729442696</v>
      </c>
      <c r="AC25" s="43">
        <v>46.068437492881365</v>
      </c>
      <c r="AD25" s="43">
        <v>48.336671760281689</v>
      </c>
      <c r="AE25" s="43">
        <v>50.393281621958948</v>
      </c>
      <c r="AF25" s="139">
        <v>0.99853991236197204</v>
      </c>
      <c r="AG25" s="43">
        <v>0.94757231404958597</v>
      </c>
    </row>
    <row r="26" spans="2:33" x14ac:dyDescent="0.25">
      <c r="B26" s="49" t="s">
        <v>173</v>
      </c>
      <c r="C26" s="49" t="s">
        <v>69</v>
      </c>
      <c r="D26" s="65" t="s">
        <v>1</v>
      </c>
      <c r="E26" s="49">
        <v>22.406189693026654</v>
      </c>
      <c r="F26" s="49">
        <v>22.081131456164222</v>
      </c>
      <c r="G26" s="49">
        <v>22.690160025044332</v>
      </c>
      <c r="H26" s="49">
        <v>22.417422453559155</v>
      </c>
      <c r="I26" s="49">
        <v>23.214468538152058</v>
      </c>
      <c r="J26" s="49">
        <v>23.772713602623728</v>
      </c>
      <c r="K26" s="49">
        <v>23.894012070719445</v>
      </c>
      <c r="L26" s="49">
        <v>24.020807604489466</v>
      </c>
      <c r="M26" s="49">
        <v>24.211507191063735</v>
      </c>
      <c r="N26" s="49">
        <v>24.981839496769719</v>
      </c>
      <c r="O26" s="49">
        <v>26.585110647223154</v>
      </c>
      <c r="P26" s="65">
        <v>28.189878026480812</v>
      </c>
      <c r="Q26" s="49">
        <v>0.99846298803628397</v>
      </c>
      <c r="R26" s="49">
        <v>0.73584905660377298</v>
      </c>
      <c r="S26" s="54"/>
      <c r="T26" s="49">
        <v>38.72096047319404</v>
      </c>
      <c r="U26" s="49">
        <v>35.388138818913056</v>
      </c>
      <c r="V26" s="49">
        <v>35.923862427488089</v>
      </c>
      <c r="W26" s="49">
        <v>36.490449389373531</v>
      </c>
      <c r="X26" s="49">
        <v>37.202912886006366</v>
      </c>
      <c r="Y26" s="49">
        <v>37.879302846447523</v>
      </c>
      <c r="Z26" s="49">
        <v>38.122915229556774</v>
      </c>
      <c r="AA26" s="49">
        <v>38.420683402872179</v>
      </c>
      <c r="AB26" s="49">
        <v>38.845947210665926</v>
      </c>
      <c r="AC26" s="49">
        <v>39.622465297177541</v>
      </c>
      <c r="AD26" s="49">
        <v>41.573324463170003</v>
      </c>
      <c r="AE26" s="49">
        <v>43.342170061346238</v>
      </c>
      <c r="AF26" s="140">
        <v>0.99440268827408396</v>
      </c>
      <c r="AG26" s="49">
        <v>0.93917075831969399</v>
      </c>
    </row>
    <row r="27" spans="2:33" x14ac:dyDescent="0.25">
      <c r="B27" s="43" t="s">
        <v>176</v>
      </c>
      <c r="C27" s="43" t="s">
        <v>6</v>
      </c>
      <c r="D27" s="44" t="s">
        <v>1</v>
      </c>
      <c r="E27" s="43">
        <v>19.939843560060392</v>
      </c>
      <c r="F27" s="43">
        <v>25.09604202865432</v>
      </c>
      <c r="G27" s="43">
        <v>25.09604202865432</v>
      </c>
      <c r="H27" s="43">
        <v>25.478249481258622</v>
      </c>
      <c r="I27" s="43">
        <v>26.384122537511537</v>
      </c>
      <c r="J27" s="43">
        <v>27.018589191907495</v>
      </c>
      <c r="K27" s="43">
        <v>27.156449494011341</v>
      </c>
      <c r="L27" s="43">
        <v>27.300557419407067</v>
      </c>
      <c r="M27" s="43">
        <v>27.517294720618995</v>
      </c>
      <c r="N27" s="43">
        <v>28.392806555617412</v>
      </c>
      <c r="O27" s="43">
        <v>30.214984927907118</v>
      </c>
      <c r="P27" s="44">
        <v>32.038863820889333</v>
      </c>
      <c r="Q27" s="43">
        <v>0.99869595522433396</v>
      </c>
      <c r="R27" s="43">
        <v>0.82121807465618801</v>
      </c>
      <c r="S27" s="55"/>
      <c r="T27" s="43">
        <v>35.625723249294218</v>
      </c>
      <c r="U27" s="43">
        <v>34.789359415367429</v>
      </c>
      <c r="V27" s="43">
        <v>34.789359415367429</v>
      </c>
      <c r="W27" s="43">
        <v>35.873018514235127</v>
      </c>
      <c r="X27" s="43">
        <v>36.573426885003755</v>
      </c>
      <c r="Y27" s="43">
        <v>37.238372096142058</v>
      </c>
      <c r="Z27" s="43">
        <v>37.477862474468829</v>
      </c>
      <c r="AA27" s="43">
        <v>37.770592308522453</v>
      </c>
      <c r="AB27" s="43">
        <v>38.188660507344416</v>
      </c>
      <c r="AC27" s="43">
        <v>38.952039642438919</v>
      </c>
      <c r="AD27" s="43">
        <v>40.869889604590732</v>
      </c>
      <c r="AE27" s="43">
        <v>42.608805730701199</v>
      </c>
      <c r="AF27" s="139">
        <v>0.99767464367033498</v>
      </c>
      <c r="AG27" s="43">
        <v>0.94864479315263905</v>
      </c>
    </row>
    <row r="28" spans="2:33" x14ac:dyDescent="0.25">
      <c r="B28" s="49" t="s">
        <v>175</v>
      </c>
      <c r="C28" s="49" t="s">
        <v>50</v>
      </c>
      <c r="D28" s="65" t="s">
        <v>90</v>
      </c>
      <c r="E28" s="49">
        <v>14.95</v>
      </c>
      <c r="F28" s="49">
        <v>13.756935339334987</v>
      </c>
      <c r="G28" s="49">
        <v>13.756935339334987</v>
      </c>
      <c r="H28" s="49">
        <v>13.966450577063942</v>
      </c>
      <c r="I28" s="49">
        <v>14.463024381263349</v>
      </c>
      <c r="J28" s="49">
        <v>14.810820927408894</v>
      </c>
      <c r="K28" s="49">
        <v>14.886392017851694</v>
      </c>
      <c r="L28" s="49">
        <v>14.965387877409594</v>
      </c>
      <c r="M28" s="49">
        <v>15.084197091826356</v>
      </c>
      <c r="N28" s="49">
        <v>15.564127739421847</v>
      </c>
      <c r="O28" s="49">
        <v>16.562994015454631</v>
      </c>
      <c r="P28" s="65">
        <v>17.562792468489008</v>
      </c>
      <c r="Q28" s="49">
        <v>0.99134477814807498</v>
      </c>
      <c r="R28" s="49">
        <v>0.89364548494983198</v>
      </c>
      <c r="S28" s="54"/>
      <c r="T28" s="49">
        <v>20.85401999651079</v>
      </c>
      <c r="U28" s="49">
        <v>18.136905844684737</v>
      </c>
      <c r="V28" s="49">
        <v>18.136905844684737</v>
      </c>
      <c r="W28" s="49">
        <v>18.70185511004021</v>
      </c>
      <c r="X28" s="49">
        <v>19.06700241044863</v>
      </c>
      <c r="Y28" s="49">
        <v>19.413661529471156</v>
      </c>
      <c r="Z28" s="49">
        <v>19.538516212495356</v>
      </c>
      <c r="AA28" s="49">
        <v>19.691126479754704</v>
      </c>
      <c r="AB28" s="49">
        <v>19.909080005951036</v>
      </c>
      <c r="AC28" s="49">
        <v>20.307056161007516</v>
      </c>
      <c r="AD28" s="49">
        <v>21.306898203871192</v>
      </c>
      <c r="AE28" s="49">
        <v>22.213455800247573</v>
      </c>
      <c r="AF28" s="140">
        <v>0.99676015480267199</v>
      </c>
      <c r="AG28" s="49">
        <v>0.85864745011086396</v>
      </c>
    </row>
    <row r="29" spans="2:33" x14ac:dyDescent="0.25">
      <c r="B29" s="43" t="s">
        <v>178</v>
      </c>
      <c r="C29" s="43" t="s">
        <v>73</v>
      </c>
      <c r="D29" s="44" t="s">
        <v>1</v>
      </c>
      <c r="E29" s="43">
        <v>4.047246458578627</v>
      </c>
      <c r="F29" s="43">
        <v>4.3958775765784273</v>
      </c>
      <c r="G29" s="43">
        <v>4.3958775765784273</v>
      </c>
      <c r="H29" s="43">
        <v>4.4628258694042859</v>
      </c>
      <c r="I29" s="43">
        <v>4.621500573991649</v>
      </c>
      <c r="J29" s="43">
        <v>4.7326351399905997</v>
      </c>
      <c r="K29" s="43">
        <v>4.7567830518416665</v>
      </c>
      <c r="L29" s="43">
        <v>4.7820253110445723</v>
      </c>
      <c r="M29" s="43">
        <v>4.8199894904684752</v>
      </c>
      <c r="N29" s="43">
        <v>4.9733460571774497</v>
      </c>
      <c r="O29" s="43">
        <v>5.2925228037787146</v>
      </c>
      <c r="P29" s="44">
        <v>5.6119974173014722</v>
      </c>
      <c r="Q29" s="43">
        <v>0.99984514049046802</v>
      </c>
      <c r="R29" s="43">
        <v>0.89037433155080203</v>
      </c>
      <c r="S29" s="55"/>
      <c r="T29" s="43">
        <v>3.8814636996320062</v>
      </c>
      <c r="U29" s="43">
        <v>3.9408211306499656</v>
      </c>
      <c r="V29" s="43">
        <v>3.9408211306499656</v>
      </c>
      <c r="W29" s="43">
        <v>4.0635743732219609</v>
      </c>
      <c r="X29" s="43">
        <v>4.1429142677757502</v>
      </c>
      <c r="Y29" s="43">
        <v>4.2182370153863538</v>
      </c>
      <c r="Z29" s="43">
        <v>4.2453656765447603</v>
      </c>
      <c r="AA29" s="43">
        <v>4.2785251234272632</v>
      </c>
      <c r="AB29" s="43">
        <v>4.3258824769300874</v>
      </c>
      <c r="AC29" s="43">
        <v>4.4123554869777761</v>
      </c>
      <c r="AD29" s="43">
        <v>4.6296030529943426</v>
      </c>
      <c r="AE29" s="43">
        <v>4.8265815984278939</v>
      </c>
      <c r="AF29" s="139">
        <v>0.99990516986577904</v>
      </c>
      <c r="AG29" s="43">
        <v>0.875</v>
      </c>
    </row>
    <row r="30" spans="2:33" x14ac:dyDescent="0.25">
      <c r="B30" s="49" t="s">
        <v>180</v>
      </c>
      <c r="C30" s="49" t="s">
        <v>70</v>
      </c>
      <c r="D30" s="65" t="s">
        <v>1</v>
      </c>
      <c r="E30" s="49">
        <v>16.71552564123191</v>
      </c>
      <c r="F30" s="49">
        <v>18.465923812037246</v>
      </c>
      <c r="G30" s="49">
        <v>18.465923812037246</v>
      </c>
      <c r="H30" s="49">
        <v>18.747155955820133</v>
      </c>
      <c r="I30" s="49">
        <v>19.413706594404658</v>
      </c>
      <c r="J30" s="49">
        <v>19.880553632992527</v>
      </c>
      <c r="K30" s="49">
        <v>19.981992650047381</v>
      </c>
      <c r="L30" s="49">
        <v>20.088028732072978</v>
      </c>
      <c r="M30" s="49">
        <v>20.247506249955531</v>
      </c>
      <c r="N30" s="49">
        <v>20.891716792126218</v>
      </c>
      <c r="O30" s="49">
        <v>22.232494232498077</v>
      </c>
      <c r="P30" s="65">
        <v>23.574522933348096</v>
      </c>
      <c r="Q30" s="49">
        <v>0.99990416147785899</v>
      </c>
      <c r="R30" s="49">
        <v>0.87602179836512195</v>
      </c>
      <c r="S30" s="54"/>
      <c r="T30" s="49">
        <v>29.396028761387978</v>
      </c>
      <c r="U30" s="49">
        <v>28.512293287654323</v>
      </c>
      <c r="V30" s="49">
        <v>28.512293287654323</v>
      </c>
      <c r="W30" s="49">
        <v>29.400427089770343</v>
      </c>
      <c r="X30" s="49">
        <v>29.974460335109775</v>
      </c>
      <c r="Y30" s="49">
        <v>30.519429061145633</v>
      </c>
      <c r="Z30" s="49">
        <v>30.715708039004824</v>
      </c>
      <c r="AA30" s="49">
        <v>30.955620443913791</v>
      </c>
      <c r="AB30" s="49">
        <v>31.298256333144558</v>
      </c>
      <c r="AC30" s="49">
        <v>31.923898487966063</v>
      </c>
      <c r="AD30" s="49">
        <v>33.49570956817913</v>
      </c>
      <c r="AE30" s="49">
        <v>34.920871957584673</v>
      </c>
      <c r="AF30" s="140">
        <v>0.999857013604455</v>
      </c>
      <c r="AG30" s="49">
        <v>0.90014064697608998</v>
      </c>
    </row>
    <row r="31" spans="2:33" x14ac:dyDescent="0.25">
      <c r="B31" s="43" t="s">
        <v>182</v>
      </c>
      <c r="C31" s="43" t="s">
        <v>61</v>
      </c>
      <c r="D31" s="44" t="s">
        <v>90</v>
      </c>
      <c r="E31" s="43">
        <v>22.625527840537053</v>
      </c>
      <c r="F31" s="43">
        <v>11.758166563043233</v>
      </c>
      <c r="G31" s="43">
        <v>12.51945227414337</v>
      </c>
      <c r="H31" s="43">
        <v>11.937240971837518</v>
      </c>
      <c r="I31" s="43">
        <v>12.361666714679087</v>
      </c>
      <c r="J31" s="43">
        <v>12.658931302958248</v>
      </c>
      <c r="K31" s="43">
        <v>12.723522539804186</v>
      </c>
      <c r="L31" s="43">
        <v>12.79104095517514</v>
      </c>
      <c r="M31" s="43">
        <v>12.892588174659572</v>
      </c>
      <c r="N31" s="43">
        <v>13.302788873720921</v>
      </c>
      <c r="O31" s="43">
        <v>14.156528151990141</v>
      </c>
      <c r="P31" s="44">
        <v>15.011064169662477</v>
      </c>
      <c r="Q31" s="43">
        <v>0.937009823418538</v>
      </c>
      <c r="R31" s="43">
        <v>0.62049861495844805</v>
      </c>
      <c r="S31" s="55"/>
      <c r="T31" s="43">
        <v>21.405529256909201</v>
      </c>
      <c r="U31" s="43">
        <v>6.7644869565454142</v>
      </c>
      <c r="V31" s="43">
        <v>7.4341414672642019</v>
      </c>
      <c r="W31" s="43">
        <v>6.975194999545316</v>
      </c>
      <c r="X31" s="43">
        <v>7.1113832872269445</v>
      </c>
      <c r="Y31" s="43">
        <v>7.2406760733877453</v>
      </c>
      <c r="Z31" s="43">
        <v>7.2872428848391229</v>
      </c>
      <c r="AA31" s="43">
        <v>7.344161643261927</v>
      </c>
      <c r="AB31" s="43">
        <v>7.425451351534865</v>
      </c>
      <c r="AC31" s="43">
        <v>7.5738837541149673</v>
      </c>
      <c r="AD31" s="43">
        <v>7.9467929215041311</v>
      </c>
      <c r="AE31" s="43">
        <v>8.284909967959571</v>
      </c>
      <c r="AF31" s="139">
        <v>0.99897036545892004</v>
      </c>
      <c r="AG31" s="43">
        <v>0.86096256684491901</v>
      </c>
    </row>
    <row r="32" spans="2:33" x14ac:dyDescent="0.25">
      <c r="B32" s="49" t="s">
        <v>181</v>
      </c>
      <c r="C32" s="49" t="s">
        <v>53</v>
      </c>
      <c r="D32" s="65" t="s">
        <v>90</v>
      </c>
      <c r="E32" s="49">
        <v>15.06741944044429</v>
      </c>
      <c r="F32" s="49">
        <v>14.219729532334737</v>
      </c>
      <c r="G32" s="49">
        <v>14.448115245664781</v>
      </c>
      <c r="H32" s="49">
        <v>13.122397142910291</v>
      </c>
      <c r="I32" s="49">
        <v>13.588960829475834</v>
      </c>
      <c r="J32" s="49">
        <v>13.915738515636795</v>
      </c>
      <c r="K32" s="49">
        <v>13.986742515961815</v>
      </c>
      <c r="L32" s="49">
        <v>14.060964311688975</v>
      </c>
      <c r="M32" s="49">
        <v>14.17259336784833</v>
      </c>
      <c r="N32" s="49">
        <v>14.623519716246729</v>
      </c>
      <c r="O32" s="49">
        <v>15.562020153021091</v>
      </c>
      <c r="P32" s="65">
        <v>16.50139643128108</v>
      </c>
      <c r="Q32" s="49">
        <v>0.94916297246533698</v>
      </c>
      <c r="R32" s="49">
        <v>0.69309462915600994</v>
      </c>
      <c r="S32" s="54"/>
      <c r="T32" s="49">
        <v>7.1855807154916409</v>
      </c>
      <c r="U32" s="49">
        <v>10.260637743093479</v>
      </c>
      <c r="V32" s="49">
        <v>10.461534096309116</v>
      </c>
      <c r="W32" s="49">
        <v>9.4063746645859432</v>
      </c>
      <c r="X32" s="49">
        <v>9.5900309005686388</v>
      </c>
      <c r="Y32" s="49">
        <v>9.7643882322469597</v>
      </c>
      <c r="Z32" s="49">
        <v>9.8271857419187807</v>
      </c>
      <c r="AA32" s="49">
        <v>9.9039433332410098</v>
      </c>
      <c r="AB32" s="49">
        <v>10.013566283200113</v>
      </c>
      <c r="AC32" s="49">
        <v>10.213734277230976</v>
      </c>
      <c r="AD32" s="49">
        <v>10.71661962230734</v>
      </c>
      <c r="AE32" s="49">
        <v>11.172586175163625</v>
      </c>
      <c r="AF32" s="140">
        <v>0.985351345943559</v>
      </c>
      <c r="AG32" s="49">
        <v>0.56730769230769196</v>
      </c>
    </row>
    <row r="33" spans="2:33" x14ac:dyDescent="0.25">
      <c r="B33" s="43" t="s">
        <v>184</v>
      </c>
      <c r="C33" s="43" t="s">
        <v>74</v>
      </c>
      <c r="D33" s="44" t="s">
        <v>1</v>
      </c>
      <c r="E33" s="43">
        <v>3.727676520232333</v>
      </c>
      <c r="F33" s="43">
        <v>5.2755941055725089</v>
      </c>
      <c r="G33" s="43">
        <v>5.2755941055725089</v>
      </c>
      <c r="H33" s="43">
        <v>5.3559402964883063</v>
      </c>
      <c r="I33" s="43">
        <v>5.5463694705591902</v>
      </c>
      <c r="J33" s="43">
        <v>5.6797446274182617</v>
      </c>
      <c r="K33" s="43">
        <v>5.7087250935946043</v>
      </c>
      <c r="L33" s="43">
        <v>5.739018911277725</v>
      </c>
      <c r="M33" s="43">
        <v>5.7845805989504582</v>
      </c>
      <c r="N33" s="43">
        <v>5.9686273530482907</v>
      </c>
      <c r="O33" s="43">
        <v>6.3516787309977376</v>
      </c>
      <c r="P33" s="44">
        <v>6.7350875859123409</v>
      </c>
      <c r="Q33" s="43">
        <v>0.99981183466609103</v>
      </c>
      <c r="R33" s="43">
        <v>0.841432225063938</v>
      </c>
      <c r="S33" s="55"/>
      <c r="T33" s="43">
        <v>6.1593801747732719</v>
      </c>
      <c r="U33" s="43">
        <v>6.07560406818145</v>
      </c>
      <c r="V33" s="43">
        <v>6.07560406818145</v>
      </c>
      <c r="W33" s="43">
        <v>6.2648539923031965</v>
      </c>
      <c r="X33" s="43">
        <v>6.3871731156886788</v>
      </c>
      <c r="Y33" s="43">
        <v>6.5032989627235356</v>
      </c>
      <c r="Z33" s="43">
        <v>6.5451234958941509</v>
      </c>
      <c r="AA33" s="43">
        <v>6.5962457528296623</v>
      </c>
      <c r="AB33" s="43">
        <v>6.6692570669850468</v>
      </c>
      <c r="AC33" s="43">
        <v>6.8025733871670244</v>
      </c>
      <c r="AD33" s="43">
        <v>7.1375061720191688</v>
      </c>
      <c r="AE33" s="43">
        <v>7.4411900014304182</v>
      </c>
      <c r="AF33" s="139">
        <v>0.99993544013679903</v>
      </c>
      <c r="AG33" s="43">
        <v>0.88150807899461403</v>
      </c>
    </row>
    <row r="34" spans="2:33" x14ac:dyDescent="0.25">
      <c r="B34" s="49" t="s">
        <v>186</v>
      </c>
      <c r="C34" s="49" t="s">
        <v>56</v>
      </c>
      <c r="D34" s="65" t="s">
        <v>1</v>
      </c>
      <c r="E34" s="49">
        <v>50.34394622831271</v>
      </c>
      <c r="F34" s="49">
        <v>47.061812619397905</v>
      </c>
      <c r="G34" s="49">
        <v>48.584384041598184</v>
      </c>
      <c r="H34" s="49">
        <v>47.77855414763026</v>
      </c>
      <c r="I34" s="49">
        <v>49.477309193611589</v>
      </c>
      <c r="J34" s="49">
        <v>50.667104411851426</v>
      </c>
      <c r="K34" s="49">
        <v>50.925629469223296</v>
      </c>
      <c r="L34" s="49">
        <v>51.195870496641099</v>
      </c>
      <c r="M34" s="49">
        <v>51.602311091760576</v>
      </c>
      <c r="N34" s="49">
        <v>53.244130701311576</v>
      </c>
      <c r="O34" s="49">
        <v>56.661204079571924</v>
      </c>
      <c r="P34" s="65">
        <v>60.081466390417546</v>
      </c>
      <c r="Q34" s="49">
        <v>0.94146810930569003</v>
      </c>
      <c r="R34" s="49">
        <v>0.76883451384417201</v>
      </c>
      <c r="S34" s="54"/>
      <c r="T34" s="49">
        <v>49.208653578626752</v>
      </c>
      <c r="U34" s="49">
        <v>46.241413220399558</v>
      </c>
      <c r="V34" s="49">
        <v>47.580722241837137</v>
      </c>
      <c r="W34" s="49">
        <v>47.681794101878282</v>
      </c>
      <c r="X34" s="49">
        <v>48.612764761873599</v>
      </c>
      <c r="Y34" s="49">
        <v>49.496598405087788</v>
      </c>
      <c r="Z34" s="49">
        <v>49.814924862735246</v>
      </c>
      <c r="AA34" s="49">
        <v>50.204016281660117</v>
      </c>
      <c r="AB34" s="49">
        <v>50.759705281426378</v>
      </c>
      <c r="AC34" s="49">
        <v>51.774375589329296</v>
      </c>
      <c r="AD34" s="49">
        <v>54.323548499808794</v>
      </c>
      <c r="AE34" s="49">
        <v>56.63488565847954</v>
      </c>
      <c r="AF34" s="140">
        <v>0.98001251461703498</v>
      </c>
      <c r="AG34" s="49">
        <v>0.95984103743986604</v>
      </c>
    </row>
    <row r="35" spans="2:33" x14ac:dyDescent="0.25">
      <c r="B35" s="43" t="s">
        <v>189</v>
      </c>
      <c r="C35" s="43" t="s">
        <v>76</v>
      </c>
      <c r="D35" s="44" t="s">
        <v>1</v>
      </c>
      <c r="E35" s="43">
        <v>2.2636057077524563</v>
      </c>
      <c r="F35" s="43">
        <v>2.1546748057072067</v>
      </c>
      <c r="G35" s="43">
        <v>2.1546748057072067</v>
      </c>
      <c r="H35" s="43">
        <v>2.1874900507462343</v>
      </c>
      <c r="I35" s="43">
        <v>2.265265735423863</v>
      </c>
      <c r="J35" s="43">
        <v>2.3197392382067883</v>
      </c>
      <c r="K35" s="43">
        <v>2.331575531727144</v>
      </c>
      <c r="L35" s="43">
        <v>2.3439482284176574</v>
      </c>
      <c r="M35" s="43">
        <v>2.3625566767875275</v>
      </c>
      <c r="N35" s="43">
        <v>2.4377256333431334</v>
      </c>
      <c r="O35" s="43">
        <v>2.5941726868583577</v>
      </c>
      <c r="P35" s="44">
        <v>2.7507657422446559</v>
      </c>
      <c r="Q35" s="43">
        <v>1</v>
      </c>
      <c r="R35" s="43">
        <v>0.64285720918367395</v>
      </c>
      <c r="S35" s="55"/>
      <c r="T35" s="43">
        <v>5.6267434636840283</v>
      </c>
      <c r="U35" s="43">
        <v>2.3148645797258216</v>
      </c>
      <c r="V35" s="43">
        <v>2.3148645797258216</v>
      </c>
      <c r="W35" s="43">
        <v>2.3869706520025749</v>
      </c>
      <c r="X35" s="43">
        <v>2.433575434501662</v>
      </c>
      <c r="Y35" s="43">
        <v>2.4778205181303772</v>
      </c>
      <c r="Z35" s="43">
        <v>2.4937560743835028</v>
      </c>
      <c r="AA35" s="43">
        <v>2.5132341543386172</v>
      </c>
      <c r="AB35" s="43">
        <v>2.5410521792067393</v>
      </c>
      <c r="AC35" s="43">
        <v>2.5918470012565935</v>
      </c>
      <c r="AD35" s="43">
        <v>2.7194596684979642</v>
      </c>
      <c r="AE35" s="43">
        <v>2.8351661780483832</v>
      </c>
      <c r="AF35" s="139">
        <v>0.99705448560083498</v>
      </c>
      <c r="AG35" s="43">
        <v>0</v>
      </c>
    </row>
    <row r="36" spans="2:33" x14ac:dyDescent="0.25">
      <c r="B36" s="49" t="s">
        <v>191</v>
      </c>
      <c r="C36" s="49" t="s">
        <v>75</v>
      </c>
      <c r="D36" s="65" t="s">
        <v>1</v>
      </c>
      <c r="E36" s="49">
        <v>42.000056294177007</v>
      </c>
      <c r="F36" s="49">
        <v>24.223718864236318</v>
      </c>
      <c r="G36" s="49">
        <v>22.777276013146054</v>
      </c>
      <c r="H36" s="49">
        <v>24.592641018141357</v>
      </c>
      <c r="I36" s="49">
        <v>25.467026477661317</v>
      </c>
      <c r="J36" s="49">
        <v>26.079439456858275</v>
      </c>
      <c r="K36" s="49">
        <v>26.212507818669639</v>
      </c>
      <c r="L36" s="49">
        <v>26.351606640185345</v>
      </c>
      <c r="M36" s="49">
        <v>26.560810284567054</v>
      </c>
      <c r="N36" s="49">
        <v>27.405889860425994</v>
      </c>
      <c r="O36" s="49">
        <v>29.164730420241728</v>
      </c>
      <c r="P36" s="65">
        <v>30.925212391684493</v>
      </c>
      <c r="Q36" s="49">
        <v>0.94226861652182403</v>
      </c>
      <c r="R36" s="49">
        <v>0.88286605033763199</v>
      </c>
      <c r="S36" s="54"/>
      <c r="T36" s="49">
        <v>42.87839418580424</v>
      </c>
      <c r="U36" s="49">
        <v>31.072351957072186</v>
      </c>
      <c r="V36" s="49">
        <v>29.800008386706491</v>
      </c>
      <c r="W36" s="49">
        <v>32.040229419818083</v>
      </c>
      <c r="X36" s="49">
        <v>32.665803899369692</v>
      </c>
      <c r="Y36" s="49">
        <v>33.259704217739227</v>
      </c>
      <c r="Z36" s="49">
        <v>33.473606670982292</v>
      </c>
      <c r="AA36" s="49">
        <v>33.73506030464798</v>
      </c>
      <c r="AB36" s="49">
        <v>34.108460747604028</v>
      </c>
      <c r="AC36" s="49">
        <v>34.790277991754373</v>
      </c>
      <c r="AD36" s="49">
        <v>36.503218673223643</v>
      </c>
      <c r="AE36" s="49">
        <v>38.056343387283924</v>
      </c>
      <c r="AF36" s="140">
        <v>0.92948265980015399</v>
      </c>
      <c r="AG36" s="49">
        <v>0.86062083361974995</v>
      </c>
    </row>
    <row r="37" spans="2:33" x14ac:dyDescent="0.25">
      <c r="B37" s="43" t="s">
        <v>188</v>
      </c>
      <c r="C37" s="43" t="s">
        <v>7</v>
      </c>
      <c r="D37" s="44" t="s">
        <v>1</v>
      </c>
      <c r="E37" s="43">
        <v>45.725503479608093</v>
      </c>
      <c r="F37" s="43">
        <v>51.961551979485613</v>
      </c>
      <c r="G37" s="43">
        <v>51.961551979485613</v>
      </c>
      <c r="H37" s="43">
        <v>52.752915509749442</v>
      </c>
      <c r="I37" s="43">
        <v>56.389323667979831</v>
      </c>
      <c r="J37" s="43">
        <v>57.745334104954111</v>
      </c>
      <c r="K37" s="43">
        <v>58.039975292480683</v>
      </c>
      <c r="L37" s="43">
        <v>58.34796917920962</v>
      </c>
      <c r="M37" s="43">
        <v>58.81118980788839</v>
      </c>
      <c r="N37" s="43">
        <v>60.682372757735664</v>
      </c>
      <c r="O37" s="43">
        <v>64.576813661341617</v>
      </c>
      <c r="P37" s="44">
        <v>68.474888993630898</v>
      </c>
      <c r="Q37" s="43">
        <v>0.98617962699305695</v>
      </c>
      <c r="R37" s="43">
        <v>0.791035080121264</v>
      </c>
      <c r="S37" s="55"/>
      <c r="T37" s="43">
        <v>67.941653455527458</v>
      </c>
      <c r="U37" s="43">
        <v>66.592523305473733</v>
      </c>
      <c r="V37" s="43">
        <v>66.592523305473733</v>
      </c>
      <c r="W37" s="43">
        <v>68.666824040216767</v>
      </c>
      <c r="X37" s="43">
        <v>71.5563107991631</v>
      </c>
      <c r="Y37" s="43">
        <v>72.857283397170789</v>
      </c>
      <c r="Z37" s="43">
        <v>73.325848948844225</v>
      </c>
      <c r="AA37" s="43">
        <v>73.898578079521258</v>
      </c>
      <c r="AB37" s="43">
        <v>74.716533095446138</v>
      </c>
      <c r="AC37" s="43">
        <v>76.210092745193265</v>
      </c>
      <c r="AD37" s="43">
        <v>79.962387229092684</v>
      </c>
      <c r="AE37" s="43">
        <v>83.36459570042021</v>
      </c>
      <c r="AF37" s="139">
        <v>0.982641745269211</v>
      </c>
      <c r="AG37" s="43">
        <v>0.90684068406840601</v>
      </c>
    </row>
    <row r="38" spans="2:33" x14ac:dyDescent="0.25">
      <c r="B38" s="49" t="s">
        <v>190</v>
      </c>
      <c r="C38" s="49" t="s">
        <v>10</v>
      </c>
      <c r="D38" s="65" t="s">
        <v>1</v>
      </c>
      <c r="E38" s="49">
        <v>13.403925942051991</v>
      </c>
      <c r="F38" s="49">
        <v>17.340181397884894</v>
      </c>
      <c r="G38" s="49">
        <v>17.340181397884894</v>
      </c>
      <c r="H38" s="49">
        <v>17.604268720986077</v>
      </c>
      <c r="I38" s="49">
        <v>18.230184277747849</v>
      </c>
      <c r="J38" s="49">
        <v>18.668570811591447</v>
      </c>
      <c r="K38" s="49">
        <v>18.763825778223971</v>
      </c>
      <c r="L38" s="49">
        <v>18.863397557884745</v>
      </c>
      <c r="M38" s="49">
        <v>19.013152810701573</v>
      </c>
      <c r="N38" s="49">
        <v>19.618090195550291</v>
      </c>
      <c r="O38" s="49">
        <v>20.877129508551487</v>
      </c>
      <c r="P38" s="65">
        <v>22.137343801146894</v>
      </c>
      <c r="Q38" s="49">
        <v>0.99952230795408803</v>
      </c>
      <c r="R38" s="49">
        <v>0.81879194630872398</v>
      </c>
      <c r="S38" s="54"/>
      <c r="T38" s="49">
        <v>22.864524946575031</v>
      </c>
      <c r="U38" s="49">
        <v>24.662849906113287</v>
      </c>
      <c r="V38" s="49">
        <v>24.662849906113287</v>
      </c>
      <c r="W38" s="49">
        <v>25.431076805196756</v>
      </c>
      <c r="X38" s="49">
        <v>25.927609848964778</v>
      </c>
      <c r="Y38" s="49">
        <v>26.399002372819314</v>
      </c>
      <c r="Z38" s="49">
        <v>26.568781735069443</v>
      </c>
      <c r="AA38" s="49">
        <v>26.776303577426706</v>
      </c>
      <c r="AB38" s="49">
        <v>27.072680211297996</v>
      </c>
      <c r="AC38" s="49">
        <v>27.613854448095754</v>
      </c>
      <c r="AD38" s="49">
        <v>28.973455387976859</v>
      </c>
      <c r="AE38" s="49">
        <v>30.206206669928843</v>
      </c>
      <c r="AF38" s="140">
        <v>0.999947651574284</v>
      </c>
      <c r="AG38" s="49">
        <v>0.86239723063608797</v>
      </c>
    </row>
    <row r="39" spans="2:33" x14ac:dyDescent="0.25">
      <c r="B39" s="43" t="s">
        <v>197</v>
      </c>
      <c r="C39" s="43" t="s">
        <v>60</v>
      </c>
      <c r="D39" s="44" t="s">
        <v>1</v>
      </c>
      <c r="E39" s="43">
        <v>12.59484676156916</v>
      </c>
      <c r="F39" s="43">
        <v>11.995470194703303</v>
      </c>
      <c r="G39" s="43">
        <v>11.995470194703303</v>
      </c>
      <c r="H39" s="43">
        <v>12.178158687999321</v>
      </c>
      <c r="I39" s="43">
        <v>12.611150202520198</v>
      </c>
      <c r="J39" s="43">
        <v>12.914414192660557</v>
      </c>
      <c r="K39" s="43">
        <v>12.980309011573885</v>
      </c>
      <c r="L39" s="43">
        <v>13.04919008540741</v>
      </c>
      <c r="M39" s="43">
        <v>13.152786733588011</v>
      </c>
      <c r="N39" s="43">
        <v>13.571266114115119</v>
      </c>
      <c r="O39" s="43">
        <v>14.442235581303494</v>
      </c>
      <c r="P39" s="44">
        <v>15.314017867710902</v>
      </c>
      <c r="Q39" s="43">
        <v>0.98742900931521105</v>
      </c>
      <c r="R39" s="43">
        <v>0.76871880199667197</v>
      </c>
      <c r="S39" s="55"/>
      <c r="T39" s="43">
        <v>11.757228131478513</v>
      </c>
      <c r="U39" s="43">
        <v>11.836891621611572</v>
      </c>
      <c r="V39" s="43">
        <v>11.836891621611572</v>
      </c>
      <c r="W39" s="43">
        <v>12.205600776468964</v>
      </c>
      <c r="X39" s="43">
        <v>12.443910941271699</v>
      </c>
      <c r="Y39" s="43">
        <v>12.670154957569306</v>
      </c>
      <c r="Z39" s="43">
        <v>12.751640265155066</v>
      </c>
      <c r="AA39" s="43">
        <v>12.851240009971709</v>
      </c>
      <c r="AB39" s="43">
        <v>12.993485456368516</v>
      </c>
      <c r="AC39" s="43">
        <v>13.253221083587963</v>
      </c>
      <c r="AD39" s="43">
        <v>13.905759173682116</v>
      </c>
      <c r="AE39" s="43">
        <v>14.497415992598706</v>
      </c>
      <c r="AF39" s="139">
        <v>0.99963694349855803</v>
      </c>
      <c r="AG39" s="43">
        <v>1</v>
      </c>
    </row>
    <row r="40" spans="2:33" x14ac:dyDescent="0.25">
      <c r="B40" s="49" t="s">
        <v>1897</v>
      </c>
      <c r="C40" s="49" t="s">
        <v>91</v>
      </c>
      <c r="D40" s="65" t="s">
        <v>1</v>
      </c>
      <c r="E40" s="49">
        <v>0</v>
      </c>
      <c r="F40" s="49">
        <v>1.7424742376066324</v>
      </c>
      <c r="G40" s="49">
        <v>1.7424742376066324</v>
      </c>
      <c r="H40" s="49">
        <v>1.7690117545116424</v>
      </c>
      <c r="I40" s="49">
        <v>1.8319085436252573</v>
      </c>
      <c r="J40" s="49">
        <v>1.8759609802064177</v>
      </c>
      <c r="K40" s="49">
        <v>1.8855329288240656</v>
      </c>
      <c r="L40" s="49">
        <v>1.8955386638778358</v>
      </c>
      <c r="M40" s="49">
        <v>1.9105872186761965</v>
      </c>
      <c r="N40" s="49">
        <v>1.9713759604013894</v>
      </c>
      <c r="O40" s="49">
        <v>2.0978938737206896</v>
      </c>
      <c r="P40" s="65">
        <v>2.2245298579889399</v>
      </c>
      <c r="Q40" s="49">
        <v>0.99185120404406701</v>
      </c>
      <c r="R40" s="49">
        <v>0</v>
      </c>
      <c r="S40" s="55"/>
      <c r="T40" s="49">
        <v>0</v>
      </c>
      <c r="U40" s="49">
        <v>1.9766287857816573</v>
      </c>
      <c r="V40" s="49">
        <v>1.9766287857816573</v>
      </c>
      <c r="W40" s="49">
        <v>2.0381990993715626</v>
      </c>
      <c r="X40" s="49">
        <v>2.0779942370438063</v>
      </c>
      <c r="Y40" s="49">
        <v>2.1157744625895241</v>
      </c>
      <c r="Z40" s="49">
        <v>2.129381599474871</v>
      </c>
      <c r="AA40" s="49">
        <v>2.146013645197216</v>
      </c>
      <c r="AB40" s="49">
        <v>2.1697670471022348</v>
      </c>
      <c r="AC40" s="49">
        <v>2.213139997862184</v>
      </c>
      <c r="AD40" s="49">
        <v>2.3221065757384354</v>
      </c>
      <c r="AE40" s="49">
        <v>2.4209066608418008</v>
      </c>
      <c r="AF40" s="140">
        <v>0.99597905336359505</v>
      </c>
      <c r="AG40" s="49">
        <v>0</v>
      </c>
    </row>
    <row r="41" spans="2:33" x14ac:dyDescent="0.25">
      <c r="B41" s="43" t="s">
        <v>198</v>
      </c>
      <c r="C41" s="43" t="s">
        <v>72</v>
      </c>
      <c r="D41" s="44" t="s">
        <v>1</v>
      </c>
      <c r="E41" s="43">
        <v>36.324256330379463</v>
      </c>
      <c r="F41" s="43">
        <v>16.620496287011068</v>
      </c>
      <c r="G41" s="43">
        <v>16.620496287011068</v>
      </c>
      <c r="H41" s="43">
        <v>16.873622956930753</v>
      </c>
      <c r="I41" s="43">
        <v>17.47356057859891</v>
      </c>
      <c r="J41" s="43">
        <v>17.893752362689007</v>
      </c>
      <c r="K41" s="43">
        <v>17.985053876952769</v>
      </c>
      <c r="L41" s="43">
        <v>18.080493039679457</v>
      </c>
      <c r="M41" s="43">
        <v>18.224032865837568</v>
      </c>
      <c r="N41" s="43">
        <v>18.803862991488888</v>
      </c>
      <c r="O41" s="43">
        <v>20.010647265930782</v>
      </c>
      <c r="P41" s="44">
        <v>21.218557753734277</v>
      </c>
      <c r="Q41" s="43">
        <v>1</v>
      </c>
      <c r="R41" s="43">
        <v>0.65982239254554398</v>
      </c>
      <c r="S41" s="54"/>
      <c r="T41" s="43">
        <v>31.197200000000002</v>
      </c>
      <c r="U41" s="43">
        <v>29.583486317431305</v>
      </c>
      <c r="V41" s="43">
        <v>29.583486317431305</v>
      </c>
      <c r="W41" s="43">
        <v>30.504986875729927</v>
      </c>
      <c r="X41" s="43">
        <v>31.100586271679003</v>
      </c>
      <c r="Y41" s="43">
        <v>31.666029208431148</v>
      </c>
      <c r="Z41" s="43">
        <v>31.869682292289227</v>
      </c>
      <c r="AA41" s="43">
        <v>32.118608089888248</v>
      </c>
      <c r="AB41" s="43">
        <v>32.474116643292056</v>
      </c>
      <c r="AC41" s="43">
        <v>33.123263870421084</v>
      </c>
      <c r="AD41" s="43">
        <v>34.754127130557521</v>
      </c>
      <c r="AE41" s="43">
        <v>36.232832179700381</v>
      </c>
      <c r="AF41" s="139">
        <v>0.99979590104399396</v>
      </c>
      <c r="AG41" s="43">
        <v>0.93160354095773501</v>
      </c>
    </row>
    <row r="42" spans="2:33" x14ac:dyDescent="0.25">
      <c r="B42" s="49" t="s">
        <v>200</v>
      </c>
      <c r="C42" s="49" t="s">
        <v>87</v>
      </c>
      <c r="D42" s="65" t="s">
        <v>1</v>
      </c>
      <c r="E42" s="49">
        <v>11.137107378539474</v>
      </c>
      <c r="F42" s="49">
        <v>12.883743393895006</v>
      </c>
      <c r="G42" s="49">
        <v>12.883743393895006</v>
      </c>
      <c r="H42" s="49">
        <v>13.079960101572084</v>
      </c>
      <c r="I42" s="49">
        <v>13.545014949299871</v>
      </c>
      <c r="J42" s="49">
        <v>13.870735856122042</v>
      </c>
      <c r="K42" s="49">
        <v>13.941510233790153</v>
      </c>
      <c r="L42" s="49">
        <v>14.015492000704043</v>
      </c>
      <c r="M42" s="49">
        <v>14.126760055224812</v>
      </c>
      <c r="N42" s="49">
        <v>14.576228134994464</v>
      </c>
      <c r="O42" s="49">
        <v>15.511693517929379</v>
      </c>
      <c r="P42" s="65">
        <v>16.448031909931355</v>
      </c>
      <c r="Q42" s="49">
        <v>0.99938819820540303</v>
      </c>
      <c r="R42" s="49">
        <v>0.63105022831050195</v>
      </c>
      <c r="S42" s="55"/>
      <c r="T42" s="49">
        <v>17.181055602891263</v>
      </c>
      <c r="U42" s="49">
        <v>16.031758245955864</v>
      </c>
      <c r="V42" s="49">
        <v>16.031758245955864</v>
      </c>
      <c r="W42" s="49">
        <v>16.531133945480907</v>
      </c>
      <c r="X42" s="49">
        <v>16.853898660391021</v>
      </c>
      <c r="Y42" s="49">
        <v>17.160321114006717</v>
      </c>
      <c r="Z42" s="49">
        <v>17.270683935055715</v>
      </c>
      <c r="AA42" s="49">
        <v>17.405580754364593</v>
      </c>
      <c r="AB42" s="49">
        <v>17.598236451579737</v>
      </c>
      <c r="AC42" s="49">
        <v>17.950019581522508</v>
      </c>
      <c r="AD42" s="49">
        <v>18.833810127307949</v>
      </c>
      <c r="AE42" s="49">
        <v>19.635143736557527</v>
      </c>
      <c r="AF42" s="140">
        <v>0.99922137183722404</v>
      </c>
      <c r="AG42" s="49">
        <v>0.75654450261780104</v>
      </c>
    </row>
    <row r="43" spans="2:33" x14ac:dyDescent="0.25">
      <c r="B43" s="43" t="s">
        <v>201</v>
      </c>
      <c r="C43" s="43" t="s">
        <v>82</v>
      </c>
      <c r="D43" s="44" t="s">
        <v>1</v>
      </c>
      <c r="E43" s="43">
        <v>23.699961849313752</v>
      </c>
      <c r="F43" s="43">
        <v>26.721077624558255</v>
      </c>
      <c r="G43" s="43">
        <v>28.624291902308602</v>
      </c>
      <c r="H43" s="43">
        <v>27.128034028204024</v>
      </c>
      <c r="I43" s="43">
        <v>28.092564778769869</v>
      </c>
      <c r="J43" s="43">
        <v>28.768114839729712</v>
      </c>
      <c r="K43" s="43">
        <v>28.914901963757309</v>
      </c>
      <c r="L43" s="43">
        <v>29.068341261333259</v>
      </c>
      <c r="M43" s="43">
        <v>29.299112880348265</v>
      </c>
      <c r="N43" s="43">
        <v>30.231316439678476</v>
      </c>
      <c r="O43" s="43">
        <v>32.17148571721436</v>
      </c>
      <c r="P43" s="44">
        <v>34.113465628689049</v>
      </c>
      <c r="Q43" s="43">
        <v>0.99626579187301401</v>
      </c>
      <c r="R43" s="43">
        <v>0.77083333333333304</v>
      </c>
      <c r="S43" s="54"/>
      <c r="T43" s="43">
        <v>37.49858273642721</v>
      </c>
      <c r="U43" s="43">
        <v>35.840048515899149</v>
      </c>
      <c r="V43" s="43">
        <v>37.51418479269612</v>
      </c>
      <c r="W43" s="43">
        <v>36.956435690908698</v>
      </c>
      <c r="X43" s="43">
        <v>37.677997410099216</v>
      </c>
      <c r="Y43" s="43">
        <v>38.363024930815349</v>
      </c>
      <c r="Z43" s="43">
        <v>38.609748265839769</v>
      </c>
      <c r="AA43" s="43">
        <v>38.911318965353672</v>
      </c>
      <c r="AB43" s="43">
        <v>39.342013429998367</v>
      </c>
      <c r="AC43" s="43">
        <v>40.128447721907939</v>
      </c>
      <c r="AD43" s="43">
        <v>42.104219533888298</v>
      </c>
      <c r="AE43" s="43">
        <v>43.895653448516484</v>
      </c>
      <c r="AF43" s="139">
        <v>0.99908756848195102</v>
      </c>
      <c r="AG43" s="43">
        <v>0.92281033396345302</v>
      </c>
    </row>
    <row r="44" spans="2:33" x14ac:dyDescent="0.25">
      <c r="B44" s="49" t="s">
        <v>195</v>
      </c>
      <c r="C44" s="49" t="s">
        <v>78</v>
      </c>
      <c r="D44" s="65" t="s">
        <v>1</v>
      </c>
      <c r="E44" s="49">
        <v>23.100068818965841</v>
      </c>
      <c r="F44" s="49">
        <v>0.99810950329221715</v>
      </c>
      <c r="G44" s="49">
        <v>0.99810950329221715</v>
      </c>
      <c r="H44" s="49">
        <v>1.0133105015308195</v>
      </c>
      <c r="I44" s="49">
        <v>1.049338513644843</v>
      </c>
      <c r="J44" s="49">
        <v>1.0745722615223596</v>
      </c>
      <c r="K44" s="49">
        <v>1.0800551849849309</v>
      </c>
      <c r="L44" s="49">
        <v>1.0857865863618081</v>
      </c>
      <c r="M44" s="49">
        <v>1.0944065735219561</v>
      </c>
      <c r="N44" s="49">
        <v>1.1292270715813302</v>
      </c>
      <c r="O44" s="49">
        <v>1.2016980033720601</v>
      </c>
      <c r="P44" s="65">
        <v>1.2742365675751761</v>
      </c>
      <c r="Q44" s="49">
        <v>1</v>
      </c>
      <c r="R44" s="49">
        <v>0.79166666666666596</v>
      </c>
      <c r="S44" s="55"/>
      <c r="T44" s="43">
        <v>23.343210186389971</v>
      </c>
      <c r="U44" s="43">
        <v>1.099044888506852</v>
      </c>
      <c r="V44" s="43">
        <v>1.099044888506852</v>
      </c>
      <c r="W44" s="43">
        <v>1.13327920651411</v>
      </c>
      <c r="X44" s="43">
        <v>1.1554060939502908</v>
      </c>
      <c r="Y44" s="43">
        <v>1.1764126501996663</v>
      </c>
      <c r="Z44" s="43">
        <v>1.1839784887367895</v>
      </c>
      <c r="AA44" s="43">
        <v>1.1932262367044619</v>
      </c>
      <c r="AB44" s="43">
        <v>1.2064336002398646</v>
      </c>
      <c r="AC44" s="43">
        <v>1.2305498228584333</v>
      </c>
      <c r="AD44" s="43">
        <v>1.2911374057644562</v>
      </c>
      <c r="AE44" s="43">
        <v>1.3460722166394057</v>
      </c>
      <c r="AF44" s="139">
        <v>0.99963967338627802</v>
      </c>
      <c r="AG44" s="43">
        <v>0.17</v>
      </c>
    </row>
    <row r="45" spans="2:33" x14ac:dyDescent="0.25">
      <c r="B45" s="43" t="s">
        <v>199</v>
      </c>
      <c r="C45" s="43" t="s">
        <v>62</v>
      </c>
      <c r="D45" s="44" t="s">
        <v>90</v>
      </c>
      <c r="E45" s="43">
        <v>25.30992868735763</v>
      </c>
      <c r="F45" s="43">
        <v>24.173296056405384</v>
      </c>
      <c r="G45" s="43">
        <v>24.173296056405384</v>
      </c>
      <c r="H45" s="43">
        <v>24.541450281530569</v>
      </c>
      <c r="I45" s="43">
        <v>25.414015666674558</v>
      </c>
      <c r="J45" s="43">
        <v>26.025153879509826</v>
      </c>
      <c r="K45" s="43">
        <v>26.157945253280104</v>
      </c>
      <c r="L45" s="43">
        <v>26.296754534069795</v>
      </c>
      <c r="M45" s="43">
        <v>26.505522711246105</v>
      </c>
      <c r="N45" s="43">
        <v>27.348843214301475</v>
      </c>
      <c r="O45" s="43">
        <v>29.104022664935339</v>
      </c>
      <c r="P45" s="44">
        <v>30.86084011052089</v>
      </c>
      <c r="Q45" s="43">
        <v>0.951136101927194</v>
      </c>
      <c r="R45" s="43">
        <v>0.87290682696436195</v>
      </c>
      <c r="S45" s="54"/>
      <c r="T45" s="49">
        <v>21.862488783510621</v>
      </c>
      <c r="U45" s="49">
        <v>21.330783394686392</v>
      </c>
      <c r="V45" s="49">
        <v>21.330783394686392</v>
      </c>
      <c r="W45" s="49">
        <v>21.995219242315631</v>
      </c>
      <c r="X45" s="49">
        <v>22.424668346747584</v>
      </c>
      <c r="Y45" s="49">
        <v>22.832373533232268</v>
      </c>
      <c r="Z45" s="49">
        <v>22.979214908613944</v>
      </c>
      <c r="AA45" s="49">
        <v>23.158699578302976</v>
      </c>
      <c r="AB45" s="49">
        <v>23.415034341090781</v>
      </c>
      <c r="AC45" s="49">
        <v>23.883093404332143</v>
      </c>
      <c r="AD45" s="49">
        <v>25.059005890610837</v>
      </c>
      <c r="AE45" s="49">
        <v>26.125206701747498</v>
      </c>
      <c r="AF45" s="140">
        <v>0.98096188945848095</v>
      </c>
      <c r="AG45" s="49">
        <v>0.79216269841269804</v>
      </c>
    </row>
    <row r="46" spans="2:33" x14ac:dyDescent="0.25">
      <c r="B46" s="49" t="s">
        <v>203</v>
      </c>
      <c r="C46" s="49" t="s">
        <v>54</v>
      </c>
      <c r="D46" s="65" t="s">
        <v>1</v>
      </c>
      <c r="E46" s="49">
        <v>5.8377587358123399</v>
      </c>
      <c r="F46" s="49">
        <v>6.2666434784942142</v>
      </c>
      <c r="G46" s="49">
        <v>6.2666434784942142</v>
      </c>
      <c r="H46" s="49">
        <v>6.3620831433449458</v>
      </c>
      <c r="I46" s="49">
        <v>6.588285485285132</v>
      </c>
      <c r="J46" s="49">
        <v>6.7467158990353466</v>
      </c>
      <c r="K46" s="49">
        <v>6.7811405051997724</v>
      </c>
      <c r="L46" s="49">
        <v>6.8171251831760582</v>
      </c>
      <c r="M46" s="49">
        <v>6.8712458845055888</v>
      </c>
      <c r="N46" s="49">
        <v>7.0898668337721267</v>
      </c>
      <c r="O46" s="49">
        <v>7.5448765201730534</v>
      </c>
      <c r="P46" s="65">
        <v>8.0003108375534637</v>
      </c>
      <c r="Q46" s="49">
        <v>0.99494859592375795</v>
      </c>
      <c r="R46" s="49">
        <v>0.66200000000000003</v>
      </c>
      <c r="S46" s="55"/>
      <c r="T46" s="43">
        <v>9.0761668336893155</v>
      </c>
      <c r="U46" s="43">
        <v>9.3239377195588009</v>
      </c>
      <c r="V46" s="43">
        <v>9.3239377195588009</v>
      </c>
      <c r="W46" s="43">
        <v>9.6143704874186309</v>
      </c>
      <c r="X46" s="43">
        <v>9.8020877704341842</v>
      </c>
      <c r="Y46" s="43">
        <v>9.9803005297307443</v>
      </c>
      <c r="Z46" s="43">
        <v>10.04448663173083</v>
      </c>
      <c r="AA46" s="43">
        <v>10.122941503773317</v>
      </c>
      <c r="AB46" s="43">
        <v>10.234988460482219</v>
      </c>
      <c r="AC46" s="43">
        <v>10.439582613166955</v>
      </c>
      <c r="AD46" s="43">
        <v>10.953587869459854</v>
      </c>
      <c r="AE46" s="43">
        <v>11.419636854892694</v>
      </c>
      <c r="AF46" s="139">
        <v>0.92612064198116395</v>
      </c>
      <c r="AG46" s="43">
        <v>0.82308845577211398</v>
      </c>
    </row>
    <row r="47" spans="2:33" x14ac:dyDescent="0.25">
      <c r="B47" s="43" t="s">
        <v>202</v>
      </c>
      <c r="C47" s="43" t="s">
        <v>71</v>
      </c>
      <c r="D47" s="44" t="s">
        <v>1</v>
      </c>
      <c r="E47" s="43">
        <v>38.661319703914423</v>
      </c>
      <c r="F47" s="43">
        <v>42.737297922728729</v>
      </c>
      <c r="G47" s="43">
        <v>43.346326491608842</v>
      </c>
      <c r="H47" s="43">
        <v>46.247833750775797</v>
      </c>
      <c r="I47" s="43">
        <v>44.930834273705372</v>
      </c>
      <c r="J47" s="43">
        <v>46.011299089631208</v>
      </c>
      <c r="K47" s="43">
        <v>46.246068253469957</v>
      </c>
      <c r="L47" s="43">
        <v>46.491476805688336</v>
      </c>
      <c r="M47" s="43">
        <v>46.860569533628706</v>
      </c>
      <c r="N47" s="43">
        <v>48.351522174068187</v>
      </c>
      <c r="O47" s="43">
        <v>51.454600335795099</v>
      </c>
      <c r="P47" s="44">
        <v>54.560574398771173</v>
      </c>
      <c r="Q47" s="43">
        <v>0.99913152628685598</v>
      </c>
      <c r="R47" s="43">
        <v>0.88593576965669996</v>
      </c>
      <c r="S47" s="54"/>
      <c r="T47" s="49">
        <v>71.324428576832375</v>
      </c>
      <c r="U47" s="49">
        <v>68.78604670333344</v>
      </c>
      <c r="V47" s="49">
        <v>69.32177031190848</v>
      </c>
      <c r="W47" s="49">
        <v>73.483574458308283</v>
      </c>
      <c r="X47" s="49">
        <v>72.313531841047535</v>
      </c>
      <c r="Y47" s="49">
        <v>73.628271552187854</v>
      </c>
      <c r="Z47" s="49">
        <v>74.101795544161902</v>
      </c>
      <c r="AA47" s="49">
        <v>74.68058539183518</v>
      </c>
      <c r="AB47" s="49">
        <v>75.507196146750175</v>
      </c>
      <c r="AC47" s="49">
        <v>77.016560898541655</v>
      </c>
      <c r="AD47" s="49">
        <v>80.808562800372812</v>
      </c>
      <c r="AE47" s="49">
        <v>84.246774019949854</v>
      </c>
      <c r="AF47" s="140">
        <v>0.99979998745448995</v>
      </c>
      <c r="AG47" s="49">
        <v>0.92367322599880697</v>
      </c>
    </row>
    <row r="48" spans="2:33" x14ac:dyDescent="0.25">
      <c r="B48" s="49" t="s">
        <v>205</v>
      </c>
      <c r="C48" s="49" t="s">
        <v>79</v>
      </c>
      <c r="D48" s="65" t="s">
        <v>1</v>
      </c>
      <c r="E48" s="49">
        <v>0.74973365923271396</v>
      </c>
      <c r="F48" s="49">
        <v>0.9297187405434516</v>
      </c>
      <c r="G48" s="49">
        <v>0.9297187405434516</v>
      </c>
      <c r="H48" s="49">
        <v>0.94387816182015594</v>
      </c>
      <c r="I48" s="49">
        <v>0.97743752373029646</v>
      </c>
      <c r="J48" s="49">
        <v>1.0009422476293206</v>
      </c>
      <c r="K48" s="49">
        <v>1.0060494795305337</v>
      </c>
      <c r="L48" s="49">
        <v>1.0113881635647837</v>
      </c>
      <c r="M48" s="49">
        <v>1.0194175066174238</v>
      </c>
      <c r="N48" s="49">
        <v>1.0518520936983755</v>
      </c>
      <c r="O48" s="49">
        <v>1.1193572954906099</v>
      </c>
      <c r="P48" s="65">
        <v>1.1869254955020336</v>
      </c>
      <c r="Q48" s="49">
        <v>0.98394076422035803</v>
      </c>
      <c r="R48" s="49">
        <v>0.61016949152542299</v>
      </c>
      <c r="S48" s="55"/>
      <c r="T48" s="43">
        <v>1.0265476694445808</v>
      </c>
      <c r="U48" s="43">
        <v>1.092110842052241</v>
      </c>
      <c r="V48" s="43">
        <v>1.092110842052241</v>
      </c>
      <c r="W48" s="43">
        <v>1.1261291703816552</v>
      </c>
      <c r="X48" s="43">
        <v>1.1481164558170598</v>
      </c>
      <c r="Y48" s="43">
        <v>1.1689904784107059</v>
      </c>
      <c r="Z48" s="43">
        <v>1.1765085828867066</v>
      </c>
      <c r="AA48" s="43">
        <v>1.1856979853630538</v>
      </c>
      <c r="AB48" s="43">
        <v>1.198822021571925</v>
      </c>
      <c r="AC48" s="43">
        <v>1.2227860911622637</v>
      </c>
      <c r="AD48" s="43">
        <v>1.2829914175118564</v>
      </c>
      <c r="AE48" s="43">
        <v>1.3375796360550769</v>
      </c>
      <c r="AF48" s="139">
        <v>0.99845555107697903</v>
      </c>
      <c r="AG48" s="43">
        <v>0.83333333333333304</v>
      </c>
    </row>
    <row r="49" spans="2:33" x14ac:dyDescent="0.25">
      <c r="B49" s="43" t="s">
        <v>206</v>
      </c>
      <c r="C49" s="43" t="s">
        <v>57</v>
      </c>
      <c r="D49" s="44" t="s">
        <v>1</v>
      </c>
      <c r="E49" s="43">
        <v>19.096570367732824</v>
      </c>
      <c r="F49" s="43">
        <v>22.362441498261827</v>
      </c>
      <c r="G49" s="43">
        <v>22.362441498261827</v>
      </c>
      <c r="H49" s="43">
        <v>22.703016788552798</v>
      </c>
      <c r="I49" s="43">
        <v>23.510217111303998</v>
      </c>
      <c r="J49" s="43">
        <v>24.075574127574836</v>
      </c>
      <c r="K49" s="43">
        <v>24.198417918528399</v>
      </c>
      <c r="L49" s="43">
        <v>24.326828806883558</v>
      </c>
      <c r="M49" s="43">
        <v>24.519957875336218</v>
      </c>
      <c r="N49" s="43">
        <v>25.300104089979683</v>
      </c>
      <c r="O49" s="43">
        <v>26.92380065548593</v>
      </c>
      <c r="P49" s="44">
        <v>28.549012511509286</v>
      </c>
      <c r="Q49" s="43">
        <v>0.99828897406521699</v>
      </c>
      <c r="R49" s="43">
        <v>0.67998002995506701</v>
      </c>
      <c r="S49" s="54"/>
      <c r="T49" s="49">
        <v>31.413012967834369</v>
      </c>
      <c r="U49" s="49">
        <v>29.111488732175637</v>
      </c>
      <c r="V49" s="49">
        <v>29.111488732175637</v>
      </c>
      <c r="W49" s="49">
        <v>30.018286965208677</v>
      </c>
      <c r="X49" s="49">
        <v>30.604383712495885</v>
      </c>
      <c r="Y49" s="49">
        <v>31.16080513981932</v>
      </c>
      <c r="Z49" s="49">
        <v>31.361208986492183</v>
      </c>
      <c r="AA49" s="49">
        <v>31.606163231377167</v>
      </c>
      <c r="AB49" s="49">
        <v>31.955999729197544</v>
      </c>
      <c r="AC49" s="49">
        <v>32.594789964578112</v>
      </c>
      <c r="AD49" s="49">
        <v>34.199633183925336</v>
      </c>
      <c r="AE49" s="49">
        <v>35.654745840846005</v>
      </c>
      <c r="AF49" s="140">
        <v>0.99998345379804998</v>
      </c>
      <c r="AG49" s="49">
        <v>0.84857246114925899</v>
      </c>
    </row>
    <row r="50" spans="2:33" x14ac:dyDescent="0.25">
      <c r="B50" s="49" t="s">
        <v>207</v>
      </c>
      <c r="C50" s="49" t="s">
        <v>46</v>
      </c>
      <c r="D50" s="65" t="s">
        <v>1</v>
      </c>
      <c r="E50" s="49">
        <v>0.14344051508657493</v>
      </c>
      <c r="F50" s="49">
        <v>0.49895791766791331</v>
      </c>
      <c r="G50" s="49">
        <v>0.49895791766791331</v>
      </c>
      <c r="H50" s="49">
        <v>0.50655694202605139</v>
      </c>
      <c r="I50" s="49">
        <v>0.52456745273938787</v>
      </c>
      <c r="J50" s="49">
        <v>0.53718187856580613</v>
      </c>
      <c r="K50" s="49">
        <v>0.53992280835817197</v>
      </c>
      <c r="L50" s="49">
        <v>0.54278795300101235</v>
      </c>
      <c r="M50" s="49">
        <v>0.54709711029243657</v>
      </c>
      <c r="N50" s="49">
        <v>0.56450398112830957</v>
      </c>
      <c r="O50" s="49">
        <v>0.60073241608307559</v>
      </c>
      <c r="P50" s="65">
        <v>0.63699466068251476</v>
      </c>
      <c r="Q50" s="49">
        <v>0.98608143453655295</v>
      </c>
      <c r="R50" s="49">
        <v>0</v>
      </c>
      <c r="S50" s="55"/>
      <c r="T50" s="43">
        <v>0.90554806852802783</v>
      </c>
      <c r="U50" s="43">
        <v>0.65001743230887599</v>
      </c>
      <c r="V50" s="43">
        <v>0.65001743230887599</v>
      </c>
      <c r="W50" s="43">
        <v>0.67026492512798719</v>
      </c>
      <c r="X50" s="43">
        <v>0.68335161767954822</v>
      </c>
      <c r="Y50" s="43">
        <v>0.69577570326300597</v>
      </c>
      <c r="Z50" s="43">
        <v>0.70025043126601394</v>
      </c>
      <c r="AA50" s="43">
        <v>0.7057199052169395</v>
      </c>
      <c r="AB50" s="43">
        <v>0.71353124815900604</v>
      </c>
      <c r="AC50" s="43">
        <v>0.72779451007618612</v>
      </c>
      <c r="AD50" s="43">
        <v>0.76362833768615712</v>
      </c>
      <c r="AE50" s="43">
        <v>0.79611889842915051</v>
      </c>
      <c r="AF50" s="139">
        <v>1</v>
      </c>
      <c r="AG50" s="43">
        <v>0</v>
      </c>
    </row>
    <row r="51" spans="2:33" x14ac:dyDescent="0.25">
      <c r="B51" s="43" t="s">
        <v>208</v>
      </c>
      <c r="C51" s="43" t="s">
        <v>58</v>
      </c>
      <c r="D51" s="44" t="s">
        <v>1</v>
      </c>
      <c r="E51" s="43">
        <v>8.8730992304436338</v>
      </c>
      <c r="F51" s="43">
        <v>8.5857969265352772</v>
      </c>
      <c r="G51" s="43">
        <v>9.347082637635415</v>
      </c>
      <c r="H51" s="43">
        <v>8.7165568116248089</v>
      </c>
      <c r="I51" s="43">
        <v>9.0264719007582652</v>
      </c>
      <c r="J51" s="43">
        <v>9.2435340910862127</v>
      </c>
      <c r="K51" s="43">
        <v>9.2906985227022805</v>
      </c>
      <c r="L51" s="43">
        <v>9.340000376019999</v>
      </c>
      <c r="M51" s="43">
        <v>9.41415001493462</v>
      </c>
      <c r="N51" s="43">
        <v>9.713677996816859</v>
      </c>
      <c r="O51" s="43">
        <v>10.337077234455245</v>
      </c>
      <c r="P51" s="44">
        <v>10.96105825010144</v>
      </c>
      <c r="Q51" s="43">
        <v>0.99678171178595398</v>
      </c>
      <c r="R51" s="43">
        <v>0.77692307692307605</v>
      </c>
      <c r="S51" s="54"/>
      <c r="T51" s="49">
        <v>11.438062718606538</v>
      </c>
      <c r="U51" s="49">
        <v>11.109020037209392</v>
      </c>
      <c r="V51" s="49">
        <v>11.77867454792818</v>
      </c>
      <c r="W51" s="49">
        <v>11.455056608308423</v>
      </c>
      <c r="X51" s="49">
        <v>11.678712655900402</v>
      </c>
      <c r="Y51" s="49">
        <v>11.891044523986446</v>
      </c>
      <c r="Z51" s="49">
        <v>11.967519154628132</v>
      </c>
      <c r="AA51" s="49">
        <v>12.060994333436804</v>
      </c>
      <c r="AB51" s="49">
        <v>12.194492853549873</v>
      </c>
      <c r="AC51" s="49">
        <v>12.438256873648685</v>
      </c>
      <c r="AD51" s="49">
        <v>13.05066923236819</v>
      </c>
      <c r="AE51" s="49">
        <v>13.605944017895128</v>
      </c>
      <c r="AF51" s="140">
        <v>0.99969594794721295</v>
      </c>
      <c r="AG51" s="49">
        <v>0.85739910313901302</v>
      </c>
    </row>
    <row r="54" spans="2:33" x14ac:dyDescent="0.25">
      <c r="E54" s="1" t="s">
        <v>1</v>
      </c>
      <c r="S54" s="54"/>
      <c r="T54" s="1" t="s">
        <v>90</v>
      </c>
    </row>
    <row r="55" spans="2:33" x14ac:dyDescent="0.25">
      <c r="B55" s="40" t="s">
        <v>284</v>
      </c>
      <c r="C55" s="40" t="s">
        <v>285</v>
      </c>
      <c r="D55" s="41" t="s">
        <v>95</v>
      </c>
      <c r="E55" s="40" t="s">
        <v>276</v>
      </c>
      <c r="F55" s="137" t="s">
        <v>1898</v>
      </c>
      <c r="G55" s="137">
        <v>2024</v>
      </c>
      <c r="H55" s="137">
        <v>2025</v>
      </c>
      <c r="I55" s="137">
        <v>2026</v>
      </c>
      <c r="J55" s="137">
        <v>2027</v>
      </c>
      <c r="K55" s="137">
        <v>2028</v>
      </c>
      <c r="L55" s="137">
        <v>2029</v>
      </c>
      <c r="M55" s="137">
        <v>2030</v>
      </c>
      <c r="N55" s="137">
        <v>2031</v>
      </c>
      <c r="O55" s="137">
        <v>2032</v>
      </c>
      <c r="P55" s="137">
        <v>2033</v>
      </c>
      <c r="Q55" s="40" t="s">
        <v>277</v>
      </c>
      <c r="R55" s="40" t="s">
        <v>278</v>
      </c>
      <c r="S55" s="55"/>
      <c r="T55" s="40" t="s">
        <v>276</v>
      </c>
      <c r="U55" s="137" t="s">
        <v>1898</v>
      </c>
      <c r="V55" s="137">
        <v>2024</v>
      </c>
      <c r="W55" s="137">
        <v>2025</v>
      </c>
      <c r="X55" s="137">
        <v>2026</v>
      </c>
      <c r="Y55" s="137">
        <v>2027</v>
      </c>
      <c r="Z55" s="137">
        <v>2028</v>
      </c>
      <c r="AA55" s="137">
        <v>2029</v>
      </c>
      <c r="AB55" s="137">
        <v>2030</v>
      </c>
      <c r="AC55" s="137">
        <v>2031</v>
      </c>
      <c r="AD55" s="137">
        <v>2032</v>
      </c>
      <c r="AE55" s="137">
        <v>2033</v>
      </c>
      <c r="AF55" s="40" t="s">
        <v>277</v>
      </c>
      <c r="AG55" s="40" t="s">
        <v>278</v>
      </c>
    </row>
    <row r="56" spans="2:33" x14ac:dyDescent="0.25">
      <c r="B56" s="43" t="s">
        <v>229</v>
      </c>
      <c r="C56" s="43" t="s">
        <v>12</v>
      </c>
      <c r="D56" s="44" t="s">
        <v>1</v>
      </c>
      <c r="E56" s="45">
        <v>7.5580449082948835</v>
      </c>
      <c r="F56" s="45">
        <v>9.8484041870877288</v>
      </c>
      <c r="G56" s="45">
        <v>9.8484041870877288</v>
      </c>
      <c r="H56" s="45">
        <v>9.9983933157426179</v>
      </c>
      <c r="I56" s="45">
        <v>10.353883794678891</v>
      </c>
      <c r="J56" s="45">
        <v>10.602866644189035</v>
      </c>
      <c r="K56" s="45">
        <v>10.656966967057576</v>
      </c>
      <c r="L56" s="45">
        <v>10.713519035875414</v>
      </c>
      <c r="M56" s="45">
        <v>10.798572947656263</v>
      </c>
      <c r="N56" s="45">
        <v>11.142148815587881</v>
      </c>
      <c r="O56" s="45">
        <v>11.857223690374457</v>
      </c>
      <c r="P56" s="45">
        <v>12.572965898085055</v>
      </c>
      <c r="Q56" s="45">
        <v>0.99993786380859695</v>
      </c>
      <c r="R56" s="45">
        <v>0</v>
      </c>
      <c r="S56" s="55"/>
      <c r="T56" s="45">
        <v>10.320327451545028</v>
      </c>
      <c r="U56" s="45">
        <v>10.520355178036969</v>
      </c>
      <c r="V56" s="45">
        <v>10.520355178036969</v>
      </c>
      <c r="W56" s="45">
        <v>10.848055337039142</v>
      </c>
      <c r="X56" s="45">
        <v>11.059859893201832</v>
      </c>
      <c r="Y56" s="45">
        <v>11.260940335977089</v>
      </c>
      <c r="Z56" s="45">
        <v>11.333362590484231</v>
      </c>
      <c r="AA56" s="45">
        <v>11.421884537343981</v>
      </c>
      <c r="AB56" s="45">
        <v>11.548308996263636</v>
      </c>
      <c r="AC56" s="45">
        <v>11.779156007293949</v>
      </c>
      <c r="AD56" s="45">
        <v>12.359116751587196</v>
      </c>
      <c r="AE56" s="45">
        <v>12.884967631825518</v>
      </c>
      <c r="AF56" s="45">
        <v>0.99981940846895401</v>
      </c>
      <c r="AG56" s="45">
        <v>0</v>
      </c>
    </row>
    <row r="57" spans="2:33" x14ac:dyDescent="0.25">
      <c r="B57" s="49" t="s">
        <v>232</v>
      </c>
      <c r="C57" s="49" t="s">
        <v>93</v>
      </c>
      <c r="D57" s="65" t="s">
        <v>1</v>
      </c>
      <c r="E57" s="50">
        <v>12.53468722299259</v>
      </c>
      <c r="F57" s="50">
        <v>16.312697010659569</v>
      </c>
      <c r="G57" s="50">
        <v>16.312697010659569</v>
      </c>
      <c r="H57" s="50">
        <v>16.561135962205441</v>
      </c>
      <c r="I57" s="50">
        <v>17.149963183641457</v>
      </c>
      <c r="J57" s="50">
        <v>17.562373327229466</v>
      </c>
      <c r="K57" s="50">
        <v>17.651984005098523</v>
      </c>
      <c r="L57" s="50">
        <v>17.74565570524674</v>
      </c>
      <c r="M57" s="50">
        <v>17.88653728017961</v>
      </c>
      <c r="N57" s="50">
        <v>18.455629381526457</v>
      </c>
      <c r="O57" s="50">
        <v>19.640064905367215</v>
      </c>
      <c r="P57" s="50">
        <v>20.825605785932574</v>
      </c>
      <c r="Q57" s="50">
        <v>0.98311424047047502</v>
      </c>
      <c r="R57" s="50">
        <v>0</v>
      </c>
      <c r="S57" s="54"/>
      <c r="T57" s="50">
        <v>16.988468164860503</v>
      </c>
      <c r="U57" s="50">
        <v>18.892220379718452</v>
      </c>
      <c r="V57" s="50">
        <v>18.892220379718452</v>
      </c>
      <c r="W57" s="50">
        <v>19.48069705351579</v>
      </c>
      <c r="X57" s="50">
        <v>19.861050975482961</v>
      </c>
      <c r="Y57" s="50">
        <v>20.222146772599423</v>
      </c>
      <c r="Z57" s="50">
        <v>20.352201050177555</v>
      </c>
      <c r="AA57" s="50">
        <v>20.511166798026785</v>
      </c>
      <c r="AB57" s="50">
        <v>20.738197035968085</v>
      </c>
      <c r="AC57" s="50">
        <v>21.152746975830262</v>
      </c>
      <c r="AD57" s="50">
        <v>22.194227610975325</v>
      </c>
      <c r="AE57" s="50">
        <v>23.13853895296036</v>
      </c>
      <c r="AF57" s="50">
        <v>0.99488345826744395</v>
      </c>
      <c r="AG57" s="50">
        <v>0</v>
      </c>
    </row>
    <row r="58" spans="2:33" x14ac:dyDescent="0.25">
      <c r="B58" s="43" t="s">
        <v>234</v>
      </c>
      <c r="C58" s="43" t="s">
        <v>15</v>
      </c>
      <c r="D58" s="44" t="s">
        <v>1</v>
      </c>
      <c r="E58" s="45">
        <v>12.691451921469762</v>
      </c>
      <c r="F58" s="45">
        <v>19.087887648472353</v>
      </c>
      <c r="G58" s="45">
        <v>19.087887648472353</v>
      </c>
      <c r="H58" s="45">
        <v>19.378592170938081</v>
      </c>
      <c r="I58" s="45">
        <v>20.067593372872278</v>
      </c>
      <c r="J58" s="45">
        <v>20.550164616655834</v>
      </c>
      <c r="K58" s="45">
        <v>20.655020272967619</v>
      </c>
      <c r="L58" s="45">
        <v>20.764627831245825</v>
      </c>
      <c r="M58" s="45">
        <v>20.929476824168404</v>
      </c>
      <c r="N58" s="45">
        <v>21.595385477105648</v>
      </c>
      <c r="O58" s="45">
        <v>22.981322590457189</v>
      </c>
      <c r="P58" s="45">
        <v>24.368553108875773</v>
      </c>
      <c r="Q58" s="45">
        <v>0.99856726706546595</v>
      </c>
      <c r="R58" s="45">
        <v>0</v>
      </c>
      <c r="S58" s="55"/>
      <c r="T58" s="45">
        <v>22.118035084516737</v>
      </c>
      <c r="U58" s="45">
        <v>21.854164198185213</v>
      </c>
      <c r="V58" s="45">
        <v>21.854164198185213</v>
      </c>
      <c r="W58" s="45">
        <v>22.534902914835769</v>
      </c>
      <c r="X58" s="45">
        <v>22.97488915769253</v>
      </c>
      <c r="Y58" s="45">
        <v>23.392597964960597</v>
      </c>
      <c r="Z58" s="45">
        <v>23.543042300234188</v>
      </c>
      <c r="AA58" s="45">
        <v>23.726930879001447</v>
      </c>
      <c r="AB58" s="45">
        <v>23.98955517610359</v>
      </c>
      <c r="AC58" s="45">
        <v>24.469098727470463</v>
      </c>
      <c r="AD58" s="45">
        <v>25.673863882238876</v>
      </c>
      <c r="AE58" s="45">
        <v>26.766225431445889</v>
      </c>
      <c r="AF58" s="45">
        <v>0.99940688815429102</v>
      </c>
      <c r="AG58" s="45">
        <v>0</v>
      </c>
    </row>
    <row r="59" spans="2:33" x14ac:dyDescent="0.25">
      <c r="B59" s="49" t="s">
        <v>236</v>
      </c>
      <c r="C59" s="49" t="s">
        <v>16</v>
      </c>
      <c r="D59" s="65" t="s">
        <v>1</v>
      </c>
      <c r="E59" s="50">
        <v>12.950360356164193</v>
      </c>
      <c r="F59" s="50">
        <v>18.143913312555096</v>
      </c>
      <c r="G59" s="50">
        <v>18.143913312555096</v>
      </c>
      <c r="H59" s="50">
        <v>18.420241304018727</v>
      </c>
      <c r="I59" s="50">
        <v>19.07516857048034</v>
      </c>
      <c r="J59" s="50">
        <v>19.533874686923848</v>
      </c>
      <c r="K59" s="50">
        <v>19.633544800950546</v>
      </c>
      <c r="L59" s="50">
        <v>19.737731815900826</v>
      </c>
      <c r="M59" s="50">
        <v>19.894428349971669</v>
      </c>
      <c r="N59" s="50">
        <v>20.527405088701617</v>
      </c>
      <c r="O59" s="50">
        <v>21.844801927178697</v>
      </c>
      <c r="P59" s="50">
        <v>23.163428206537173</v>
      </c>
      <c r="Q59" s="50">
        <v>0.97772290323873601</v>
      </c>
      <c r="R59" s="50">
        <v>0</v>
      </c>
      <c r="S59" s="55"/>
      <c r="T59" s="50">
        <v>19.185158800543551</v>
      </c>
      <c r="U59" s="50">
        <v>18.728980662380568</v>
      </c>
      <c r="V59" s="50">
        <v>18.728980662380568</v>
      </c>
      <c r="W59" s="50">
        <v>19.312372557154596</v>
      </c>
      <c r="X59" s="50">
        <v>19.689440001118527</v>
      </c>
      <c r="Y59" s="50">
        <v>20.047415721575472</v>
      </c>
      <c r="Z59" s="50">
        <v>20.176346254930653</v>
      </c>
      <c r="AA59" s="50">
        <v>20.333938446722215</v>
      </c>
      <c r="AB59" s="50">
        <v>20.55900701202135</v>
      </c>
      <c r="AC59" s="50">
        <v>20.969975000495847</v>
      </c>
      <c r="AD59" s="50">
        <v>22.002456640230264</v>
      </c>
      <c r="AE59" s="50">
        <v>22.938608585731121</v>
      </c>
      <c r="AF59" s="50">
        <v>0.98066307676846898</v>
      </c>
      <c r="AG59" s="50">
        <v>0</v>
      </c>
    </row>
    <row r="60" spans="2:33" x14ac:dyDescent="0.25">
      <c r="B60" s="43" t="s">
        <v>240</v>
      </c>
      <c r="C60" s="43" t="s">
        <v>17</v>
      </c>
      <c r="D60" s="44" t="s">
        <v>1</v>
      </c>
      <c r="E60" s="45">
        <v>23.866197004841268</v>
      </c>
      <c r="F60" s="45">
        <v>26.075083307595236</v>
      </c>
      <c r="G60" s="45">
        <v>26.075083307595236</v>
      </c>
      <c r="H60" s="45">
        <v>26.472201353383564</v>
      </c>
      <c r="I60" s="45">
        <v>27.413414130319897</v>
      </c>
      <c r="J60" s="45">
        <v>28.072632458468071</v>
      </c>
      <c r="K60" s="45">
        <v>28.215870936394733</v>
      </c>
      <c r="L60" s="45">
        <v>28.365600768520768</v>
      </c>
      <c r="M60" s="45">
        <v>28.590793377718331</v>
      </c>
      <c r="N60" s="45">
        <v>29.500460488105833</v>
      </c>
      <c r="O60" s="45">
        <v>31.393725282789479</v>
      </c>
      <c r="P60" s="45">
        <v>33.288756938505351</v>
      </c>
      <c r="Q60" s="45">
        <v>0.97266566738347104</v>
      </c>
      <c r="R60" s="45">
        <v>0</v>
      </c>
      <c r="S60" s="55"/>
      <c r="T60" s="45">
        <v>29.257367905259802</v>
      </c>
      <c r="U60" s="45">
        <v>27.121021647295912</v>
      </c>
      <c r="V60" s="45">
        <v>27.121021647295912</v>
      </c>
      <c r="W60" s="45">
        <v>27.965818515435362</v>
      </c>
      <c r="X60" s="45">
        <v>28.511841520882605</v>
      </c>
      <c r="Y60" s="45">
        <v>29.030218224811836</v>
      </c>
      <c r="Z60" s="45">
        <v>29.216919671578069</v>
      </c>
      <c r="AA60" s="45">
        <v>29.445125430453604</v>
      </c>
      <c r="AB60" s="45">
        <v>29.771042229751952</v>
      </c>
      <c r="AC60" s="45">
        <v>30.366155862078468</v>
      </c>
      <c r="AD60" s="45">
        <v>31.861269632894523</v>
      </c>
      <c r="AE60" s="45">
        <v>33.216890509266321</v>
      </c>
      <c r="AF60" s="45">
        <v>0.97304256054946203</v>
      </c>
      <c r="AG60" s="45">
        <v>0</v>
      </c>
    </row>
    <row r="61" spans="2:33" x14ac:dyDescent="0.25">
      <c r="B61" s="49" t="s">
        <v>244</v>
      </c>
      <c r="C61" s="49" t="s">
        <v>14</v>
      </c>
      <c r="D61" s="65" t="s">
        <v>1</v>
      </c>
      <c r="E61" s="50">
        <v>10.354028324680398</v>
      </c>
      <c r="F61" s="50">
        <v>18.382220806156422</v>
      </c>
      <c r="G61" s="50">
        <v>18.382220806156422</v>
      </c>
      <c r="H61" s="50">
        <v>18.662178170728449</v>
      </c>
      <c r="I61" s="50">
        <v>19.32570744452293</v>
      </c>
      <c r="J61" s="50">
        <v>19.79043834200602</v>
      </c>
      <c r="K61" s="50">
        <v>19.891417552623487</v>
      </c>
      <c r="L61" s="50">
        <v>19.996972990469693</v>
      </c>
      <c r="M61" s="50">
        <v>20.155727622903726</v>
      </c>
      <c r="N61" s="50">
        <v>20.797018064279634</v>
      </c>
      <c r="O61" s="50">
        <v>22.131717980281813</v>
      </c>
      <c r="P61" s="50">
        <v>23.467663485003502</v>
      </c>
      <c r="Q61" s="50">
        <v>0.99982898511109597</v>
      </c>
      <c r="R61" s="50">
        <v>0</v>
      </c>
      <c r="S61" s="55"/>
      <c r="T61" s="50">
        <v>19.08274175626115</v>
      </c>
      <c r="U61" s="50">
        <v>18.813918757632326</v>
      </c>
      <c r="V61" s="50">
        <v>18.813918757632326</v>
      </c>
      <c r="W61" s="50">
        <v>19.399956402178894</v>
      </c>
      <c r="X61" s="50">
        <v>19.778733890648137</v>
      </c>
      <c r="Y61" s="50">
        <v>20.138333072434349</v>
      </c>
      <c r="Z61" s="50">
        <v>20.267848320682475</v>
      </c>
      <c r="AA61" s="50">
        <v>20.426155211305684</v>
      </c>
      <c r="AB61" s="50">
        <v>20.65224448860096</v>
      </c>
      <c r="AC61" s="50">
        <v>21.065076264474232</v>
      </c>
      <c r="AD61" s="50">
        <v>22.102240327958363</v>
      </c>
      <c r="AE61" s="50">
        <v>23.042637830895067</v>
      </c>
      <c r="AF61" s="50">
        <v>0.999502131819895</v>
      </c>
      <c r="AG61" s="50">
        <v>0</v>
      </c>
    </row>
    <row r="62" spans="2:33" x14ac:dyDescent="0.25">
      <c r="B62" s="43" t="s">
        <v>267</v>
      </c>
      <c r="C62" s="43" t="s">
        <v>51</v>
      </c>
      <c r="D62" s="44" t="s">
        <v>90</v>
      </c>
      <c r="E62" s="45">
        <v>1.9863542335570537</v>
      </c>
      <c r="F62" s="45">
        <v>1.0903354487971186</v>
      </c>
      <c r="G62" s="45">
        <v>1.0903354487971186</v>
      </c>
      <c r="H62" s="45">
        <v>1.1069410288281487</v>
      </c>
      <c r="I62" s="45">
        <v>1.1462980519083217</v>
      </c>
      <c r="J62" s="45">
        <v>1.1738634139513784</v>
      </c>
      <c r="K62" s="45">
        <v>1.1798529629883969</v>
      </c>
      <c r="L62" s="45">
        <v>1.1861139494551938</v>
      </c>
      <c r="M62" s="45">
        <v>1.1955304288473689</v>
      </c>
      <c r="N62" s="45">
        <v>1.2335683628152128</v>
      </c>
      <c r="O62" s="45">
        <v>1.3127356542578401</v>
      </c>
      <c r="P62" s="45">
        <v>1.3919768273902708</v>
      </c>
      <c r="Q62" s="45">
        <v>0.90942471300503902</v>
      </c>
      <c r="R62" s="45">
        <v>0</v>
      </c>
      <c r="S62" s="54"/>
      <c r="T62" s="45">
        <v>0.31302359592261381</v>
      </c>
      <c r="U62" s="45">
        <v>0.27031056054963831</v>
      </c>
      <c r="V62" s="45">
        <v>0.27031056054963831</v>
      </c>
      <c r="W62" s="45">
        <v>0.27873050571052133</v>
      </c>
      <c r="X62" s="45">
        <v>0.2841726231423386</v>
      </c>
      <c r="Y62" s="45">
        <v>0.28933919463943247</v>
      </c>
      <c r="Z62" s="45">
        <v>0.29120001586464767</v>
      </c>
      <c r="AA62" s="45">
        <v>0.2934745034339038</v>
      </c>
      <c r="AB62" s="45">
        <v>0.29672286014614674</v>
      </c>
      <c r="AC62" s="45">
        <v>0.30265425541720037</v>
      </c>
      <c r="AD62" s="45">
        <v>0.31755579735505968</v>
      </c>
      <c r="AE62" s="45">
        <v>0.33106703759336348</v>
      </c>
      <c r="AF62" s="45">
        <v>0.98037238698496099</v>
      </c>
      <c r="AG62" s="45">
        <v>0</v>
      </c>
    </row>
    <row r="63" spans="2:33" x14ac:dyDescent="0.25">
      <c r="B63" s="49" t="s">
        <v>247</v>
      </c>
      <c r="C63" s="49" t="s">
        <v>13</v>
      </c>
      <c r="D63" s="65" t="s">
        <v>1</v>
      </c>
      <c r="E63" s="50">
        <v>12.03961585283499</v>
      </c>
      <c r="F63" s="50">
        <v>19.087887648472353</v>
      </c>
      <c r="G63" s="50">
        <v>19.087887648472353</v>
      </c>
      <c r="H63" s="50">
        <v>19.378592170938081</v>
      </c>
      <c r="I63" s="50">
        <v>20.067593372872278</v>
      </c>
      <c r="J63" s="50">
        <v>20.550164616655834</v>
      </c>
      <c r="K63" s="50">
        <v>20.655020272967619</v>
      </c>
      <c r="L63" s="50">
        <v>20.764627831245825</v>
      </c>
      <c r="M63" s="50">
        <v>20.929476824168404</v>
      </c>
      <c r="N63" s="50">
        <v>21.595385477105648</v>
      </c>
      <c r="O63" s="50">
        <v>22.981322590457189</v>
      </c>
      <c r="P63" s="50">
        <v>24.368553108875773</v>
      </c>
      <c r="Q63" s="50">
        <v>0.99856726706546595</v>
      </c>
      <c r="R63" s="50">
        <v>0</v>
      </c>
      <c r="S63" s="55"/>
      <c r="T63" s="50">
        <v>21.28156238524458</v>
      </c>
      <c r="U63" s="50">
        <v>21.854164198185213</v>
      </c>
      <c r="V63" s="50">
        <v>21.854164198185213</v>
      </c>
      <c r="W63" s="50">
        <v>22.534902914835769</v>
      </c>
      <c r="X63" s="50">
        <v>22.97488915769253</v>
      </c>
      <c r="Y63" s="50">
        <v>23.392597964960597</v>
      </c>
      <c r="Z63" s="50">
        <v>23.543042300234188</v>
      </c>
      <c r="AA63" s="50">
        <v>23.726930879001447</v>
      </c>
      <c r="AB63" s="50">
        <v>23.98955517610359</v>
      </c>
      <c r="AC63" s="50">
        <v>24.469098727470463</v>
      </c>
      <c r="AD63" s="50">
        <v>25.673863882238876</v>
      </c>
      <c r="AE63" s="50">
        <v>26.766225431445889</v>
      </c>
      <c r="AF63" s="50">
        <v>0.99920946657784604</v>
      </c>
      <c r="AG63" s="50">
        <v>0</v>
      </c>
    </row>
    <row r="64" spans="2:33" x14ac:dyDescent="0.25">
      <c r="B64" s="43" t="s">
        <v>250</v>
      </c>
      <c r="C64" s="43" t="s">
        <v>18</v>
      </c>
      <c r="D64" s="44" t="s">
        <v>1</v>
      </c>
      <c r="E64" s="45">
        <v>17.116880605654814</v>
      </c>
      <c r="F64" s="45">
        <v>22.569470181311967</v>
      </c>
      <c r="G64" s="45">
        <v>22.569470181311967</v>
      </c>
      <c r="H64" s="45">
        <v>22.913198474991852</v>
      </c>
      <c r="I64" s="45">
        <v>25.48866264302065</v>
      </c>
      <c r="J64" s="45">
        <v>26.10159591336733</v>
      </c>
      <c r="K64" s="45">
        <v>26.234777326817557</v>
      </c>
      <c r="L64" s="45">
        <v>26.373994323303798</v>
      </c>
      <c r="M64" s="45">
        <v>26.583375702005906</v>
      </c>
      <c r="N64" s="45">
        <v>27.429173236887706</v>
      </c>
      <c r="O64" s="45">
        <v>29.189508064800513</v>
      </c>
      <c r="P64" s="45">
        <v>30.951485698843687</v>
      </c>
      <c r="Q64" s="45">
        <v>0.98945937174033305</v>
      </c>
      <c r="R64" s="45">
        <v>0</v>
      </c>
      <c r="S64" s="54"/>
      <c r="T64" s="45">
        <v>22.066965646437911</v>
      </c>
      <c r="U64" s="45">
        <v>21.61253093785038</v>
      </c>
      <c r="V64" s="45">
        <v>21.61253093785038</v>
      </c>
      <c r="W64" s="45">
        <v>22.28574298296828</v>
      </c>
      <c r="X64" s="45">
        <v>24.26965505756225</v>
      </c>
      <c r="Y64" s="45">
        <v>24.710904135950404</v>
      </c>
      <c r="Z64" s="45">
        <v>24.869826866649703</v>
      </c>
      <c r="AA64" s="45">
        <v>25.064078614506883</v>
      </c>
      <c r="AB64" s="45">
        <v>25.341503287011545</v>
      </c>
      <c r="AC64" s="45">
        <v>25.848071849622244</v>
      </c>
      <c r="AD64" s="45">
        <v>27.120732384822691</v>
      </c>
      <c r="AE64" s="45">
        <v>28.274654730886411</v>
      </c>
      <c r="AF64" s="45">
        <v>0.99062998052389695</v>
      </c>
      <c r="AG64" s="45">
        <v>0</v>
      </c>
    </row>
    <row r="65" spans="2:33" x14ac:dyDescent="0.25">
      <c r="B65" s="49" t="s">
        <v>268</v>
      </c>
      <c r="C65" s="49" t="s">
        <v>85</v>
      </c>
      <c r="D65" s="65" t="s">
        <v>90</v>
      </c>
      <c r="E65" s="50">
        <v>2.3692706194534856</v>
      </c>
      <c r="F65" s="50">
        <v>2.9972905997028327</v>
      </c>
      <c r="G65" s="50">
        <v>4.9005048774531801</v>
      </c>
      <c r="H65" s="50">
        <v>3.0429387064249696</v>
      </c>
      <c r="I65" s="50">
        <v>3.1511296631077323</v>
      </c>
      <c r="J65" s="50">
        <v>3.2269057929402614</v>
      </c>
      <c r="K65" s="50">
        <v>3.2433708350013259</v>
      </c>
      <c r="L65" s="50">
        <v>3.2605820482132786</v>
      </c>
      <c r="M65" s="50">
        <v>3.2864675912318044</v>
      </c>
      <c r="N65" s="50">
        <v>3.391032422210853</v>
      </c>
      <c r="O65" s="50">
        <v>3.6086602895857069</v>
      </c>
      <c r="P65" s="50">
        <v>3.8264912549104468</v>
      </c>
      <c r="Q65" s="50">
        <v>0.98547043646396904</v>
      </c>
      <c r="R65" s="50">
        <v>0</v>
      </c>
      <c r="S65" s="55"/>
      <c r="T65" s="50">
        <v>3.8639297463585351</v>
      </c>
      <c r="U65" s="50">
        <v>3.6171570311533832</v>
      </c>
      <c r="V65" s="50">
        <v>5.2912933079503537</v>
      </c>
      <c r="W65" s="50">
        <v>3.7298284109865847</v>
      </c>
      <c r="X65" s="50">
        <v>3.8026520302075042</v>
      </c>
      <c r="Y65" s="50">
        <v>3.8717884353101004</v>
      </c>
      <c r="Z65" s="50">
        <v>3.8966889888246223</v>
      </c>
      <c r="AA65" s="50">
        <v>3.9271250128063602</v>
      </c>
      <c r="AB65" s="50">
        <v>3.9705928532691681</v>
      </c>
      <c r="AC65" s="50">
        <v>4.0499637371355481</v>
      </c>
      <c r="AD65" s="50">
        <v>4.2493685146845808</v>
      </c>
      <c r="AE65" s="50">
        <v>4.4301689892506069</v>
      </c>
      <c r="AF65" s="50">
        <v>0.99519577862865805</v>
      </c>
      <c r="AG65" s="50">
        <v>0</v>
      </c>
    </row>
    <row r="66" spans="2:33" x14ac:dyDescent="0.25">
      <c r="B66" s="43" t="s">
        <v>254</v>
      </c>
      <c r="C66" s="43" t="s">
        <v>21</v>
      </c>
      <c r="D66" s="44" t="s">
        <v>1</v>
      </c>
      <c r="E66" s="45">
        <v>9.8714909573784428</v>
      </c>
      <c r="F66" s="45">
        <v>11.363939867996294</v>
      </c>
      <c r="G66" s="45">
        <v>11.363939867996294</v>
      </c>
      <c r="H66" s="45">
        <v>11.537010286970574</v>
      </c>
      <c r="I66" s="45">
        <v>11.94720592369856</v>
      </c>
      <c r="J66" s="45">
        <v>12.23450385301236</v>
      </c>
      <c r="K66" s="45">
        <v>12.296929480986011</v>
      </c>
      <c r="L66" s="45">
        <v>12.362184145320287</v>
      </c>
      <c r="M66" s="45">
        <v>12.460326699246197</v>
      </c>
      <c r="N66" s="45">
        <v>12.856774228114741</v>
      </c>
      <c r="O66" s="45">
        <v>13.681889416709836</v>
      </c>
      <c r="P66" s="45">
        <v>14.507774631704791</v>
      </c>
      <c r="Q66" s="45">
        <v>0.99992127985066703</v>
      </c>
      <c r="R66" s="45">
        <v>0</v>
      </c>
      <c r="S66" s="55"/>
      <c r="T66" s="45">
        <v>15.150339625399702</v>
      </c>
      <c r="U66" s="45">
        <v>15.020370570951878</v>
      </c>
      <c r="V66" s="45">
        <v>15.020370570951878</v>
      </c>
      <c r="W66" s="45">
        <v>15.488242400474171</v>
      </c>
      <c r="X66" s="45">
        <v>15.790645016007652</v>
      </c>
      <c r="Y66" s="45">
        <v>16.077736346475358</v>
      </c>
      <c r="Z66" s="45">
        <v>16.181136762323678</v>
      </c>
      <c r="AA66" s="45">
        <v>16.307523412108221</v>
      </c>
      <c r="AB66" s="45">
        <v>16.488025133777246</v>
      </c>
      <c r="AC66" s="45">
        <v>16.817615493816678</v>
      </c>
      <c r="AD66" s="45">
        <v>17.6456507786021</v>
      </c>
      <c r="AE66" s="45">
        <v>18.396431047193243</v>
      </c>
      <c r="AF66" s="45">
        <v>0.99904713007010204</v>
      </c>
      <c r="AG66" s="45">
        <v>0</v>
      </c>
    </row>
    <row r="67" spans="2:33" x14ac:dyDescent="0.25">
      <c r="B67" s="49" t="s">
        <v>257</v>
      </c>
      <c r="C67" s="49" t="s">
        <v>19</v>
      </c>
      <c r="D67" s="65" t="s">
        <v>1</v>
      </c>
      <c r="E67" s="50">
        <v>18.798883230357276</v>
      </c>
      <c r="F67" s="50">
        <v>36.14248958481717</v>
      </c>
      <c r="G67" s="50">
        <v>38.274089575897555</v>
      </c>
      <c r="H67" s="50">
        <v>36.692932115126048</v>
      </c>
      <c r="I67" s="50">
        <v>37.997540525623798</v>
      </c>
      <c r="J67" s="50">
        <v>38.91127841394249</v>
      </c>
      <c r="K67" s="50">
        <v>39.109820260790649</v>
      </c>
      <c r="L67" s="50">
        <v>39.317359728040415</v>
      </c>
      <c r="M67" s="50">
        <v>39.629497619854163</v>
      </c>
      <c r="N67" s="50">
        <v>40.890380803811404</v>
      </c>
      <c r="O67" s="50">
        <v>43.514621820261887</v>
      </c>
      <c r="P67" s="50">
        <v>46.141311870362685</v>
      </c>
      <c r="Q67" s="50">
        <v>0.99611419361569697</v>
      </c>
      <c r="R67" s="50">
        <v>0</v>
      </c>
      <c r="S67" s="54"/>
      <c r="T67" s="50">
        <v>39.248018596244378</v>
      </c>
      <c r="U67" s="50">
        <v>37.70307825629348</v>
      </c>
      <c r="V67" s="50">
        <v>39.578110886306092</v>
      </c>
      <c r="W67" s="50">
        <v>38.877497230783298</v>
      </c>
      <c r="X67" s="50">
        <v>39.636567017011885</v>
      </c>
      <c r="Y67" s="50">
        <v>40.357203491870933</v>
      </c>
      <c r="Z67" s="50">
        <v>40.616751946554331</v>
      </c>
      <c r="AA67" s="50">
        <v>40.933998829703327</v>
      </c>
      <c r="AB67" s="50">
        <v>41.387081561939247</v>
      </c>
      <c r="AC67" s="50">
        <v>42.214396113094104</v>
      </c>
      <c r="AD67" s="50">
        <v>44.292872073042318</v>
      </c>
      <c r="AE67" s="50">
        <v>46.177427922464283</v>
      </c>
      <c r="AF67" s="50">
        <v>0.99933451879411295</v>
      </c>
      <c r="AG67" s="50">
        <v>0</v>
      </c>
    </row>
    <row r="68" spans="2:33" x14ac:dyDescent="0.25">
      <c r="B68" s="43" t="s">
        <v>261</v>
      </c>
      <c r="C68" s="43" t="s">
        <v>11</v>
      </c>
      <c r="D68" s="44" t="s">
        <v>1</v>
      </c>
      <c r="E68" s="45">
        <v>5.7945673501635371</v>
      </c>
      <c r="F68" s="45">
        <v>7.5904383060341631</v>
      </c>
      <c r="G68" s="45">
        <v>7.5904383060341631</v>
      </c>
      <c r="H68" s="45">
        <v>7.7060390882526093</v>
      </c>
      <c r="I68" s="45">
        <v>7.9800254618303814</v>
      </c>
      <c r="J68" s="45">
        <v>8.1719234508411471</v>
      </c>
      <c r="K68" s="45">
        <v>8.2136200704425839</v>
      </c>
      <c r="L68" s="45">
        <v>8.2572063186596498</v>
      </c>
      <c r="M68" s="45">
        <v>8.3227597279019143</v>
      </c>
      <c r="N68" s="45">
        <v>8.5875631802618724</v>
      </c>
      <c r="O68" s="45">
        <v>9.1386912227501078</v>
      </c>
      <c r="P68" s="45">
        <v>9.6903335972349964</v>
      </c>
      <c r="Q68" s="45">
        <v>0.99910764806417995</v>
      </c>
      <c r="R68" s="45">
        <v>0</v>
      </c>
      <c r="S68" s="55"/>
      <c r="T68" s="45">
        <v>12.054959840534101</v>
      </c>
      <c r="U68" s="45">
        <v>11.289695871677695</v>
      </c>
      <c r="V68" s="45">
        <v>11.289695871677695</v>
      </c>
      <c r="W68" s="45">
        <v>11.641360342090119</v>
      </c>
      <c r="X68" s="45">
        <v>11.868653906123441</v>
      </c>
      <c r="Y68" s="45">
        <v>12.084439115487308</v>
      </c>
      <c r="Z68" s="45">
        <v>12.162157520796836</v>
      </c>
      <c r="AA68" s="45">
        <v>12.257152969249164</v>
      </c>
      <c r="AB68" s="45">
        <v>12.392822694062641</v>
      </c>
      <c r="AC68" s="45">
        <v>12.640551264373549</v>
      </c>
      <c r="AD68" s="45">
        <v>13.262923827825761</v>
      </c>
      <c r="AE68" s="45">
        <v>13.82722953911377</v>
      </c>
      <c r="AF68" s="45">
        <v>0.99956195910217405</v>
      </c>
      <c r="AG68" s="45">
        <v>0</v>
      </c>
    </row>
    <row r="69" spans="2:33" x14ac:dyDescent="0.25">
      <c r="B69" s="49" t="s">
        <v>264</v>
      </c>
      <c r="C69" s="49" t="s">
        <v>77</v>
      </c>
      <c r="D69" s="65" t="s">
        <v>1</v>
      </c>
      <c r="E69" s="50">
        <v>2.2436627720070308</v>
      </c>
      <c r="F69" s="50">
        <v>7.574441257566261</v>
      </c>
      <c r="G69" s="50">
        <v>6.1279984064759967</v>
      </c>
      <c r="H69" s="50">
        <v>7.6897984080942141</v>
      </c>
      <c r="I69" s="50">
        <v>7.9632073481798811</v>
      </c>
      <c r="J69" s="50">
        <v>8.1547009071291239</v>
      </c>
      <c r="K69" s="50">
        <v>8.1963096500075281</v>
      </c>
      <c r="L69" s="50">
        <v>8.2398040390595302</v>
      </c>
      <c r="M69" s="50">
        <v>8.305219292766818</v>
      </c>
      <c r="N69" s="50">
        <v>8.5694646648827781</v>
      </c>
      <c r="O69" s="50">
        <v>9.1194311905188581</v>
      </c>
      <c r="P69" s="50">
        <v>9.6699109641833747</v>
      </c>
      <c r="Q69" s="50">
        <v>0.90921842418320098</v>
      </c>
      <c r="R69" s="50">
        <v>0</v>
      </c>
      <c r="S69" s="55"/>
      <c r="T69" s="50">
        <v>3.1465983276559908</v>
      </c>
      <c r="U69" s="50">
        <v>2.5009334933040921</v>
      </c>
      <c r="V69" s="50">
        <v>1.2285899229383945</v>
      </c>
      <c r="W69" s="50">
        <v>2.5788354547436234</v>
      </c>
      <c r="X69" s="50">
        <v>2.6291863316462907</v>
      </c>
      <c r="Y69" s="50">
        <v>2.6769878369828146</v>
      </c>
      <c r="Z69" s="50">
        <v>2.6942042939267425</v>
      </c>
      <c r="AA69" s="50">
        <v>2.7152480227788081</v>
      </c>
      <c r="AB69" s="50">
        <v>2.7453020616714388</v>
      </c>
      <c r="AC69" s="50">
        <v>2.8001797736825438</v>
      </c>
      <c r="AD69" s="50">
        <v>2.9380499525556489</v>
      </c>
      <c r="AE69" s="50">
        <v>3.0630569562751608</v>
      </c>
      <c r="AF69" s="50">
        <v>0.75751026179529501</v>
      </c>
      <c r="AG69" s="50">
        <v>0</v>
      </c>
    </row>
    <row r="70" spans="2:33" x14ac:dyDescent="0.25">
      <c r="B70" s="43" t="s">
        <v>266</v>
      </c>
      <c r="C70" s="43" t="s">
        <v>20</v>
      </c>
      <c r="D70" s="44" t="s">
        <v>1</v>
      </c>
      <c r="E70" s="45">
        <v>26.290351193754169</v>
      </c>
      <c r="F70" s="45">
        <v>27.700187145435468</v>
      </c>
      <c r="G70" s="45">
        <v>27.700187145435468</v>
      </c>
      <c r="H70" s="45">
        <v>28.122055181575629</v>
      </c>
      <c r="I70" s="45">
        <v>29.121928116103017</v>
      </c>
      <c r="J70" s="45">
        <v>29.822231576076494</v>
      </c>
      <c r="K70" s="45">
        <v>29.974397250800919</v>
      </c>
      <c r="L70" s="45">
        <v>30.133458846969923</v>
      </c>
      <c r="M70" s="45">
        <v>30.372686363329358</v>
      </c>
      <c r="N70" s="45">
        <v>31.339047578767605</v>
      </c>
      <c r="O70" s="45">
        <v>33.350308233621405</v>
      </c>
      <c r="P70" s="45">
        <v>35.363445867377841</v>
      </c>
      <c r="Q70" s="45">
        <v>0.99854504447367198</v>
      </c>
      <c r="R70" s="45">
        <v>0</v>
      </c>
      <c r="S70" s="54"/>
      <c r="T70" s="45">
        <v>37.71855999066846</v>
      </c>
      <c r="U70" s="45">
        <v>37.243001380730306</v>
      </c>
      <c r="V70" s="45">
        <v>37.243001380730306</v>
      </c>
      <c r="W70" s="45">
        <v>38.403089349971353</v>
      </c>
      <c r="X70" s="45">
        <v>39.15289648519812</v>
      </c>
      <c r="Y70" s="45">
        <v>39.864739296698538</v>
      </c>
      <c r="Z70" s="45">
        <v>40.121120576508936</v>
      </c>
      <c r="AA70" s="45">
        <v>40.434496211963271</v>
      </c>
      <c r="AB70" s="45">
        <v>40.882050141314664</v>
      </c>
      <c r="AC70" s="45">
        <v>41.699269275559111</v>
      </c>
      <c r="AD70" s="45">
        <v>43.752382353487832</v>
      </c>
      <c r="AE70" s="45">
        <v>45.613941657080495</v>
      </c>
      <c r="AF70" s="45">
        <v>0.99782456949996801</v>
      </c>
      <c r="AG70" s="45">
        <v>0</v>
      </c>
    </row>
    <row r="71" spans="2:33" x14ac:dyDescent="0.25">
      <c r="B71" s="49" t="s">
        <v>270</v>
      </c>
      <c r="C71" s="49" t="s">
        <v>81</v>
      </c>
      <c r="D71" s="65" t="s">
        <v>90</v>
      </c>
      <c r="E71" s="50">
        <v>1.2222549969488063</v>
      </c>
      <c r="F71" s="50">
        <v>1.674253590567816</v>
      </c>
      <c r="G71" s="50">
        <v>1.674253590567816</v>
      </c>
      <c r="H71" s="50">
        <v>1.6997521213374842</v>
      </c>
      <c r="I71" s="50">
        <v>1.7601864007867449</v>
      </c>
      <c r="J71" s="50">
        <v>1.8025141141769723</v>
      </c>
      <c r="K71" s="50">
        <v>1.8117113057313452</v>
      </c>
      <c r="L71" s="50">
        <v>1.8213253002906304</v>
      </c>
      <c r="M71" s="50">
        <v>1.8357846801541851</v>
      </c>
      <c r="N71" s="50">
        <v>1.8941934456342975</v>
      </c>
      <c r="O71" s="50">
        <v>2.0157579807501418</v>
      </c>
      <c r="P71" s="50">
        <v>2.1374359641488683</v>
      </c>
      <c r="Q71" s="50">
        <v>0.96549299260513199</v>
      </c>
      <c r="R71" s="50">
        <v>0.79720279720279696</v>
      </c>
      <c r="S71" s="54"/>
      <c r="T71" s="50">
        <v>1.1687478919343159</v>
      </c>
      <c r="U71" s="50">
        <v>1.2821076807275944</v>
      </c>
      <c r="V71" s="50">
        <v>1.2821076807275944</v>
      </c>
      <c r="W71" s="50">
        <v>1.322044249761829</v>
      </c>
      <c r="X71" s="50">
        <v>1.3478567098616747</v>
      </c>
      <c r="Y71" s="50">
        <v>1.3723622304228511</v>
      </c>
      <c r="Z71" s="50">
        <v>1.3811882754743585</v>
      </c>
      <c r="AA71" s="50">
        <v>1.391976377782804</v>
      </c>
      <c r="AB71" s="50">
        <v>1.4073836303963951</v>
      </c>
      <c r="AC71" s="50">
        <v>1.4355167799817687</v>
      </c>
      <c r="AD71" s="50">
        <v>1.5061961546031883</v>
      </c>
      <c r="AE71" s="50">
        <v>1.5702812012638199</v>
      </c>
      <c r="AF71" s="50">
        <v>0.95562352116525895</v>
      </c>
      <c r="AG71" s="50">
        <v>0.105691056910569</v>
      </c>
    </row>
  </sheetData>
  <autoFilter ref="B55:AG55" xr:uid="{5581D0B9-AD8F-48B4-ABF3-2C46750A890F}">
    <sortState xmlns:xlrd2="http://schemas.microsoft.com/office/spreadsheetml/2017/richdata2" ref="B56:AG71">
      <sortCondition ref="B55"/>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Number xmlns="d32907c5-24ad-45fa-b08b-e299a201b8a6">R0002824431</Record_x0020_Number>
    <IconOverlay xmlns="http://schemas.microsoft.com/sharepoint/v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TasNetworks Document" ma:contentTypeID="0x01010040455D106F859F468E6D452FBFEBB268005DBD1A1B21554A408731392C1155122F" ma:contentTypeVersion="12" ma:contentTypeDescription="TasNetworks base Document content type " ma:contentTypeScope="" ma:versionID="f2d09029a3fc501338648277ea8a3aca">
  <xsd:schema xmlns:xsd="http://www.w3.org/2001/XMLSchema" xmlns:xs="http://www.w3.org/2001/XMLSchema" xmlns:p="http://schemas.microsoft.com/office/2006/metadata/properties" xmlns:ns2="d32907c5-24ad-45fa-b08b-e299a201b8a6" xmlns:ns3="http://schemas.microsoft.com/sharepoint/v4" targetNamespace="http://schemas.microsoft.com/office/2006/metadata/properties" ma:root="true" ma:fieldsID="714db082c7c0b9e9fb56bb6bf9a34141" ns2:_="" ns3:_="">
    <xsd:import namespace="d32907c5-24ad-45fa-b08b-e299a201b8a6"/>
    <xsd:import namespace="http://schemas.microsoft.com/sharepoint/v4"/>
    <xsd:element name="properties">
      <xsd:complexType>
        <xsd:sequence>
          <xsd:element name="documentManagement">
            <xsd:complexType>
              <xsd:all>
                <xsd:element ref="ns2:Record_x0020_Numbe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907c5-24ad-45fa-b08b-e299a201b8a6" elementFormDefault="qualified">
    <xsd:import namespace="http://schemas.microsoft.com/office/2006/documentManagement/types"/>
    <xsd:import namespace="http://schemas.microsoft.com/office/infopath/2007/PartnerControls"/>
    <xsd:element name="Record_x0020_Number" ma:index="8" nillable="true" ma:displayName="Record Number" ma:internalName="Record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A505F2-717F-4FD4-965C-67FCDD195E13}">
  <ds:schemaRefs>
    <ds:schemaRef ds:uri="http://schemas.microsoft.com/sharepoint/events"/>
  </ds:schemaRefs>
</ds:datastoreItem>
</file>

<file path=customXml/itemProps2.xml><?xml version="1.0" encoding="utf-8"?>
<ds:datastoreItem xmlns:ds="http://schemas.openxmlformats.org/officeDocument/2006/customXml" ds:itemID="{079A2F75-1E5F-48C6-B8C2-E9BB08EA3416}">
  <ds:schemaRefs>
    <ds:schemaRef ds:uri="http://schemas.microsoft.com/office/2006/metadata/customXsn"/>
  </ds:schemaRefs>
</ds:datastoreItem>
</file>

<file path=customXml/itemProps3.xml><?xml version="1.0" encoding="utf-8"?>
<ds:datastoreItem xmlns:ds="http://schemas.openxmlformats.org/officeDocument/2006/customXml" ds:itemID="{0C2E2630-F4FB-4C76-AE9B-16C69F21AB67}">
  <ds:schemaRefs>
    <ds:schemaRef ds:uri="http://schemas.microsoft.com/sharepoint/v3/contenttype/forms"/>
  </ds:schemaRefs>
</ds:datastoreItem>
</file>

<file path=customXml/itemProps4.xml><?xml version="1.0" encoding="utf-8"?>
<ds:datastoreItem xmlns:ds="http://schemas.openxmlformats.org/officeDocument/2006/customXml" ds:itemID="{C13864E0-D147-4F89-AF7D-92877FDFEECD}">
  <ds:schemaRefs>
    <ds:schemaRef ds:uri="http://schemas.microsoft.com/office/2006/metadata/properties"/>
    <ds:schemaRef ds:uri="http://schemas.microsoft.com/office/infopath/2007/PartnerControls"/>
    <ds:schemaRef ds:uri="d32907c5-24ad-45fa-b08b-e299a201b8a6"/>
    <ds:schemaRef ds:uri="http://schemas.microsoft.com/sharepoint/v4"/>
  </ds:schemaRefs>
</ds:datastoreItem>
</file>

<file path=customXml/itemProps5.xml><?xml version="1.0" encoding="utf-8"?>
<ds:datastoreItem xmlns:ds="http://schemas.openxmlformats.org/officeDocument/2006/customXml" ds:itemID="{8A756227-3A48-4F07-9D1A-A5F61D207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907c5-24ad-45fa-b08b-e299a201b8a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Disclaimer</vt:lpstr>
      <vt:lpstr>Overview</vt:lpstr>
      <vt:lpstr>Assumptions + methodology</vt:lpstr>
      <vt:lpstr>ForecastData</vt:lpstr>
      <vt:lpstr>Tx-Dx connection points</vt:lpstr>
      <vt:lpstr>Zone subs &amp; sub-trans lines</vt:lpstr>
      <vt:lpstr>Distribution feeder max. demand</vt:lpstr>
      <vt:lpstr>T-D info</vt:lpstr>
      <vt:lpstr>FORECAST</vt:lpstr>
      <vt:lpstr>Forecast Data 2.0</vt:lpstr>
      <vt:lpstr>T-D data 2.0</vt:lpstr>
      <vt:lpstr>Zone data 2.0</vt:lpstr>
      <vt:lpstr>Zone info</vt:lpstr>
      <vt:lpstr>Substation DER</vt:lpstr>
      <vt:lpstr>DERdataMAX</vt:lpstr>
      <vt:lpstr>Feeder DER</vt:lpstr>
      <vt:lpstr>'Tx-Dx connection points'!_ftnref1</vt:lpstr>
      <vt:lpstr>'Zone subs &amp; sub-trans lines'!_ftnref1</vt:lpstr>
      <vt:lpstr>'Tx-Dx connection points'!_ftnref2</vt:lpstr>
      <vt:lpstr>'Zone subs &amp; sub-trans lines'!_ftnref2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Lachlan Daniels</dc:creator>
  <cp:lastModifiedBy>Mary Co-Pavier</cp:lastModifiedBy>
  <dcterms:created xsi:type="dcterms:W3CDTF">2024-09-17T03:15:53Z</dcterms:created>
  <dcterms:modified xsi:type="dcterms:W3CDTF">2024-10-31T23:55:53Z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0x01010040455D106F859F468E6D452FBFEBB268005DBD1A1B21554A408731392C1155122F</vt:lpwstr>
  </property>
  <property fmtid="{D5CDD505-2E9C-101B-9397-08002B2CF9AE}" pid="3" name="RecordPoint_WorkflowType">
    <vt:lpwstr>ActiveSubmitStub</vt:lpwstr>
  </property>
  <property fmtid="{D5CDD505-2E9C-101B-9397-08002B2CF9AE}" pid="4" name="RecordPoint_ActiveItemSiteId">
    <vt:lpwstr>{0cefc182-ae07-4171-9131-5ca57d1739ab}</vt:lpwstr>
  </property>
  <property fmtid="{D5CDD505-2E9C-101B-9397-08002B2CF9AE}" pid="5" name="RecordPoint_ActiveItemListId">
    <vt:lpwstr>{ca09a651-887e-48ad-bbd0-ed8171a3f36a}</vt:lpwstr>
  </property>
  <property fmtid="{D5CDD505-2E9C-101B-9397-08002B2CF9AE}" pid="6" name="RecordPoint_ActiveItemUniqueId">
    <vt:lpwstr>{8270c21b-023b-4ff5-909a-2d1649a9f988}</vt:lpwstr>
  </property>
  <property fmtid="{D5CDD505-2E9C-101B-9397-08002B2CF9AE}" pid="7" name="RecordPoint_ActiveItemWebId">
    <vt:lpwstr>{e5e4eaf0-1c1f-4b5c-a75b-b9bf1f841759}</vt:lpwstr>
  </property>
  <property fmtid="{D5CDD505-2E9C-101B-9397-08002B2CF9AE}" pid="8" name="RecordPoint_RecordNumberSubmitted">
    <vt:lpwstr>R0002824431</vt:lpwstr>
  </property>
  <property fmtid="{D5CDD505-2E9C-101B-9397-08002B2CF9AE}" pid="9" name="RecordPoint_SubmissionCompleted">
    <vt:lpwstr>2024-11-01T08:15:12.3777300+11:00</vt:lpwstr>
  </property>
</Properties>
</file>